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A07C603-F1E5-40BB-8E4B-892FAFF3BB43}"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20">'Hygiene Data'!$GT$1:$HC$2</definedName>
    <definedName name="myrangeH21">'Hygiene Data'!$HD$1:$HM$2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20">'Sanitation Data'!$GT$1:$HC$2</definedName>
    <definedName name="myrangeS21">'Sanitation Data'!$HD$1:$HM$2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20">'Water Data'!$GT$1:$HC$2</definedName>
    <definedName name="myrangeW21">'Water Data'!$HD$1:$HM$2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<sst xmlns="http://schemas.openxmlformats.org/spreadsheetml/2006/main" xmlns:r="http://schemas.openxmlformats.org/officeDocument/2006/relationships" xmlns:xdr="http://schemas.openxmlformats.org/drawingml/2006/spreadsheetDrawing" count="3591" uniqueCount="359">
  <si>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</si>
  <si>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</si>
  <si>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</si>
  <si>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</si>
  <si>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</si>
  <si>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</si>
  <si>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</si>
  <si>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</si>
  <si>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</si>
  <si>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</si>
  <si>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</si>
  <si>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</si>
  <si>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</si>
  <si>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</si>
  <si>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</si>
  <si>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</si>
  <si>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</si>
  <si>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</si>
  <si>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</si>
  <si>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</si>
  <si>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</si>
  <si>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</si>
  <si>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</si>
  <si>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</si>
  <si>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</si>
  <si>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</si>
  <si>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</si>
  <si>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</si>
  <si>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</si>
  <si>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</si>
  <si>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</si>
  <si>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</si>
  <si>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</si>
  <si>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</si>
  <si>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</si>
  <si>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</si>
  <si>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</si>
  <si>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</si>
  <si>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</si>
  <si>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</si>
  <si>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</si>
  <si>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</si>
  <si>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</si>
  <si>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</si>
  <si>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</si>
  <si>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</si>
  <si>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</si>
  <si>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</si>
  <si>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</si>
  <si>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</si>
  <si>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</si>
  <si>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</si>
  <si>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</si>
  <si>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</si>
  <si>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</si>
  <si>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</si>
  <si>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</si>
  <si>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</si>
  <si>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</si>
  <si>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</si>
  <si>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</si>
  <si>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</si>
  <si>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</si>
  <si>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</si>
  <si>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</si>
  <si>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</si>
  <si>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</si>
  <si>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</si>
  <si>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</si>
  <si>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</si>
  <si>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</si>
  <si>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</si>
  <si>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</si>
  <si>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</si>
  <si>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</si>
  <si>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</si>
  <si>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</si>
  <si>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</si>
  <si>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</si>
  <si>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</si>
  <si>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</si>
  <si>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</si>
  <si>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</si>
  <si>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</si>
  <si>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</si>
  <si>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</si>
  <si>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</si>
  <si>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</si>
  <si>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</si>
  <si>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</si>
  <si>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</si>
  <si>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</si>
  <si>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</si>
  <si>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</si>
  <si>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</si>
  <si>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</si>
  <si>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</si>
  <si>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</si>
  <si>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</si>
  <si>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</si>
  <si>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</si>
  <si>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</si>
  <si>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</si>
  <si>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</si>
  <si>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</si>
  <si>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</si>
  <si>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</si>
  <si>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</si>
  <si>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</si>
  <si>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</si>
  <si>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</si>
  <si>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</si>
  <si>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</si>
  <si>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</si>
  <si>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</si>
  <si>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</si>
  <si>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</si>
  <si>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</si>
  <si>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</si>
  <si>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</si>
  <si>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</si>
  <si>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</si>
  <si>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</si>
  <si>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</si>
  <si>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</si>
  <si>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</si>
  <si>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</si>
  <si>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</si>
  <si>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</si>
  <si>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</si>
  <si>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</si>
  <si>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</si>
  <si>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</si>
  <si>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</si>
  <si>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</si>
  <si>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</si>
  <si>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</si>
  <si>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</si>
  <si>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</si>
  <si>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</si>
  <si>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</si>
  <si>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</si>
  <si>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</si>
  <si>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</si>
  <si>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</si>
  <si>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</si>
  <si>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</si>
  <si>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</si>
  <si>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</si>
  <si>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</si>
  <si>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</si>
  <si>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</si>
  <si>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</si>
  <si>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</si>
  <si>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</si>
  <si>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</si>
  <si>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</si>
  <si>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</si>
  <si>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</si>
  <si>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Malawi</t>
  </si>
  <si>
    <t>UNESCO UIS (http://data.uis.unesco.org/#)</t>
  </si>
  <si>
    <t>Potable water</t>
  </si>
  <si>
    <t>Borehole</t>
  </si>
  <si>
    <t>Lake</t>
  </si>
  <si>
    <t>Piped water</t>
  </si>
  <si>
    <t>Protected spring</t>
  </si>
  <si>
    <t>River</t>
  </si>
  <si>
    <t>Unprotected spring</t>
  </si>
  <si>
    <t>Unknown</t>
  </si>
  <si>
    <t>Yes</t>
  </si>
  <si>
    <t xml:space="preserve">Basic estimate used </t>
  </si>
  <si>
    <t>No sanitation data</t>
  </si>
  <si>
    <t>No sanitation data.</t>
  </si>
  <si>
    <t>No</t>
  </si>
  <si>
    <t>No handwashing data</t>
  </si>
  <si>
    <t xml:space="preserve">Schools with no information are assumed to not have potable water.  National estimates are a compilation of the primary and secondary estimates based on the proportion of schools from the 2010/11 EMIS. The data are not used since UIS is a secondary data source and a primary data source (EMIS) are available for the same year. </t>
  </si>
  <si>
    <t xml:space="preserve">The data are not used since UIS is a secondary data source and primary data from EMIS are available from the same year. </t>
  </si>
  <si>
    <t>Primary schools with no information (9%) are assumed to have no facilities. The estimate is not used due to the high number of schools with no information and available data from other years.</t>
  </si>
  <si>
    <t>Protected hand dug well with pump</t>
  </si>
  <si>
    <t>Unprotected hand dug well</t>
  </si>
  <si>
    <t>Rainwater tank</t>
  </si>
  <si>
    <t>EMIS 2009-10 microdata</t>
  </si>
  <si>
    <t>EMIS 2010-11 microdata</t>
  </si>
  <si>
    <t xml:space="preserve">Data include primary and secondary schools. </t>
  </si>
  <si>
    <t>EMIS 2011-12 microdata</t>
  </si>
  <si>
    <t>EMIS 2012-13 microdata</t>
  </si>
  <si>
    <t>EMIS 2013-14 microdata</t>
  </si>
  <si>
    <t>EMIS 2014-15 microdata</t>
  </si>
  <si>
    <t>EMIS 2015-16 microdata</t>
  </si>
  <si>
    <t xml:space="preserve">Data include primary and secondary schools.  </t>
  </si>
  <si>
    <t>Improved toilets</t>
  </si>
  <si>
    <t>1+ toilet for boys and 1+ for girls</t>
  </si>
  <si>
    <t>1+ improved toilet for boys &amp; 1+ for girls</t>
  </si>
  <si>
    <t>Estimated from improved &amp; single-sex</t>
  </si>
  <si>
    <t xml:space="preserve">Data include primary and secondary schools. The estimate for improved toilets for each boys and girls is used as an estimate for basic in the absence of additional information, based on the EMIS question phrasing which requests the number "in use". </t>
  </si>
  <si>
    <t xml:space="preserve">Data include primary and secondary schools. Handwashing facilities include "improved" and "basic" faciltiies based on the EMIS questionnaire. </t>
  </si>
  <si>
    <t xml:space="preserve">National estimates are a compilation of the primary and secondary estimates based on the proportion of schools from the 2012/13 EMIS. The data are not used since UIS is a secondary data source and a primary data source (EMIS) are available for the same year. </t>
  </si>
  <si>
    <t xml:space="preserve">The estimate is not used as it is an outlier from other UIS data and EMIS data are available.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</si>
  <si>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</si>
  <si>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</si>
  <si>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</si>
  <si>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</si>
  <si>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</si>
  <si>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</si>
  <si>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</si>
  <si>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</si>
  <si>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</si>
  <si>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</si>
  <si>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</si>
  <si>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</si>
  <si>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</si>
  <si>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</si>
  <si>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</si>
  <si>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No data on drinking water</t>
  </si>
  <si>
    <t>basic handwashing facilities</t>
  </si>
  <si>
    <t>POPULATION OF SCHOOL AGE CHILDREN</t>
  </si>
  <si>
    <r>
      <t xml:space="preserve">School Age Population 
</t>
    </r>
    <r>
      <rPr>
        <sz val="8"/>
        <rFont val="Arial"/>
        <family val="2"/>
      </rPr>
      <t>Source: UN Population Div &amp; UNESCO</t>
    </r>
  </si>
  <si>
    <t>Data include primary and secondary schools. Handwashing facilities include all types.</t>
  </si>
  <si>
    <t>Public schools only. The primary school estimate is used to estimate national coverage in the absence of additional information since primary schools comprise the majority of schools in the country. Data are assumed to refer to handwashing facilities based on the questionnaire and data from other sources. The estimates are not used since data from a primary data source (EMIS) are available for the same year.</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</si>
  <si>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</si>
  <si>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</si>
  <si>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</si>
  <si>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</si>
  <si>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</si>
  <si>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</si>
  <si>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</si>
  <si>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</si>
  <si>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</si>
  <si>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</si>
  <si>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</si>
  <si>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</si>
  <si>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</si>
  <si>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</si>
  <si>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</si>
  <si>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</si>
  <si>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</si>
  <si>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</si>
  <si>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</si>
  <si>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</si>
  <si>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</si>
  <si>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</si>
  <si>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</si>
  <si>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</si>
  <si>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</si>
  <si>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</si>
  <si>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</si>
  <si>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Malawi Education Statistics 2017, MoEST</t>
  </si>
  <si>
    <t xml:space="preserve">Includes public and private schools. </t>
  </si>
  <si>
    <t>Protected hand dug wells</t>
  </si>
  <si>
    <t>Unprotected hand dug wells</t>
  </si>
  <si>
    <t>Rain water tank</t>
  </si>
  <si>
    <t xml:space="preserve">Number of toilets reported at district level; school-level data unavailable. </t>
  </si>
  <si>
    <t xml:space="preserve">No hygiene data. </t>
  </si>
  <si>
    <t>Basic drinking water facility</t>
  </si>
  <si>
    <t xml:space="preserve">In the absence of additional information, the national estimate is based on primary schools only. </t>
  </si>
  <si>
    <t xml:space="preserve">No sanitation data. </t>
  </si>
  <si>
    <t>Basic handwashing facilities</t>
  </si>
  <si>
    <t>Malawi Education Statistics 2017/18, MoEST</t>
  </si>
  <si>
    <t>Includes public and private schools</t>
  </si>
  <si>
    <t xml:space="preserve">Number of handwashing facilities reported at district level; school-level data unavailable. </t>
  </si>
  <si>
    <t>World Vision Assessment</t>
  </si>
  <si>
    <t>Survey</t>
  </si>
  <si>
    <t>Protected dug well</t>
  </si>
  <si>
    <t>Unprotected dug well</t>
  </si>
  <si>
    <t>Rainwater</t>
  </si>
  <si>
    <t>Cart/Truck</t>
  </si>
  <si>
    <t>Bottled or sachet</t>
  </si>
  <si>
    <t>Surface water</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</si>
  <si>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</si>
  <si>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</si>
  <si>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</si>
  <si>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</si>
  <si>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</si>
  <si>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</si>
  <si>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</si>
  <si>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</si>
  <si>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</si>
  <si>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Facility with water </t>
  </si>
  <si>
    <t xml:space="preserve">Facility with soap </t>
  </si>
  <si>
    <t>World Vision evaluation conducted in 2017 randomly selected schools in intervention and control areas. Schools in control areas are considered representative of rural schools given that intervention areas represent a small proportion of districts. The estimates used for national since over 80% of Malawi's population lives in rural areas.</t>
  </si>
  <si>
    <t xml:space="preserve">Estimate not used since data are available from a primary source. Secondary school estimate is based on upper secondary only. National estimate is weighted average using number of primary and secondary schools from the 2016 EMIS. </t>
  </si>
  <si>
    <t>basic sanitation</t>
  </si>
  <si>
    <t>Malawi Education Data 2018/19, MoEST</t>
  </si>
  <si>
    <t>Functioning water source</t>
  </si>
  <si>
    <t xml:space="preserve">Water data not reported for primary schools. Schools with a 'functioning water source' are assumed to have basic service in the absence of additional information on facility types. </t>
  </si>
  <si>
    <t xml:space="preserve">The minimum of schools with improved latrines or flush toilets in use for girls (73% primary, 58.3% secondary) and for boys (71.5% primary, 56.1% secondary) is used to estimate the proportion of schools with basic service. </t>
  </si>
  <si>
    <t>Improved latrines or flush toilets in use (minimum of girls and boys)</t>
  </si>
  <si>
    <t>At least one handwashing facility (improved or basic for girls or boys)</t>
  </si>
  <si>
    <t>Refers to schools with either 'improved' or 'basic' handwashing facilities for either boys or girls</t>
  </si>
  <si>
    <t>MWI_2010_EMIS</t>
  </si>
  <si>
    <t>MWI_2010_UIS</t>
  </si>
  <si>
    <t>MWI_2011_EMIS</t>
  </si>
  <si>
    <t>MWI_2011_UIS</t>
  </si>
  <si>
    <t>MWI_2012_EMIS</t>
  </si>
  <si>
    <t>MWI_2012_UIS</t>
  </si>
  <si>
    <t>MWI_2013_EMIS</t>
  </si>
  <si>
    <t>MWI_2013_UIS</t>
  </si>
  <si>
    <t>MWI_2014_EMIS</t>
  </si>
  <si>
    <t>MWI_2015_EMIS</t>
  </si>
  <si>
    <t>MWI_2015_UIS</t>
  </si>
  <si>
    <t>MWI_2016_EMIS</t>
  </si>
  <si>
    <t>MWI_2016_UIS</t>
  </si>
  <si>
    <t>MWI_2017_EMIS</t>
  </si>
  <si>
    <t>MWI_2017_UIS</t>
  </si>
  <si>
    <t>MWI_2017_WV</t>
  </si>
  <si>
    <t>MWI_2018_EMIS</t>
  </si>
  <si>
    <t>MWI_2019_EMIS</t>
  </si>
  <si>
    <t>2010</t>
  </si>
  <si>
    <t>2011</t>
  </si>
  <si>
    <t>2012</t>
  </si>
  <si>
    <t>2013</t>
  </si>
  <si>
    <t>2014</t>
  </si>
  <si>
    <t>2015</t>
  </si>
  <si>
    <t>2016</t>
  </si>
  <si>
    <t>2017</t>
  </si>
  <si>
    <t>2018</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</si>
  <si>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</si>
  <si>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</si>
  <si>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</si>
  <si>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</si>
  <si>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</si>
  <si>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</si>
  <si>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</si>
  <si>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</si>
  <si>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</si>
  <si>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</si>
  <si>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</si>
  <si>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</si>
  <si>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</si>
  <si>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</si>
  <si>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</si>
  <si>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</si>
  <si>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</si>
  <si>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No data</t>
  </si>
  <si>
    <t>MWI_2019_UIS</t>
  </si>
  <si>
    <t>The secondary school estimate is based on coverage in lower and upper secondary schools and the school age population for each level. Data not being used, as we have primary data for the same year (EMIS19).</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</si>
  <si>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</si>
  <si>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</si>
  <si>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</si>
  <si>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</si>
  <si>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</si>
  <si>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</si>
  <si>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MWI_2013_SACMEQ</t>
  </si>
  <si>
    <t>The SACMEQ IV project in INTERNATIONAL. A study of the conditions of schooling and the quality of education</t>
  </si>
  <si>
    <t>MWI_2022_UIS</t>
  </si>
  <si>
    <t>MWI_2023_UIS</t>
  </si>
  <si>
    <t>The secondary school estimate is based on coverage in lower and upper secondary schools and the school age population for each level..</t>
  </si>
  <si>
    <t>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The estimates used for national since over 80% of Malawi's population lives in rural areas. Set to not be used, comparing with other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</si>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</sst>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237"/>
    <xf numFmtId="0" fontId="15" fillId="0" borderId="237"/>
    <xf numFmtId="0" fontId="19" fillId="0" borderId="237"/>
  </cellStyleXfs>
  <cellXfs count="1075">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4" fillId="0" borderId="2" xfId="0" applyFont="true" applyFill="true" applyBorder="true" applyAlignment="true">
      <alignment horizontal="left" vertical="center"/>
    </xf>
    <xf numFmtId="0" fontId="3" fillId="0" borderId="25" xfId="0" applyFont="true" applyBorder="true" applyAlignment="true">
      <alignment horizontal="center" vertical="center" wrapText="true"/>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2" xfId="0" applyFont="true" applyBorder="true" applyAlignment="true">
      <alignment horizontal="center" vertical="center" wrapText="true"/>
    </xf>
    <xf numFmtId="164" fontId="3" fillId="0" borderId="22" xfId="0" applyNumberFormat="true" applyFont="true" applyBorder="true" applyAlignment="true">
      <alignment horizontal="center" vertical="center" wrapText="true"/>
    </xf>
    <xf numFmtId="0" fontId="3" fillId="0" borderId="13" xfId="0" applyFont="true" applyBorder="true" applyAlignment="true">
      <alignment horizontal="left" vertical="center" wrapText="true"/>
    </xf>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3"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13"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63"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 fontId="3" fillId="2" borderId="63" xfId="0" applyNumberFormat="true" applyFont="true" applyFill="true" applyBorder="true" applyAlignment="true">
      <alignment horizontal="center" vertical="center"/>
    </xf>
    <xf numFmtId="0" fontId="3" fillId="0" borderId="13" xfId="0" applyFont="true" applyBorder="true" applyAlignment="true">
      <alignment horizontal="left" vertical="center" wrapText="true"/>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 fillId="43" borderId="63"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79" fillId="43" borderId="16" xfId="0" applyFont="true" applyFill="true" applyBorder="true" applyAlignment="true">
      <alignment vertical="center"/>
    </xf>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79" fillId="27" borderId="16"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27" borderId="20" xfId="0" applyFont="true" applyFill="true" applyBorder="true" applyAlignment="true">
      <alignment vertical="center"/>
    </xf>
    <xf numFmtId="0" fontId="79" fillId="42" borderId="15" xfId="0" applyFont="true" applyFill="true" applyBorder="true" applyAlignment="true">
      <alignment vertical="center"/>
    </xf>
    <xf numFmtId="0" fontId="79" fillId="42" borderId="16"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4" xfId="0" applyFont="true" applyFill="true" applyBorder="true" applyAlignment="true">
      <alignment vertical="center"/>
    </xf>
    <xf numFmtId="0" fontId="79" fillId="43" borderId="14"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7" fillId="49" borderId="93" xfId="0" applyNumberFormat="true" applyFont="true" applyFill="true" applyBorder="true" applyAlignment="true" applyProtection="true">
      <alignment horizontal="center" vertical="center"/>
    </xf>
    <xf numFmtId="1" fontId="98" fillId="50" borderId="94" xfId="0" applyNumberFormat="true" applyFont="true" applyFill="true" applyBorder="true" applyAlignment="true" applyProtection="true">
      <alignment horizontal="center" vertical="center"/>
    </xf>
    <xf numFmtId="1" fontId="99" fillId="51" borderId="95" xfId="0" applyNumberFormat="true" applyFont="true" applyFill="true" applyBorder="true" applyAlignment="true" applyProtection="true">
      <alignment horizontal="center" vertical="center"/>
    </xf>
    <xf numFmtId="1" fontId="100" fillId="52" borderId="96" xfId="0" applyNumberFormat="true" applyFont="true" applyFill="true" applyBorder="true" applyAlignment="true" applyProtection="true">
      <alignment horizontal="center" vertical="center"/>
    </xf>
    <xf numFmtId="1" fontId="101" fillId="53" borderId="97" xfId="0" applyNumberFormat="true" applyFont="true" applyFill="true" applyBorder="true" applyAlignment="true" applyProtection="true">
      <alignment horizontal="center" vertical="center"/>
    </xf>
    <xf numFmtId="1" fontId="102" fillId="54" borderId="98" xfId="0" applyNumberFormat="true" applyFont="true" applyFill="true" applyBorder="true" applyAlignment="true" applyProtection="true">
      <alignment horizontal="center" vertical="center"/>
    </xf>
    <xf numFmtId="1" fontId="103" fillId="55" borderId="99" xfId="0" applyNumberFormat="true" applyFont="true" applyFill="true" applyBorder="true" applyAlignment="true" applyProtection="true">
      <alignment horizontal="center" vertical="center"/>
    </xf>
    <xf numFmtId="1" fontId="104" fillId="56" borderId="100" xfId="0" applyNumberFormat="true" applyFont="true" applyFill="true" applyBorder="true" applyAlignment="true" applyProtection="true">
      <alignment horizontal="center" vertical="center"/>
    </xf>
    <xf numFmtId="1" fontId="105" fillId="57" borderId="101" xfId="0" applyNumberFormat="true" applyFont="true" applyFill="true" applyBorder="true" applyAlignment="true" applyProtection="true">
      <alignment horizontal="center" vertical="center"/>
    </xf>
    <xf numFmtId="1" fontId="106" fillId="58" borderId="102" xfId="0" applyNumberFormat="true" applyFont="true" applyFill="true" applyBorder="true" applyAlignment="true" applyProtection="true">
      <alignment horizontal="center" vertical="center"/>
    </xf>
    <xf numFmtId="1" fontId="107" fillId="59" borderId="103" xfId="0" applyNumberFormat="true" applyFont="true" applyFill="true" applyBorder="true" applyAlignment="true" applyProtection="true">
      <alignment horizontal="center" vertical="center"/>
    </xf>
    <xf numFmtId="1" fontId="108" fillId="60" borderId="104" xfId="0" applyNumberFormat="true" applyFont="true" applyFill="true" applyBorder="true" applyAlignment="true" applyProtection="true">
      <alignment horizontal="center" vertical="center"/>
    </xf>
    <xf numFmtId="1" fontId="109" fillId="61" borderId="105" xfId="0" applyNumberFormat="true" applyFont="true" applyFill="true" applyBorder="true" applyAlignment="true" applyProtection="true">
      <alignment horizontal="center" vertical="center"/>
    </xf>
    <xf numFmtId="1" fontId="110" fillId="62" borderId="106" xfId="0" applyNumberFormat="true" applyFont="true" applyFill="true" applyBorder="true" applyAlignment="true" applyProtection="true">
      <alignment horizontal="center" vertical="center"/>
    </xf>
    <xf numFmtId="1" fontId="111" fillId="63" borderId="107" xfId="0" applyNumberFormat="true" applyFont="true" applyFill="true" applyBorder="true" applyAlignment="true" applyProtection="true">
      <alignment horizontal="center" vertical="center"/>
    </xf>
    <xf numFmtId="1" fontId="112" fillId="64" borderId="108" xfId="0" applyNumberFormat="true" applyFont="true" applyFill="true" applyBorder="true" applyAlignment="true" applyProtection="true">
      <alignment horizontal="center" vertical="center"/>
    </xf>
    <xf numFmtId="1" fontId="113" fillId="65" borderId="109" xfId="0" applyNumberFormat="true" applyFont="true" applyFill="true" applyBorder="true" applyAlignment="true" applyProtection="true">
      <alignment horizontal="center" vertical="center"/>
    </xf>
    <xf numFmtId="1" fontId="114" fillId="66" borderId="110" xfId="0" applyNumberFormat="true" applyFont="true" applyFill="true" applyBorder="true" applyAlignment="true" applyProtection="true">
      <alignment horizontal="center" vertical="center"/>
    </xf>
    <xf numFmtId="1" fontId="115" fillId="67" borderId="111" xfId="0" applyNumberFormat="true" applyFont="true" applyFill="true" applyBorder="true" applyAlignment="true" applyProtection="true">
      <alignment horizontal="center" vertical="center"/>
    </xf>
    <xf numFmtId="1" fontId="116" fillId="68" borderId="112" xfId="0" applyNumberFormat="true" applyFont="true" applyFill="true" applyBorder="true" applyAlignment="true" applyProtection="true">
      <alignment horizontal="center" vertical="center"/>
    </xf>
    <xf numFmtId="1" fontId="117" fillId="69" borderId="113" xfId="0" applyNumberFormat="true" applyFont="true" applyFill="true" applyBorder="true" applyAlignment="true" applyProtection="true">
      <alignment horizontal="center" vertical="center"/>
    </xf>
    <xf numFmtId="1" fontId="118" fillId="70" borderId="114" xfId="0" applyNumberFormat="true" applyFont="true" applyFill="true" applyBorder="true" applyAlignment="true" applyProtection="true">
      <alignment horizontal="center" vertical="center"/>
    </xf>
    <xf numFmtId="1" fontId="119" fillId="71" borderId="115" xfId="0" applyNumberFormat="true" applyFont="true" applyFill="true" applyBorder="true" applyAlignment="true" applyProtection="true">
      <alignment horizontal="center" vertical="center"/>
    </xf>
    <xf numFmtId="0" fontId="120" fillId="72" borderId="116" xfId="0" applyNumberFormat="true" applyFont="true" applyFill="true" applyBorder="true" applyAlignment="true" applyProtection="true">
      <alignment horizontal="center" vertical="center"/>
    </xf>
    <xf numFmtId="164" fontId="121" fillId="73" borderId="117" xfId="0" applyNumberFormat="true" applyFont="true" applyFill="true" applyBorder="true" applyAlignment="true" applyProtection="true">
      <alignment horizontal="center" vertical="center"/>
    </xf>
    <xf numFmtId="0" fontId="122" fillId="74" borderId="118" xfId="0" applyNumberFormat="true" applyFont="true" applyFill="true" applyBorder="true" applyAlignment="true" applyProtection="true">
      <alignment horizontal="center" vertical="center"/>
    </xf>
    <xf numFmtId="0" fontId="123" fillId="75" borderId="119" xfId="0" applyNumberFormat="true" applyFont="true" applyFill="true" applyBorder="true" applyAlignment="true" applyProtection="true">
      <alignment horizontal="center" vertical="center"/>
    </xf>
    <xf numFmtId="0" fontId="124" fillId="76" borderId="120" xfId="0" applyNumberFormat="true" applyFont="true" applyFill="true" applyBorder="true" applyAlignment="true" applyProtection="true">
      <alignment horizontal="center" vertical="center"/>
    </xf>
    <xf numFmtId="1" fontId="125" fillId="77" borderId="121" xfId="0" applyNumberFormat="true" applyFont="true" applyFill="true" applyBorder="true" applyAlignment="true" applyProtection="true">
      <alignment horizontal="center" vertical="center"/>
    </xf>
    <xf numFmtId="164" fontId="126" fillId="78" borderId="122" xfId="0" applyNumberFormat="true" applyFont="true" applyFill="true" applyBorder="true" applyAlignment="true" applyProtection="true">
      <alignment horizontal="center" vertical="center"/>
    </xf>
    <xf numFmtId="0" fontId="127" fillId="79" borderId="123" xfId="0" applyNumberFormat="true" applyFont="true" applyFill="true" applyBorder="true" applyAlignment="true" applyProtection="true">
      <alignment horizontal="center" vertical="center"/>
    </xf>
    <xf numFmtId="164" fontId="128" fillId="80" borderId="124" xfId="0" applyNumberFormat="true" applyFont="true" applyFill="true" applyBorder="true" applyAlignment="true" applyProtection="true">
      <alignment horizontal="center" vertical="center"/>
    </xf>
    <xf numFmtId="0" fontId="129" fillId="81" borderId="125" xfId="0" applyNumberFormat="true" applyFont="true" applyFill="true" applyBorder="true" applyAlignment="true" applyProtection="true">
      <alignment horizontal="center" vertical="center"/>
    </xf>
    <xf numFmtId="0" fontId="130" fillId="82" borderId="126" xfId="0" applyNumberFormat="true" applyFont="true" applyFill="true" applyBorder="true" applyAlignment="true" applyProtection="true">
      <alignment horizontal="center" vertical="center"/>
    </xf>
    <xf numFmtId="0" fontId="131" fillId="83" borderId="127" xfId="0" applyNumberFormat="true" applyFont="true" applyFill="true" applyBorder="true" applyAlignment="true" applyProtection="true">
      <alignment horizontal="center" vertical="center"/>
    </xf>
    <xf numFmtId="0" fontId="132" fillId="84" borderId="128" xfId="0" applyNumberFormat="true" applyFont="true" applyFill="true" applyBorder="true" applyAlignment="true" applyProtection="true">
      <alignment horizontal="center" vertical="center"/>
    </xf>
    <xf numFmtId="164" fontId="133" fillId="85" borderId="129" xfId="0" applyNumberFormat="true" applyFont="true" applyFill="true" applyBorder="true" applyAlignment="true" applyProtection="true">
      <alignment horizontal="center" vertical="center"/>
    </xf>
    <xf numFmtId="0" fontId="134" fillId="86" borderId="130" xfId="0" applyNumberFormat="true" applyFont="true" applyFill="true" applyBorder="true" applyAlignment="true" applyProtection="true">
      <alignment horizontal="center" vertical="center"/>
    </xf>
    <xf numFmtId="0" fontId="135" fillId="87" borderId="131" xfId="0" applyNumberFormat="true" applyFont="true" applyFill="true" applyBorder="true" applyAlignment="true" applyProtection="true">
      <alignment horizontal="center" vertical="center"/>
    </xf>
    <xf numFmtId="0" fontId="136" fillId="88" borderId="132" xfId="0" applyNumberFormat="true" applyFont="true" applyFill="true" applyBorder="true" applyAlignment="true" applyProtection="true">
      <alignment horizontal="center" vertical="center"/>
    </xf>
    <xf numFmtId="0" fontId="137" fillId="89" borderId="133" xfId="0" applyNumberFormat="true" applyFont="true" applyFill="true" applyBorder="true" applyAlignment="true" applyProtection="true">
      <alignment horizontal="center" vertical="center"/>
    </xf>
    <xf numFmtId="164" fontId="138" fillId="90" borderId="134" xfId="0" applyNumberFormat="true" applyFont="true" applyFill="true" applyBorder="true" applyAlignment="true" applyProtection="true">
      <alignment horizontal="center" vertical="center"/>
    </xf>
    <xf numFmtId="0" fontId="139" fillId="91" borderId="135" xfId="0" applyNumberFormat="true" applyFont="true" applyFill="true" applyBorder="true" applyAlignment="true" applyProtection="true">
      <alignment horizontal="center" vertical="center"/>
    </xf>
    <xf numFmtId="0" fontId="140" fillId="92" borderId="136" xfId="0" applyNumberFormat="true" applyFont="true" applyFill="true" applyBorder="true" applyAlignment="true" applyProtection="true">
      <alignment horizontal="center" vertical="center"/>
    </xf>
    <xf numFmtId="0" fontId="141" fillId="93" borderId="137" xfId="0" applyNumberFormat="true" applyFont="true" applyFill="true" applyBorder="true" applyAlignment="true" applyProtection="true">
      <alignment horizontal="center" vertical="center"/>
    </xf>
    <xf numFmtId="0" fontId="142" fillId="94" borderId="138" xfId="0" applyNumberFormat="true" applyFont="true" applyFill="true" applyBorder="true" applyAlignment="true" applyProtection="true">
      <alignment horizontal="center" vertical="center"/>
    </xf>
    <xf numFmtId="164" fontId="143" fillId="95" borderId="139" xfId="0" applyNumberFormat="true" applyFont="true" applyFill="true" applyBorder="true" applyAlignment="true" applyProtection="true">
      <alignment horizontal="center" vertical="center"/>
    </xf>
    <xf numFmtId="0" fontId="144" fillId="96" borderId="140" xfId="0" applyNumberFormat="true" applyFont="true" applyFill="true" applyBorder="true" applyAlignment="true" applyProtection="true">
      <alignment horizontal="center" vertical="center"/>
    </xf>
    <xf numFmtId="0" fontId="145" fillId="97" borderId="141" xfId="0" applyNumberFormat="true" applyFont="true" applyFill="true" applyBorder="true" applyAlignment="true" applyProtection="true">
      <alignment horizontal="center" vertical="center"/>
    </xf>
    <xf numFmtId="0" fontId="146" fillId="98" borderId="142" xfId="0" applyNumberFormat="true" applyFont="true" applyFill="true" applyBorder="true" applyAlignment="true" applyProtection="true">
      <alignment horizontal="center" vertical="center"/>
    </xf>
    <xf numFmtId="0" fontId="147" fillId="99" borderId="143" xfId="0" applyNumberFormat="true" applyFont="true" applyFill="true" applyBorder="true" applyAlignment="true" applyProtection="true">
      <alignment horizontal="center" vertical="center"/>
    </xf>
    <xf numFmtId="164" fontId="148" fillId="100" borderId="144" xfId="0" applyNumberFormat="true" applyFont="true" applyFill="true" applyBorder="true" applyAlignment="true" applyProtection="true">
      <alignment horizontal="center" vertical="center"/>
    </xf>
    <xf numFmtId="0" fontId="149" fillId="101" borderId="145" xfId="0" applyNumberFormat="true" applyFont="true" applyFill="true" applyBorder="true" applyAlignment="true" applyProtection="true">
      <alignment horizontal="center" vertical="center"/>
    </xf>
    <xf numFmtId="0" fontId="150" fillId="102" borderId="146" xfId="0" applyNumberFormat="true" applyFont="true" applyFill="true" applyBorder="true" applyAlignment="true" applyProtection="true">
      <alignment horizontal="center" vertical="center"/>
    </xf>
    <xf numFmtId="0" fontId="151" fillId="103" borderId="147" xfId="0" applyNumberFormat="true" applyFont="true" applyFill="true" applyBorder="true" applyAlignment="true" applyProtection="true">
      <alignment horizontal="center" vertical="center"/>
    </xf>
    <xf numFmtId="0" fontId="152" fillId="104" borderId="148" xfId="0" applyNumberFormat="true" applyFont="true" applyFill="true" applyBorder="true" applyAlignment="true" applyProtection="true">
      <alignment horizontal="center" vertical="center"/>
    </xf>
    <xf numFmtId="164" fontId="153" fillId="105" borderId="149" xfId="0" applyNumberFormat="true" applyFont="true" applyFill="true" applyBorder="true" applyAlignment="true" applyProtection="true">
      <alignment horizontal="center" vertical="center"/>
    </xf>
    <xf numFmtId="0" fontId="154" fillId="106" borderId="150" xfId="0" applyNumberFormat="true" applyFont="true" applyFill="true" applyBorder="true" applyAlignment="true" applyProtection="true">
      <alignment horizontal="center" vertical="center"/>
    </xf>
    <xf numFmtId="0" fontId="155" fillId="107" borderId="151" xfId="0" applyNumberFormat="true" applyFont="true" applyFill="true" applyBorder="true" applyAlignment="true" applyProtection="true">
      <alignment horizontal="center" vertical="center"/>
    </xf>
    <xf numFmtId="0" fontId="156" fillId="108" borderId="152" xfId="0" applyNumberFormat="true" applyFont="true" applyFill="true" applyBorder="true" applyAlignment="true" applyProtection="true">
      <alignment horizontal="center" vertical="center"/>
    </xf>
    <xf numFmtId="0" fontId="157" fillId="109" borderId="153" xfId="0" applyNumberFormat="true" applyFont="true" applyFill="true" applyBorder="true" applyAlignment="true" applyProtection="true">
      <alignment horizontal="center" vertical="center"/>
    </xf>
    <xf numFmtId="164" fontId="158" fillId="110" borderId="154" xfId="0" applyNumberFormat="true" applyFont="true" applyFill="true" applyBorder="true" applyAlignment="true" applyProtection="true">
      <alignment horizontal="center" vertical="center"/>
    </xf>
    <xf numFmtId="0" fontId="159" fillId="111" borderId="155" xfId="0" applyNumberFormat="true" applyFont="true" applyFill="true" applyBorder="true" applyAlignment="true" applyProtection="true">
      <alignment horizontal="center" vertical="center"/>
    </xf>
    <xf numFmtId="0" fontId="160" fillId="112" borderId="156" xfId="0" applyNumberFormat="true" applyFont="true" applyFill="true" applyBorder="true" applyAlignment="true" applyProtection="true">
      <alignment horizontal="center" vertical="center"/>
    </xf>
    <xf numFmtId="0" fontId="161" fillId="113" borderId="157" xfId="0" applyNumberFormat="true" applyFont="true" applyFill="true" applyBorder="true" applyAlignment="true" applyProtection="true">
      <alignment horizontal="center" vertical="center"/>
    </xf>
    <xf numFmtId="0" fontId="162" fillId="114" borderId="158" xfId="0" applyNumberFormat="true" applyFont="true" applyFill="true" applyBorder="true" applyAlignment="true" applyProtection="true">
      <alignment horizontal="center" vertical="center"/>
    </xf>
    <xf numFmtId="164" fontId="163" fillId="115" borderId="159" xfId="0" applyNumberFormat="true" applyFont="true" applyFill="true" applyBorder="true" applyAlignment="true" applyProtection="true">
      <alignment horizontal="center" vertical="center"/>
    </xf>
    <xf numFmtId="0" fontId="164" fillId="116" borderId="160" xfId="0" applyNumberFormat="true" applyFont="true" applyFill="true" applyBorder="true" applyAlignment="true" applyProtection="true">
      <alignment horizontal="center" vertical="center"/>
    </xf>
    <xf numFmtId="0" fontId="165" fillId="117" borderId="161" xfId="0" applyNumberFormat="true" applyFont="true" applyFill="true" applyBorder="true" applyAlignment="true" applyProtection="true">
      <alignment horizontal="center" vertical="center"/>
    </xf>
    <xf numFmtId="0" fontId="166" fillId="118" borderId="162" xfId="0" applyNumberFormat="true" applyFont="true" applyFill="true" applyBorder="true" applyAlignment="true" applyProtection="true">
      <alignment horizontal="center" vertical="center"/>
    </xf>
    <xf numFmtId="0" fontId="167" fillId="119" borderId="163" xfId="0" applyNumberFormat="true" applyFont="true" applyFill="true" applyBorder="true" applyAlignment="true" applyProtection="true">
      <alignment horizontal="center" vertical="center"/>
    </xf>
    <xf numFmtId="164" fontId="168" fillId="120" borderId="164" xfId="0" applyNumberFormat="true" applyFont="true" applyFill="true" applyBorder="true" applyAlignment="true" applyProtection="true">
      <alignment horizontal="center" vertical="center"/>
    </xf>
    <xf numFmtId="0" fontId="169" fillId="121" borderId="165" xfId="0" applyNumberFormat="true" applyFont="true" applyFill="true" applyBorder="true" applyAlignment="true" applyProtection="true">
      <alignment horizontal="center" vertical="center"/>
    </xf>
    <xf numFmtId="0" fontId="170" fillId="122" borderId="166" xfId="0" applyNumberFormat="true" applyFont="true" applyFill="true" applyBorder="true" applyAlignment="true" applyProtection="true">
      <alignment horizontal="center" vertical="center"/>
    </xf>
    <xf numFmtId="0" fontId="171" fillId="123" borderId="167" xfId="0" applyNumberFormat="true" applyFont="true" applyFill="true" applyBorder="true" applyAlignment="true" applyProtection="true">
      <alignment horizontal="center" vertical="center"/>
    </xf>
    <xf numFmtId="0" fontId="172" fillId="124" borderId="168" xfId="0" applyNumberFormat="true" applyFont="true" applyFill="true" applyBorder="true" applyAlignment="true" applyProtection="true">
      <alignment horizontal="center" vertical="center"/>
    </xf>
    <xf numFmtId="164" fontId="173" fillId="125" borderId="169" xfId="0" applyNumberFormat="true" applyFont="true" applyFill="true" applyBorder="true" applyAlignment="true" applyProtection="true">
      <alignment horizontal="center" vertical="center"/>
    </xf>
    <xf numFmtId="0" fontId="174" fillId="126" borderId="170" xfId="0" applyNumberFormat="true" applyFont="true" applyFill="true" applyBorder="true" applyAlignment="true" applyProtection="true">
      <alignment horizontal="center" vertical="center"/>
    </xf>
    <xf numFmtId="0" fontId="175" fillId="127" borderId="171" xfId="0" applyNumberFormat="true" applyFont="true" applyFill="true" applyBorder="true" applyAlignment="true" applyProtection="true">
      <alignment horizontal="center" vertical="center"/>
    </xf>
    <xf numFmtId="0" fontId="176" fillId="128" borderId="172" xfId="0" applyNumberFormat="true" applyFont="true" applyFill="true" applyBorder="true" applyAlignment="true" applyProtection="true">
      <alignment horizontal="center" vertical="center"/>
    </xf>
    <xf numFmtId="0" fontId="177" fillId="129" borderId="173" xfId="0" applyNumberFormat="true" applyFont="true" applyFill="true" applyBorder="true" applyAlignment="true" applyProtection="true">
      <alignment horizontal="center" vertical="center"/>
    </xf>
    <xf numFmtId="164" fontId="178" fillId="130" borderId="174" xfId="0" applyNumberFormat="true" applyFont="true" applyFill="true" applyBorder="true" applyAlignment="true" applyProtection="true">
      <alignment horizontal="center" vertical="center"/>
    </xf>
    <xf numFmtId="0" fontId="179" fillId="131" borderId="175" xfId="0" applyNumberFormat="true" applyFont="true" applyFill="true" applyBorder="true" applyAlignment="true" applyProtection="true">
      <alignment horizontal="center" vertical="center"/>
    </xf>
    <xf numFmtId="0" fontId="180" fillId="132" borderId="176" xfId="0" applyNumberFormat="true" applyFont="true" applyFill="true" applyBorder="true" applyAlignment="true" applyProtection="true">
      <alignment horizontal="center" vertical="center"/>
    </xf>
    <xf numFmtId="0" fontId="181" fillId="133" borderId="177" xfId="0" applyNumberFormat="true" applyFont="true" applyFill="true" applyBorder="true" applyAlignment="true" applyProtection="true">
      <alignment horizontal="center" vertical="center"/>
    </xf>
    <xf numFmtId="0" fontId="182" fillId="134" borderId="178" xfId="0" applyNumberFormat="true" applyFont="true" applyFill="true" applyBorder="true" applyAlignment="true" applyProtection="true">
      <alignment horizontal="center" vertical="center"/>
    </xf>
    <xf numFmtId="164" fontId="183" fillId="135" borderId="179" xfId="0" applyNumberFormat="true" applyFont="true" applyFill="true" applyBorder="true" applyAlignment="true" applyProtection="true">
      <alignment horizontal="center" vertical="center"/>
    </xf>
    <xf numFmtId="0" fontId="184" fillId="136" borderId="180" xfId="0" applyNumberFormat="true" applyFont="true" applyFill="true" applyBorder="true" applyAlignment="true" applyProtection="true">
      <alignment horizontal="center" vertical="center"/>
    </xf>
    <xf numFmtId="0" fontId="185" fillId="137" borderId="181" xfId="0" applyNumberFormat="true" applyFont="true" applyFill="true" applyBorder="true" applyAlignment="true" applyProtection="true">
      <alignment horizontal="center" vertical="center"/>
    </xf>
    <xf numFmtId="0" fontId="186" fillId="138" borderId="182" xfId="0" applyNumberFormat="true" applyFont="true" applyFill="true" applyBorder="true" applyAlignment="true" applyProtection="true">
      <alignment horizontal="center" vertical="center"/>
    </xf>
    <xf numFmtId="0" fontId="187" fillId="139" borderId="183" xfId="0" applyNumberFormat="true" applyFont="true" applyFill="true" applyBorder="true" applyAlignment="true" applyProtection="true">
      <alignment horizontal="center" vertical="center"/>
    </xf>
    <xf numFmtId="164" fontId="188" fillId="140" borderId="184" xfId="0" applyNumberFormat="true" applyFont="true" applyFill="true" applyBorder="true" applyAlignment="true" applyProtection="true">
      <alignment horizontal="center" vertical="center"/>
    </xf>
    <xf numFmtId="0" fontId="189" fillId="141" borderId="185" xfId="0" applyNumberFormat="true" applyFont="true" applyFill="true" applyBorder="true" applyAlignment="true" applyProtection="true">
      <alignment horizontal="center" vertical="center"/>
    </xf>
    <xf numFmtId="0" fontId="190" fillId="142" borderId="186" xfId="0" applyNumberFormat="true" applyFont="true" applyFill="true" applyBorder="true" applyAlignment="true" applyProtection="true">
      <alignment horizontal="center" vertical="center"/>
    </xf>
    <xf numFmtId="0" fontId="191" fillId="143" borderId="187" xfId="0" applyNumberFormat="true" applyFont="true" applyFill="true" applyBorder="true" applyAlignment="true" applyProtection="true">
      <alignment horizontal="center" vertical="center"/>
    </xf>
    <xf numFmtId="0" fontId="192" fillId="144" borderId="188" xfId="0" applyNumberFormat="true" applyFont="true" applyFill="true" applyBorder="true" applyAlignment="true" applyProtection="true">
      <alignment horizontal="center" vertical="center"/>
    </xf>
    <xf numFmtId="164" fontId="193" fillId="145" borderId="189" xfId="0" applyNumberFormat="true" applyFont="true" applyFill="true" applyBorder="true" applyAlignment="true" applyProtection="true">
      <alignment horizontal="center" vertical="center"/>
    </xf>
    <xf numFmtId="0" fontId="194" fillId="146" borderId="190" xfId="0" applyNumberFormat="true" applyFont="true" applyFill="true" applyBorder="true" applyAlignment="true" applyProtection="true">
      <alignment horizontal="center" vertical="center"/>
    </xf>
    <xf numFmtId="0" fontId="195" fillId="147" borderId="191" xfId="0" applyNumberFormat="true" applyFont="true" applyFill="true" applyBorder="true" applyAlignment="true" applyProtection="true">
      <alignment horizontal="center" vertical="center"/>
    </xf>
    <xf numFmtId="0" fontId="196" fillId="148" borderId="192" xfId="0" applyNumberFormat="true" applyFont="true" applyFill="true" applyBorder="true" applyAlignment="true" applyProtection="true">
      <alignment horizontal="center" vertical="center"/>
    </xf>
    <xf numFmtId="0" fontId="197" fillId="149" borderId="193" xfId="0" applyNumberFormat="true" applyFont="true" applyFill="true" applyBorder="true" applyAlignment="true" applyProtection="true">
      <alignment horizontal="center" vertical="center"/>
    </xf>
    <xf numFmtId="164" fontId="198" fillId="150" borderId="194" xfId="0" applyNumberFormat="true" applyFont="true" applyFill="true" applyBorder="true" applyAlignment="true" applyProtection="true">
      <alignment horizontal="center" vertical="center"/>
    </xf>
    <xf numFmtId="0" fontId="199" fillId="151" borderId="195" xfId="0" applyNumberFormat="true" applyFont="true" applyFill="true" applyBorder="true" applyAlignment="true" applyProtection="true">
      <alignment horizontal="center" vertical="center"/>
    </xf>
    <xf numFmtId="0" fontId="200" fillId="152" borderId="196" xfId="0" applyNumberFormat="true" applyFont="true" applyFill="true" applyBorder="true" applyAlignment="true" applyProtection="true">
      <alignment horizontal="center" vertical="center"/>
    </xf>
    <xf numFmtId="0" fontId="201" fillId="153" borderId="197" xfId="0" applyNumberFormat="true" applyFont="true" applyFill="true" applyBorder="true" applyAlignment="true" applyProtection="true">
      <alignment horizontal="center" vertical="center"/>
    </xf>
    <xf numFmtId="0" fontId="202" fillId="154" borderId="198" xfId="0" applyNumberFormat="true" applyFont="true" applyFill="true" applyBorder="true" applyAlignment="true" applyProtection="true">
      <alignment horizontal="center" vertical="center"/>
    </xf>
    <xf numFmtId="164" fontId="203" fillId="155" borderId="199" xfId="0" applyNumberFormat="true" applyFont="true" applyFill="true" applyBorder="true" applyAlignment="true" applyProtection="true">
      <alignment horizontal="center" vertical="center"/>
    </xf>
    <xf numFmtId="0" fontId="204" fillId="156" borderId="200" xfId="0" applyNumberFormat="true" applyFont="true" applyFill="true" applyBorder="true" applyAlignment="true" applyProtection="true">
      <alignment horizontal="center" vertical="center"/>
    </xf>
    <xf numFmtId="0" fontId="205" fillId="157" borderId="201" xfId="0" applyNumberFormat="true" applyFont="true" applyFill="true" applyBorder="true" applyAlignment="true" applyProtection="true">
      <alignment horizontal="center" vertical="center"/>
    </xf>
    <xf numFmtId="0" fontId="206" fillId="158" borderId="202" xfId="0" applyNumberFormat="true" applyFont="true" applyFill="true" applyBorder="true" applyAlignment="true" applyProtection="true">
      <alignment horizontal="center" vertical="center"/>
    </xf>
    <xf numFmtId="0" fontId="207" fillId="159" borderId="203" xfId="0" applyNumberFormat="true" applyFont="true" applyFill="true" applyBorder="true" applyAlignment="true" applyProtection="true">
      <alignment horizontal="center" vertical="center"/>
    </xf>
    <xf numFmtId="164" fontId="208" fillId="160" borderId="204" xfId="0" applyNumberFormat="true" applyFont="true" applyFill="true" applyBorder="true" applyAlignment="true" applyProtection="true">
      <alignment horizontal="center" vertical="center"/>
    </xf>
    <xf numFmtId="0" fontId="209" fillId="161" borderId="205" xfId="0" applyNumberFormat="true" applyFont="true" applyFill="true" applyBorder="true" applyAlignment="true" applyProtection="true">
      <alignment horizontal="center" vertical="center"/>
    </xf>
    <xf numFmtId="0" fontId="210" fillId="162" borderId="206" xfId="0" applyNumberFormat="true" applyFont="true" applyFill="true" applyBorder="true" applyAlignment="true" applyProtection="true">
      <alignment horizontal="center" vertical="center"/>
    </xf>
    <xf numFmtId="0" fontId="211" fillId="163" borderId="207" xfId="0" applyNumberFormat="true" applyFont="true" applyFill="true" applyBorder="true" applyAlignment="true" applyProtection="true">
      <alignment horizontal="center" vertical="center"/>
    </xf>
    <xf numFmtId="0" fontId="212" fillId="164" borderId="208" xfId="0" applyNumberFormat="true" applyFont="true" applyFill="true" applyBorder="true" applyAlignment="true" applyProtection="true">
      <alignment horizontal="center" vertical="center"/>
    </xf>
    <xf numFmtId="164" fontId="213" fillId="165" borderId="209" xfId="0" applyNumberFormat="true" applyFont="true" applyFill="true" applyBorder="true" applyAlignment="true" applyProtection="true">
      <alignment horizontal="center" vertical="center"/>
    </xf>
    <xf numFmtId="0" fontId="214" fillId="166" borderId="210" xfId="0" applyNumberFormat="true" applyFont="true" applyFill="true" applyBorder="true" applyAlignment="true" applyProtection="true">
      <alignment horizontal="center" vertical="center"/>
    </xf>
    <xf numFmtId="0" fontId="215" fillId="167" borderId="211" xfId="0" applyNumberFormat="true" applyFont="true" applyFill="true" applyBorder="true" applyAlignment="true" applyProtection="true">
      <alignment horizontal="center" vertical="center"/>
    </xf>
    <xf numFmtId="0" fontId="216" fillId="168" borderId="212" xfId="0" applyNumberFormat="true" applyFont="true" applyFill="true" applyBorder="true" applyAlignment="true" applyProtection="true">
      <alignment horizontal="center" vertical="center"/>
    </xf>
    <xf numFmtId="0" fontId="217" fillId="169" borderId="213" xfId="0" applyNumberFormat="true" applyFont="true" applyFill="true" applyBorder="true" applyAlignment="true" applyProtection="true">
      <alignment horizontal="center" vertical="center"/>
    </xf>
    <xf numFmtId="164" fontId="218" fillId="170" borderId="214" xfId="0" applyNumberFormat="true" applyFont="true" applyFill="true" applyBorder="true" applyAlignment="true" applyProtection="true">
      <alignment horizontal="center" vertical="center"/>
    </xf>
    <xf numFmtId="0" fontId="219" fillId="171" borderId="215" xfId="0" applyNumberFormat="true" applyFont="true" applyFill="true" applyBorder="true" applyAlignment="true" applyProtection="true">
      <alignment horizontal="center" vertical="center"/>
    </xf>
    <xf numFmtId="0" fontId="220" fillId="172" borderId="216" xfId="0" applyNumberFormat="true" applyFont="true" applyFill="true" applyBorder="true" applyAlignment="true" applyProtection="true">
      <alignment horizontal="center" vertical="center"/>
    </xf>
    <xf numFmtId="0" fontId="221" fillId="173" borderId="217" xfId="0" applyNumberFormat="true" applyFont="true" applyFill="true" applyBorder="true" applyAlignment="true" applyProtection="true">
      <alignment horizontal="center" vertical="center"/>
    </xf>
    <xf numFmtId="0" fontId="222" fillId="174" borderId="218" xfId="0" applyNumberFormat="true" applyFont="true" applyFill="true" applyBorder="true" applyAlignment="true" applyProtection="true">
      <alignment horizontal="center" vertical="center"/>
    </xf>
    <xf numFmtId="164" fontId="223" fillId="175" borderId="219" xfId="0" applyNumberFormat="true" applyFont="true" applyFill="true" applyBorder="true" applyAlignment="true" applyProtection="true">
      <alignment horizontal="center" vertical="center"/>
    </xf>
    <xf numFmtId="0" fontId="224" fillId="176" borderId="220" xfId="0" applyNumberFormat="true" applyFont="true" applyFill="true" applyBorder="true" applyAlignment="true" applyProtection="true">
      <alignment horizontal="center" vertical="center"/>
    </xf>
    <xf numFmtId="0" fontId="225" fillId="177" borderId="221" xfId="0" applyNumberFormat="true" applyFont="true" applyFill="true" applyBorder="true" applyAlignment="true" applyProtection="true">
      <alignment horizontal="center" vertical="center"/>
    </xf>
    <xf numFmtId="0" fontId="226" fillId="178" borderId="222" xfId="0" applyNumberFormat="true" applyFont="true" applyFill="true" applyBorder="true" applyAlignment="true" applyProtection="true">
      <alignment horizontal="center" vertical="center"/>
    </xf>
    <xf numFmtId="0" fontId="227" fillId="179" borderId="223" xfId="0" applyNumberFormat="true" applyFont="true" applyFill="true" applyBorder="true" applyAlignment="true" applyProtection="true">
      <alignment horizontal="center" vertical="center"/>
    </xf>
    <xf numFmtId="164" fontId="228" fillId="180" borderId="224" xfId="0" applyNumberFormat="true" applyFont="true" applyFill="true" applyBorder="true" applyAlignment="true" applyProtection="true">
      <alignment horizontal="center" vertical="center"/>
    </xf>
    <xf numFmtId="0" fontId="229" fillId="181" borderId="225" xfId="0" applyNumberFormat="true" applyFont="true" applyFill="true" applyBorder="true" applyAlignment="true" applyProtection="true">
      <alignment horizontal="center" vertical="center"/>
    </xf>
    <xf numFmtId="0" fontId="230" fillId="182" borderId="226" xfId="0" applyNumberFormat="true" applyFont="true" applyFill="true" applyBorder="true" applyAlignment="true" applyProtection="true">
      <alignment horizontal="center" vertical="center"/>
    </xf>
    <xf numFmtId="0" fontId="231" fillId="183" borderId="227" xfId="0" applyNumberFormat="true" applyFont="true" applyFill="true" applyBorder="true" applyAlignment="true" applyProtection="true">
      <alignment horizontal="center" vertical="center"/>
    </xf>
    <xf numFmtId="0" fontId="232" fillId="184" borderId="228" xfId="0" applyNumberFormat="true" applyFont="true" applyFill="true" applyBorder="true" applyAlignment="true" applyProtection="true">
      <alignment horizontal="center" vertical="center"/>
    </xf>
    <xf numFmtId="164" fontId="233" fillId="185" borderId="229" xfId="0" applyNumberFormat="true" applyFont="true" applyFill="true" applyBorder="true" applyAlignment="true" applyProtection="true">
      <alignment horizontal="center" vertical="center"/>
    </xf>
    <xf numFmtId="0" fontId="234" fillId="186" borderId="230" xfId="0" applyNumberFormat="true" applyFont="true" applyFill="true" applyBorder="true" applyAlignment="true" applyProtection="true">
      <alignment horizontal="center" vertical="center"/>
    </xf>
    <xf numFmtId="0" fontId="235" fillId="187" borderId="231" xfId="0" applyNumberFormat="true" applyFont="true" applyFill="true" applyBorder="true" applyAlignment="true" applyProtection="true">
      <alignment horizontal="center" vertical="center"/>
    </xf>
    <xf numFmtId="0" fontId="236" fillId="188" borderId="232" xfId="0" applyNumberFormat="true" applyFont="true" applyFill="true" applyBorder="true" applyAlignment="true" applyProtection="true">
      <alignment horizontal="center" vertical="center"/>
    </xf>
    <xf numFmtId="0" fontId="237" fillId="189" borderId="233" xfId="0" applyNumberFormat="true" applyFont="true" applyFill="true" applyBorder="true" applyAlignment="true" applyProtection="true">
      <alignment horizontal="center" vertical="center"/>
    </xf>
    <xf numFmtId="0" fontId="238" fillId="190" borderId="234" xfId="0" applyNumberFormat="true" applyFont="true" applyFill="true" applyBorder="true" applyAlignment="true" applyProtection="true">
      <alignment horizontal="center" vertical="center"/>
    </xf>
    <xf numFmtId="0" fontId="239" fillId="191" borderId="235" xfId="0" applyNumberFormat="true" applyFont="true" applyFill="true" applyBorder="true" applyAlignment="true" applyProtection="true">
      <alignment horizontal="center" vertical="center"/>
    </xf>
    <xf numFmtId="0" fontId="240" fillId="192" borderId="236" xfId="0" applyNumberFormat="true" applyFont="true" applyFill="true" applyBorder="true" applyAlignment="true" applyProtection="true">
      <alignment horizontal="center" vertical="center"/>
    </xf>
    <xf numFmtId="0" fontId="241" fillId="0" borderId="237"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92"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7" xfId="20" applyFont="true" applyFill="true" applyAlignment="true">
      <alignment horizontal="center" vertical="center"/>
    </xf>
    <xf numFmtId="0" fontId="11" fillId="2" borderId="237" xfId="20" applyFont="true" applyFill="true"/>
    <xf numFmtId="0" fontId="61" fillId="2" borderId="237" xfId="20" applyFont="true" applyFill="true" applyAlignment="true">
      <alignment horizontal="center" vertical="center"/>
    </xf>
    <xf numFmtId="0" fontId="77" fillId="2" borderId="237" xfId="20" applyFont="true" applyFill="true"/>
    <xf numFmtId="0" fontId="26" fillId="2" borderId="237" xfId="20" applyFont="true" applyFill="true"/>
    <xf numFmtId="0" fontId="78" fillId="2" borderId="237" xfId="20" applyFont="true" applyFill="true"/>
    <xf numFmtId="0" fontId="63" fillId="2" borderId="237" xfId="20" applyFont="true" applyFill="true"/>
    <xf numFmtId="0" fontId="11" fillId="2" borderId="237" xfId="20" applyFont="true" applyFill="true" applyAlignment="true">
      <alignment vertical="center" wrapText="true"/>
    </xf>
    <xf numFmtId="0" fontId="5" fillId="2" borderId="237" xfId="20" applyFont="true" applyFill="true" applyAlignment="true">
      <alignment vertical="center" wrapText="true"/>
    </xf>
    <xf numFmtId="0" fontId="11" fillId="0" borderId="237" xfId="20" applyFont="true"/>
    <xf numFmtId="0" fontId="7" fillId="2" borderId="237" xfId="20" applyFont="true" applyFill="true"/>
    <xf numFmtId="0" fontId="3" fillId="2" borderId="237"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7"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7"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7"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7" xfId="20" applyFont="true" applyFill="true"/>
    <xf numFmtId="0" fontId="16" fillId="2" borderId="237" xfId="20" applyFont="true" applyFill="true" applyAlignment="true">
      <alignment horizontal="left" vertical="center"/>
    </xf>
    <xf numFmtId="0" fontId="242" fillId="42" borderId="237" xfId="22" applyFont="true" applyFill="true" applyAlignment="true">
      <alignment horizontal="left" vertical="center" wrapText="true"/>
    </xf>
    <xf numFmtId="0" fontId="242" fillId="43" borderId="238" xfId="22" applyFont="true" applyFill="true" applyBorder="true" applyAlignment="true">
      <alignment horizontal="left" vertical="center" wrapText="true"/>
    </xf>
    <xf numFmtId="0" fontId="242" fillId="43" borderId="237" xfId="22" applyFont="true" applyFill="true" applyAlignment="true">
      <alignment horizontal="left" vertical="center" wrapText="true"/>
    </xf>
    <xf numFmtId="0" fontId="242" fillId="27" borderId="237" xfId="22" applyFont="true" applyFill="true" applyAlignment="true">
      <alignment horizontal="left" vertical="center" wrapText="true"/>
    </xf>
    <xf numFmtId="0" fontId="16" fillId="193" borderId="237" xfId="22" applyFont="true" applyFill="true" applyAlignment="true">
      <alignment horizontal="left" vertical="center" wrapText="true"/>
    </xf>
    <xf numFmtId="0" fontId="16" fillId="44" borderId="237" xfId="22" applyFont="true" applyFill="true" applyAlignment="true">
      <alignment horizontal="left" vertical="center" wrapText="true"/>
    </xf>
    <xf numFmtId="0" fontId="16" fillId="194" borderId="237" xfId="22" applyFont="true" applyFill="true" applyAlignment="true">
      <alignment horizontal="left" vertical="center" wrapText="true"/>
    </xf>
    <xf numFmtId="1" fontId="243" fillId="195"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40"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4"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6"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50"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2"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6"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8"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2"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4"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8"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70"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4"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6"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80"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2"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6"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8"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2"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4"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8"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300"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4"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6"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10"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2"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6"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8"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2"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4"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8"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30"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4"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6"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40"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2"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6"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8"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2"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4"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8"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60"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4"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6"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70"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2"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6"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8"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2"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3"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4"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5"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6"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7"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8"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9"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90"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1"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2"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3"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4"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5"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6"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7"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8"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9"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400"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1"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2"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3"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4"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5"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6"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7"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8"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9"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10"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1"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2"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3"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4"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5"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6"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7"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8"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9"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20"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1"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2"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3"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4"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5"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6"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7"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8"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9"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30"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1"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2"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3"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4"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5"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6"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7"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8"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9"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40"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1"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2"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3"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4"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5"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6"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7"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8"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9"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50"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1"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2"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3"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4"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5"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6"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7"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8"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9"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60"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1"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2"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3"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4"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5"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6"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7"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8"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9"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70"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1"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2"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3"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4"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5"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6"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7"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8"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9"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80"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1"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2"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3"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4"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5"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6"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7"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8"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9"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90"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1"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2"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3"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4"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5"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6"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7"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8"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9"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500"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1"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2"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3"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4"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5"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6"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7"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8"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9"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10"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1"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2"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3"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4"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5"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6"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7"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8"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9"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20"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1"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2"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3"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4"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5"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7"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2"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7"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2"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7"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2"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7"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2"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7"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2"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7"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2"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7"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2"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7"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2"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7"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2"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7"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2"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7"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2"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6" xfId="0" applyNumberFormat="true" applyFont="true" applyFill="true" applyBorder="true" applyAlignment="true" applyProtection="true">
      <alignment horizontal="center" vertical="center" textRotation="0" wrapText="false" indent="0" shrinkToFit="false"/>
      <protection locked="true" hidden="false"/>
    </xf>
    <xf numFmtId="0" fontId="786" fillId="593" borderId="637" xfId="0" applyNumberFormat="true" applyFont="true" applyFill="true" applyBorder="true" applyAlignment="true" applyProtection="true">
      <alignment horizontal="center" vertical="center" textRotation="0" wrapText="false" indent="0" shrinkToFit="false"/>
      <protection locked="true" hidden="false"/>
    </xf>
    <xf numFmtId="0" fontId="788" fillId="594" borderId="638" xfId="0" applyNumberFormat="true" applyFont="true" applyFill="true" applyBorder="true" applyAlignment="true" applyProtection="true">
      <alignment horizontal="center" vertical="center" textRotation="0" wrapText="false" indent="0" shrinkToFit="false"/>
      <protection locked="true" hidden="false"/>
    </xf>
    <xf numFmtId="0" fontId="790" fillId="595" borderId="639" xfId="0" applyNumberFormat="true" applyFont="true" applyFill="true" applyBorder="true" applyAlignment="true" applyProtection="true">
      <alignment horizontal="center" vertical="center" textRotation="0" wrapText="false" indent="0" shrinkToFit="false"/>
      <protection locked="true" hidden="false"/>
    </xf>
    <xf numFmtId="0" fontId="792" fillId="596" borderId="640" xfId="0" applyNumberFormat="true" applyFont="true" applyFill="true" applyBorder="true" applyAlignment="true" applyProtection="true">
      <alignment horizontal="center" vertical="center" textRotation="0" wrapText="false" indent="0" shrinkToFit="false"/>
      <protection locked="true" hidden="false"/>
    </xf>
    <xf numFmtId="0" fontId="794" fillId="0" borderId="641" xfId="0" applyNumberFormat="true" applyFont="true" applyBorder="true" applyAlignment="true" applyProtection="true">
      <alignment horizontal="general" vertical="bottom" textRotation="0" wrapText="false" indent="0" shrinkToFit="false"/>
      <protection locked="true" hidden="false"/>
    </xf>
    <xf numFmtId="0" fontId="796" fillId="0" borderId="642"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20.699590000000001</c:v>
                </c:pt>
                <c:pt idx="1">
                  <c:v>1E-10</c:v>
                </c:pt>
                <c:pt idx="2">
                  <c:v>1E-10</c:v>
                </c:pt>
                <c:pt idx="3">
                  <c:v>1E-10</c:v>
                </c:pt>
                <c:pt idx="4">
                  <c:v>1E-10</c:v>
                </c:pt>
                <c:pt idx="5">
                  <c:v>1E-10</c:v>
                </c:pt>
              </c:numCache>
            </c:numRef>
          </c:val>
          <c:extLst>
            <c:ext xmlns:c16="http://schemas.microsoft.com/office/drawing/2014/chart" uri="{C3380CC4-5D6E-409C-BE32-E72D297353CC}">
              <c16:uniqueId val="{00000000-DB44-415E-AF3C-9A541D833CE1}"/>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B44-415E-AF3C-9A541D833CE1}"/>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44-415E-AF3C-9A541D833CE1}"/>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44-415E-AF3C-9A541D833CE1}"/>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44-415E-AF3C-9A541D833CE1}"/>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B44-415E-AF3C-9A541D833CE1}"/>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44-415E-AF3C-9A541D833CE1}"/>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DB44-415E-AF3C-9A541D833CE1}"/>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79.300409999999999</c:v>
                </c:pt>
                <c:pt idx="1">
                  <c:v>100</c:v>
                </c:pt>
                <c:pt idx="2">
                  <c:v>100</c:v>
                </c:pt>
                <c:pt idx="3">
                  <c:v>100</c:v>
                </c:pt>
                <c:pt idx="4">
                  <c:v>42.28865132</c:v>
                </c:pt>
                <c:pt idx="5">
                  <c:v>40.700657890000002</c:v>
                </c:pt>
              </c:numCache>
            </c:numRef>
          </c:val>
          <c:extLst>
            <c:ext xmlns:c16="http://schemas.microsoft.com/office/drawing/2014/chart" uri="{C3380CC4-5D6E-409C-BE32-E72D297353CC}">
              <c16:uniqueId val="{00000008-DB44-415E-AF3C-9A541D833CE1}"/>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54.752002699999998</c:v>
                </c:pt>
                <c:pt idx="1">
                  <c:v>1E-10</c:v>
                </c:pt>
                <c:pt idx="2">
                  <c:v>55.65306451</c:v>
                </c:pt>
                <c:pt idx="3">
                  <c:v>1E-10</c:v>
                </c:pt>
                <c:pt idx="4">
                  <c:v>57.71134868</c:v>
                </c:pt>
                <c:pt idx="5">
                  <c:v>59.299342109999998</c:v>
                </c:pt>
              </c:numCache>
            </c:numRef>
          </c:val>
          <c:extLst>
            <c:ext xmlns:c16="http://schemas.microsoft.com/office/drawing/2014/chart" uri="{C3380CC4-5D6E-409C-BE32-E72D297353CC}">
              <c16:uniqueId val="{00000009-DB44-415E-AF3C-9A541D833CE1}"/>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CB-420A-A83E-A8A7BA84EA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CB-420A-A83E-A8A7BA84EAE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CB-420A-A83E-A8A7BA84EAE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CB-420A-A83E-A8A7BA84EAE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CB-420A-A83E-A8A7BA84EAE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CB-420A-A83E-A8A7BA84EAE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CB-420A-A83E-A8A7BA84EAE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CB-420A-A83E-A8A7BA84EAE8}"/>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1CB-420A-A83E-A8A7BA84EAE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1CB-420A-A83E-A8A7BA84EAE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1CB-420A-A83E-A8A7BA84EAE8}"/>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1CB-420A-A83E-A8A7BA84EAE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1CB-420A-A83E-A8A7BA84EAE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F93-42BD-95F5-F97C3864979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3B-4B03-AD2F-3F12F223C444}"/>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3B-4B03-AD2F-3F12F223C44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3B-4B03-AD2F-3F12F223C44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3B-4B03-AD2F-3F12F223C44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721-4ADA-92F6-14B8F4A544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EE-4B7C-BB1A-72E0C247D4C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CE-45F0-86A1-947ABFE5FD5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2F3-4902-AF85-8C61DBE3D3B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2F3-4902-AF85-8C61DBE3D3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88.34999999999998</c:v>
                </c:pt>
                <c:pt idx="1">
                  <c:v>#N/A</c:v>
                </c:pt>
                <c:pt idx="2">
                  <c:v>83.1</c:v>
                </c:pt>
                <c:pt idx="3">
                  <c:v>#N/A</c:v>
                </c:pt>
                <c:pt idx="4">
                  <c:v>91.45</c:v>
                </c:pt>
                <c:pt idx="5">
                  <c:v>#N/A</c:v>
                </c:pt>
                <c:pt idx="6">
                  <c:v>89.25</c:v>
                </c:pt>
                <c:pt idx="7">
                  <c:v>#N/A</c:v>
                </c:pt>
                <c:pt idx="8">
                  <c:v>#N/A</c:v>
                </c:pt>
                <c:pt idx="9">
                  <c:v>91</c:v>
                </c:pt>
                <c:pt idx="10">
                  <c:v>91.55</c:v>
                </c:pt>
                <c:pt idx="11">
                  <c:v>#N/A</c:v>
                </c:pt>
                <c:pt idx="12">
                  <c:v>91.499999999999986</c:v>
                </c:pt>
                <c:pt idx="13">
                  <c:v>#N/A</c:v>
                </c:pt>
                <c:pt idx="14">
                  <c:v>88</c:v>
                </c:pt>
                <c:pt idx="15">
                  <c:v>#N/A</c:v>
                </c:pt>
                <c:pt idx="16">
                  <c:v>#N/A</c:v>
                </c:pt>
                <c:pt idx="17">
                  <c:v>98</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84.7</c:v>
                </c:pt>
                <c:pt idx="5">
                  <c:v>84.7</c:v>
                </c:pt>
                <c:pt idx="6">
                  <c:v>84.7</c:v>
                </c:pt>
                <c:pt idx="7">
                  <c:v>84.7</c:v>
                </c:pt>
                <c:pt idx="8">
                  <c:v>84.7</c:v>
                </c:pt>
                <c:pt idx="9">
                  <c:v>85.6</c:v>
                </c:pt>
                <c:pt idx="10">
                  <c:v>86.5</c:v>
                </c:pt>
                <c:pt idx="11">
                  <c:v>87.5</c:v>
                </c:pt>
                <c:pt idx="12">
                  <c:v>88.4</c:v>
                </c:pt>
                <c:pt idx="13">
                  <c:v>89.3</c:v>
                </c:pt>
                <c:pt idx="14">
                  <c:v>90.2</c:v>
                </c:pt>
                <c:pt idx="15">
                  <c:v>91.2</c:v>
                </c:pt>
                <c:pt idx="16">
                  <c:v>92.1</c:v>
                </c:pt>
                <c:pt idx="17">
                  <c:v>93</c:v>
                </c:pt>
                <c:pt idx="18">
                  <c:v>94</c:v>
                </c:pt>
                <c:pt idx="19">
                  <c:v>94.9</c:v>
                </c:pt>
                <c:pt idx="20">
                  <c:v>95.8</c:v>
                </c:pt>
                <c:pt idx="21">
                  <c:v>95.8</c:v>
                </c:pt>
                <c:pt idx="22">
                  <c:v>95.8</c:v>
                </c:pt>
                <c:pt idx="23">
                  <c:v>95.8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80.8</c:v>
                </c:pt>
                <c:pt idx="14">
                  <c:v>80.8</c:v>
                </c:pt>
                <c:pt idx="15">
                  <c:v>80.8</c:v>
                </c:pt>
                <c:pt idx="16">
                  <c:v>80.8</c:v>
                </c:pt>
                <c:pt idx="17">
                  <c:v>80.8</c:v>
                </c:pt>
                <c:pt idx="18">
                  <c:v>81.400000000000006</c:v>
                </c:pt>
                <c:pt idx="19">
                  <c:v>81.900000000000006</c:v>
                </c:pt>
                <c:pt idx="20">
                  <c:v>82.5</c:v>
                </c:pt>
                <c:pt idx="21">
                  <c:v>83</c:v>
                </c:pt>
                <c:pt idx="22">
                  <c:v>83.6</c:v>
                </c:pt>
                <c:pt idx="23">
                  <c:v>84.1</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F93-42BD-95F5-F97C3864979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93-42BD-95F5-F97C3864979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93-42BD-95F5-F97C3864979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93-42BD-95F5-F97C3864979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93-42BD-95F5-F97C3864979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93-42BD-95F5-F97C38649795}"/>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93-42BD-95F5-F97C3864979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93-42BD-95F5-F97C3864979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93-42BD-95F5-F97C3864979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93-42BD-95F5-F97C38649795}"/>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93-42BD-95F5-F97C38649795}"/>
                </c:ext>
              </c:extLst>
            </c:dLbl>
            <c:dLbl>
              <c:idx val="1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93-42BD-95F5-F97C3864979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93-42BD-95F5-F97C3864979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3B-4B03-AD2F-3F12F223C444}"/>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3B-4B03-AD2F-3F12F223C444}"/>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3B-4B03-AD2F-3F12F223C44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53B-4B03-AD2F-3F12F223C44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721-4ADA-92F6-14B8F4A544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EE-4B7C-BB1A-72E0C247D4C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CE-45F0-86A1-947ABFE5FD5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2F3-4902-AF85-8C61DBE3D3B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2F3-4902-AF85-8C61DBE3D3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81.7</c:v>
                </c:pt>
                <c:pt idx="19">
                  <c:v>#N/A</c:v>
                </c:pt>
                <c:pt idx="20">
                  <c:v>84.46</c:v>
                </c:pt>
                <c:pt idx="21">
                  <c:v>83.48</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90.3</c:v>
                </c:pt>
                <c:pt idx="5">
                  <c:v>90.3</c:v>
                </c:pt>
                <c:pt idx="6">
                  <c:v>90.3</c:v>
                </c:pt>
                <c:pt idx="7">
                  <c:v>90.3</c:v>
                </c:pt>
                <c:pt idx="8">
                  <c:v>90.3</c:v>
                </c:pt>
                <c:pt idx="9">
                  <c:v>90.9</c:v>
                </c:pt>
                <c:pt idx="10">
                  <c:v>91.4</c:v>
                </c:pt>
                <c:pt idx="11">
                  <c:v>92</c:v>
                </c:pt>
                <c:pt idx="12">
                  <c:v>92.5</c:v>
                </c:pt>
                <c:pt idx="13">
                  <c:v>93.1</c:v>
                </c:pt>
                <c:pt idx="14">
                  <c:v>93.7</c:v>
                </c:pt>
                <c:pt idx="15">
                  <c:v>94.2</c:v>
                </c:pt>
                <c:pt idx="16">
                  <c:v>94.8</c:v>
                </c:pt>
                <c:pt idx="17">
                  <c:v>95.3</c:v>
                </c:pt>
                <c:pt idx="18">
                  <c:v>95.9</c:v>
                </c:pt>
                <c:pt idx="19">
                  <c:v>96.4</c:v>
                </c:pt>
                <c:pt idx="20">
                  <c:v>97</c:v>
                </c:pt>
                <c:pt idx="21">
                  <c:v>97</c:v>
                </c:pt>
                <c:pt idx="22">
                  <c:v>97</c:v>
                </c:pt>
                <c:pt idx="23">
                  <c:v>97</c:v>
                </c:pt>
              </c:numCache>
            </c:numRef>
          </c:yVal>
          <c:smooth val="0"/>
          <c:extLst>
            <c:ext xmlns:c16="http://schemas.microsoft.com/office/drawing/2014/chart" uri="{C3380CC4-5D6E-409C-BE32-E72D297353CC}">
              <c16:uniqueId val="{0000000E-51CB-420A-A83E-A8A7BA84EAE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1CB-420A-A83E-A8A7BA84EAE8}"/>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1CB-420A-A83E-A8A7BA84EAE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1CB-420A-A83E-A8A7BA84EAE8}"/>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1CB-420A-A83E-A8A7BA84EAE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1CB-420A-A83E-A8A7BA84EAE8}"/>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1CB-420A-A83E-A8A7BA84EAE8}"/>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1CB-420A-A83E-A8A7BA84EAE8}"/>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1CB-420A-A83E-A8A7BA84EAE8}"/>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1CB-420A-A83E-A8A7BA84EAE8}"/>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1CB-420A-A83E-A8A7BA84EAE8}"/>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1CB-420A-A83E-A8A7BA84EAE8}"/>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1CB-420A-A83E-A8A7BA84EAE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1CB-420A-A83E-A8A7BA84EAE8}"/>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93-42BD-95F5-F97C38649795}"/>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53B-4B03-AD2F-3F12F223C444}"/>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3B-4B03-AD2F-3F12F223C44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3B-4B03-AD2F-3F12F223C44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3B-4B03-AD2F-3F12F223C44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21-4ADA-92F6-14B8F4A544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EE-4B7C-BB1A-72E0C247D4C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CE-45F0-86A1-947ABFE5FD5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2F3-4902-AF85-8C61DBE3D3B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2F3-4902-AF85-8C61DBE3D3B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93</c:v>
                </c:pt>
                <c:pt idx="1">
                  <c:v>#N/A</c:v>
                </c:pt>
                <c:pt idx="2">
                  <c:v>85</c:v>
                </c:pt>
                <c:pt idx="3">
                  <c:v>#N/A</c:v>
                </c:pt>
                <c:pt idx="4">
                  <c:v>96</c:v>
                </c:pt>
                <c:pt idx="5">
                  <c:v>#N/A</c:v>
                </c:pt>
                <c:pt idx="6">
                  <c:v>95.8</c:v>
                </c:pt>
                <c:pt idx="7">
                  <c:v>#N/A</c:v>
                </c:pt>
                <c:pt idx="8">
                  <c:v>#N/A</c:v>
                </c:pt>
                <c:pt idx="9">
                  <c:v>92.4</c:v>
                </c:pt>
                <c:pt idx="10">
                  <c:v>97.1</c:v>
                </c:pt>
                <c:pt idx="11">
                  <c:v>#N/A</c:v>
                </c:pt>
                <c:pt idx="12">
                  <c:v>97.6</c:v>
                </c:pt>
                <c:pt idx="13">
                  <c:v>#N/A</c:v>
                </c:pt>
                <c:pt idx="14">
                  <c:v>88</c:v>
                </c:pt>
                <c:pt idx="15">
                  <c:v>#N/A</c:v>
                </c:pt>
                <c:pt idx="16">
                  <c:v>#N/A</c:v>
                </c:pt>
                <c:pt idx="17">
                  <c:v>98</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C-51CB-420A-A83E-A8A7BA84EAE8}"/>
            </c:ext>
          </c:extLst>
        </c:ser>
        <c:dLbls>
          <c:showLegendKey val="0"/>
          <c:showVal val="0"/>
          <c:showCatName val="0"/>
          <c:showSerName val="0"/>
          <c:showPercent val="0"/>
          <c:showBubbleSize val="0"/>
        </c:dLbls>
        <c:axId val="85637760"/>
        <c:axId val="85672320"/>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2320"/>
        <c:crosses val="autoZero"/>
        <c:crossBetween val="midCat"/>
        <c:majorUnit val="5"/>
      </c:valAx>
      <c:valAx>
        <c:axId val="85672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3A-4BEE-8714-7F2715B24D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3A-4BEE-8714-7F2715B24D8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3A-4BEE-8714-7F2715B24D8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3A-4BEE-8714-7F2715B24D8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3A-4BEE-8714-7F2715B24D8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3A-4BEE-8714-7F2715B24D8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3A-4BEE-8714-7F2715B24D8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3A-4BEE-8714-7F2715B24D86}"/>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3A-4BEE-8714-7F2715B24D8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3A-4BEE-8714-7F2715B24D8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3A-4BEE-8714-7F2715B24D86}"/>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3A-4BEE-8714-7F2715B24D8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3A-4BEE-8714-7F2715B24D8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656-4426-9098-80853F75F74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11-4A50-9A5A-1A692F8601B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11-4A50-9A5A-1A692F8601B6}"/>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11-4A50-9A5A-1A692F8601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11-4A50-9A5A-1A692F8601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CA-471A-9257-20114D187B8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66-49F3-A2A3-9DA59002849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9-4F65-ABF5-511F0BA4848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3F-4686-9FF0-388635B0ABCB}"/>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3F-4686-9FF0-388635B0AB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83A-4BEE-8714-7F2715B24D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83A-4BEE-8714-7F2715B24D8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83A-4BEE-8714-7F2715B24D8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83A-4BEE-8714-7F2715B24D8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83A-4BEE-8714-7F2715B24D8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83A-4BEE-8714-7F2715B24D86}"/>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83A-4BEE-8714-7F2715B24D8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83A-4BEE-8714-7F2715B24D8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83A-4BEE-8714-7F2715B24D86}"/>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83A-4BEE-8714-7F2715B24D8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83A-4BEE-8714-7F2715B24D8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656-4426-9098-80853F75F74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11-4A50-9A5A-1A692F8601B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11-4A50-9A5A-1A692F8601B6}"/>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11-4A50-9A5A-1A692F8601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11-4A50-9A5A-1A692F8601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CA-471A-9257-20114D187B8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66-49F3-A2A3-9DA59002849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E9-4F65-ABF5-511F0BA4848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3F-4686-9FF0-388635B0ABCB}"/>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3F-4686-9FF0-388635B0AB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A-983A-4BEE-8714-7F2715B24D8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83A-4BEE-8714-7F2715B24D8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83A-4BEE-8714-7F2715B24D8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83A-4BEE-8714-7F2715B24D8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83A-4BEE-8714-7F2715B24D8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83A-4BEE-8714-7F2715B24D8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83A-4BEE-8714-7F2715B24D8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83A-4BEE-8714-7F2715B24D8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83A-4BEE-8714-7F2715B24D86}"/>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83A-4BEE-8714-7F2715B24D8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83A-4BEE-8714-7F2715B24D8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83A-4BEE-8714-7F2715B24D86}"/>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83A-4BEE-8714-7F2715B24D8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83A-4BEE-8714-7F2715B24D8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656-4426-9098-80853F75F74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11-4A50-9A5A-1A692F8601B6}"/>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11-4A50-9A5A-1A692F8601B6}"/>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11-4A50-9A5A-1A692F8601B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11-4A50-9A5A-1A692F8601B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CA-471A-9257-20114D187B8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66-49F3-A2A3-9DA59002849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9-4F65-ABF5-511F0BA4848D}"/>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3F-4686-9FF0-388635B0ABCB}"/>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3F-4686-9FF0-388635B0ABC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8-983A-4BEE-8714-7F2715B24D86}"/>
            </c:ext>
          </c:extLst>
        </c:ser>
        <c:dLbls>
          <c:showLegendKey val="0"/>
          <c:showVal val="0"/>
          <c:showCatName val="0"/>
          <c:showSerName val="0"/>
          <c:showPercent val="0"/>
          <c:showBubbleSize val="0"/>
        </c:dLbls>
        <c:axId val="86453248"/>
        <c:axId val="86471424"/>
      </c:scatterChart>
      <c:valAx>
        <c:axId val="86453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5"/>
      </c:valAx>
      <c:valAx>
        <c:axId val="86471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32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6B-4FF6-8BF7-56CBD803BD4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6B-4FF6-8BF7-56CBD803BD4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6B-4FF6-8BF7-56CBD803BD4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6B-4FF6-8BF7-56CBD803BD4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6B-4FF6-8BF7-56CBD803BD4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6B-4FF6-8BF7-56CBD803BD4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E6B-4FF6-8BF7-56CBD803BD4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E6B-4FF6-8BF7-56CBD803BD46}"/>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E6B-4FF6-8BF7-56CBD803BD4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6B-4FF6-8BF7-56CBD803BD4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6B-4FF6-8BF7-56CBD803BD46}"/>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6B-4FF6-8BF7-56CBD803BD4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E6B-4FF6-8BF7-56CBD803BD4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EF6-4B4E-99E4-2F6B811838F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E12-460F-A0EB-0757EFA956A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E12-460F-A0EB-0757EFA956A7}"/>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E12-460F-A0EB-0757EFA956A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E12-460F-A0EB-0757EFA956A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4E-4222-96D8-5EC87191039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1A-4393-B8E4-393CF95ACFF5}"/>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05-4CC4-BDE3-658A7C6361E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CB-4DB7-95C8-69AC05CB66B4}"/>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2CB-4DB7-95C8-69AC05CB66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79.299999999999983</c:v>
                </c:pt>
                <c:pt idx="1">
                  <c:v>#N/A</c:v>
                </c:pt>
                <c:pt idx="2">
                  <c:v>79.599999999999994</c:v>
                </c:pt>
                <c:pt idx="3">
                  <c:v>#N/A</c:v>
                </c:pt>
                <c:pt idx="4">
                  <c:v>83.100000000000009</c:v>
                </c:pt>
                <c:pt idx="5">
                  <c:v>#N/A</c:v>
                </c:pt>
                <c:pt idx="6">
                  <c:v>85.300000000000011</c:v>
                </c:pt>
                <c:pt idx="7">
                  <c:v>#N/A</c:v>
                </c:pt>
                <c:pt idx="8">
                  <c:v>#N/A</c:v>
                </c:pt>
                <c:pt idx="9">
                  <c:v>86.2</c:v>
                </c:pt>
                <c:pt idx="10">
                  <c:v>86.499999999999986</c:v>
                </c:pt>
                <c:pt idx="11">
                  <c:v>#N/A</c:v>
                </c:pt>
                <c:pt idx="12">
                  <c:v>86.7</c:v>
                </c:pt>
                <c:pt idx="13">
                  <c:v>#N/A</c:v>
                </c:pt>
                <c:pt idx="14">
                  <c:v>88</c:v>
                </c:pt>
                <c:pt idx="15">
                  <c:v>#N/A</c:v>
                </c:pt>
                <c:pt idx="16">
                  <c:v>#N/A</c:v>
                </c:pt>
                <c:pt idx="17">
                  <c:v>90.399999999999991</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77.2</c:v>
                </c:pt>
                <c:pt idx="5">
                  <c:v>77.2</c:v>
                </c:pt>
                <c:pt idx="6">
                  <c:v>77.2</c:v>
                </c:pt>
                <c:pt idx="7">
                  <c:v>77.2</c:v>
                </c:pt>
                <c:pt idx="8">
                  <c:v>77.2</c:v>
                </c:pt>
                <c:pt idx="9">
                  <c:v>78.5</c:v>
                </c:pt>
                <c:pt idx="10">
                  <c:v>79.8</c:v>
                </c:pt>
                <c:pt idx="11">
                  <c:v>81.099999999999994</c:v>
                </c:pt>
                <c:pt idx="12">
                  <c:v>82.4</c:v>
                </c:pt>
                <c:pt idx="13">
                  <c:v>83.7</c:v>
                </c:pt>
                <c:pt idx="14">
                  <c:v>85</c:v>
                </c:pt>
                <c:pt idx="15">
                  <c:v>86.3</c:v>
                </c:pt>
                <c:pt idx="16">
                  <c:v>87.6</c:v>
                </c:pt>
                <c:pt idx="17">
                  <c:v>88.9</c:v>
                </c:pt>
                <c:pt idx="18">
                  <c:v>90.2</c:v>
                </c:pt>
                <c:pt idx="19">
                  <c:v>91.5</c:v>
                </c:pt>
                <c:pt idx="20">
                  <c:v>92.8</c:v>
                </c:pt>
                <c:pt idx="21">
                  <c:v>92.8</c:v>
                </c:pt>
                <c:pt idx="22">
                  <c:v>92.8</c:v>
                </c:pt>
                <c:pt idx="23">
                  <c:v>92.8</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81.099999999999994</c:v>
                </c:pt>
                <c:pt idx="12">
                  <c:v>82.4</c:v>
                </c:pt>
                <c:pt idx="13">
                  <c:v>83.7</c:v>
                </c:pt>
                <c:pt idx="14">
                  <c:v>85</c:v>
                </c:pt>
                <c:pt idx="15">
                  <c:v>85.1</c:v>
                </c:pt>
                <c:pt idx="16">
                  <c:v>86.1</c:v>
                </c:pt>
                <c:pt idx="17">
                  <c:v>87.1</c:v>
                </c:pt>
                <c:pt idx="18">
                  <c:v>88.2</c:v>
                </c:pt>
                <c:pt idx="19">
                  <c:v>89.2</c:v>
                </c:pt>
                <c:pt idx="20">
                  <c:v>90.2</c:v>
                </c:pt>
                <c:pt idx="21">
                  <c:v>91.3</c:v>
                </c:pt>
                <c:pt idx="22">
                  <c:v>92.3</c:v>
                </c:pt>
                <c:pt idx="23">
                  <c:v>92.8</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E6B-4FF6-8BF7-56CBD803BD4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E6B-4FF6-8BF7-56CBD803BD4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E6B-4FF6-8BF7-56CBD803BD4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E6B-4FF6-8BF7-56CBD803BD4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E6B-4FF6-8BF7-56CBD803BD4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E6B-4FF6-8BF7-56CBD803BD46}"/>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E6B-4FF6-8BF7-56CBD803BD4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E6B-4FF6-8BF7-56CBD803BD4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E6B-4FF6-8BF7-56CBD803BD46}"/>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E6B-4FF6-8BF7-56CBD803BD4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E6B-4FF6-8BF7-56CBD803BD46}"/>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F6-4B4E-99E4-2F6B811838F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E12-460F-A0EB-0757EFA956A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E12-460F-A0EB-0757EFA956A7}"/>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E12-460F-A0EB-0757EFA956A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E12-460F-A0EB-0757EFA956A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4E-4222-96D8-5EC87191039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1A-4393-B8E4-393CF95ACFF5}"/>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05-4CC4-BDE3-658A7C6361E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2CB-4DB7-95C8-69AC05CB66B4}"/>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2CB-4DB7-95C8-69AC05CB66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87.27</c:v>
                </c:pt>
                <c:pt idx="16">
                  <c:v>#N/A</c:v>
                </c:pt>
                <c:pt idx="17">
                  <c:v>#N/A</c:v>
                </c:pt>
                <c:pt idx="18">
                  <c:v>#N/A</c:v>
                </c:pt>
                <c:pt idx="19">
                  <c:v>#N/A</c:v>
                </c:pt>
                <c:pt idx="20">
                  <c:v>91.46</c:v>
                </c:pt>
                <c:pt idx="21">
                  <c:v>94.03</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87</c:v>
                </c:pt>
                <c:pt idx="5">
                  <c:v>87</c:v>
                </c:pt>
                <c:pt idx="6">
                  <c:v>87</c:v>
                </c:pt>
                <c:pt idx="7">
                  <c:v>87</c:v>
                </c:pt>
                <c:pt idx="8">
                  <c:v>87</c:v>
                </c:pt>
                <c:pt idx="9">
                  <c:v>87.7</c:v>
                </c:pt>
                <c:pt idx="10">
                  <c:v>88.5</c:v>
                </c:pt>
                <c:pt idx="11">
                  <c:v>89.3</c:v>
                </c:pt>
                <c:pt idx="12">
                  <c:v>90</c:v>
                </c:pt>
                <c:pt idx="13">
                  <c:v>90.8</c:v>
                </c:pt>
                <c:pt idx="14">
                  <c:v>91.6</c:v>
                </c:pt>
                <c:pt idx="15">
                  <c:v>92.3</c:v>
                </c:pt>
                <c:pt idx="16">
                  <c:v>93.1</c:v>
                </c:pt>
                <c:pt idx="17">
                  <c:v>93.8</c:v>
                </c:pt>
                <c:pt idx="18">
                  <c:v>94.6</c:v>
                </c:pt>
                <c:pt idx="19">
                  <c:v>95.4</c:v>
                </c:pt>
                <c:pt idx="20">
                  <c:v>96.1</c:v>
                </c:pt>
                <c:pt idx="21">
                  <c:v>96.1</c:v>
                </c:pt>
                <c:pt idx="22">
                  <c:v>96.1</c:v>
                </c:pt>
                <c:pt idx="23">
                  <c:v>96.1</c:v>
                </c:pt>
              </c:numCache>
            </c:numRef>
          </c:yVal>
          <c:smooth val="0"/>
          <c:extLst>
            <c:ext xmlns:c16="http://schemas.microsoft.com/office/drawing/2014/chart" uri="{C3380CC4-5D6E-409C-BE32-E72D297353CC}">
              <c16:uniqueId val="{0000001B-9E6B-4FF6-8BF7-56CBD803BD46}"/>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E6B-4FF6-8BF7-56CBD803BD46}"/>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E6B-4FF6-8BF7-56CBD803BD4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E6B-4FF6-8BF7-56CBD803BD46}"/>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E6B-4FF6-8BF7-56CBD803BD4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E6B-4FF6-8BF7-56CBD803BD46}"/>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E6B-4FF6-8BF7-56CBD803BD46}"/>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E6B-4FF6-8BF7-56CBD803BD46}"/>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E6B-4FF6-8BF7-56CBD803BD46}"/>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E6B-4FF6-8BF7-56CBD803BD46}"/>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E6B-4FF6-8BF7-56CBD803BD46}"/>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E6B-4FF6-8BF7-56CBD803BD46}"/>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E6B-4FF6-8BF7-56CBD803BD46}"/>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9E6B-4FF6-8BF7-56CBD803BD46}"/>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F6-4B4E-99E4-2F6B811838FF}"/>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E12-460F-A0EB-0757EFA956A7}"/>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E12-460F-A0EB-0757EFA956A7}"/>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E12-460F-A0EB-0757EFA956A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E12-460F-A0EB-0757EFA956A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4E-4222-96D8-5EC87191039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1A-4393-B8E4-393CF95ACFF5}"/>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05-4CC4-BDE3-658A7C6361EA}"/>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CB-4DB7-95C8-69AC05CB66B4}"/>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2CB-4DB7-95C8-69AC05CB66B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92.3</c:v>
                </c:pt>
                <c:pt idx="1">
                  <c:v>#N/A</c:v>
                </c:pt>
                <c:pt idx="2">
                  <c:v>90.3</c:v>
                </c:pt>
                <c:pt idx="3">
                  <c:v>#N/A</c:v>
                </c:pt>
                <c:pt idx="4">
                  <c:v>93.4</c:v>
                </c:pt>
                <c:pt idx="5">
                  <c:v>#N/A</c:v>
                </c:pt>
                <c:pt idx="6">
                  <c:v>94.9</c:v>
                </c:pt>
                <c:pt idx="7">
                  <c:v>#N/A</c:v>
                </c:pt>
                <c:pt idx="8">
                  <c:v>71.7</c:v>
                </c:pt>
                <c:pt idx="9">
                  <c:v>94.4</c:v>
                </c:pt>
                <c:pt idx="10">
                  <c:v>93.8</c:v>
                </c:pt>
                <c:pt idx="11">
                  <c:v>#N/A</c:v>
                </c:pt>
                <c:pt idx="12">
                  <c:v>93.7</c:v>
                </c:pt>
                <c:pt idx="13">
                  <c:v>#N/A</c:v>
                </c:pt>
                <c:pt idx="14">
                  <c:v>94</c:v>
                </c:pt>
                <c:pt idx="15">
                  <c:v>#N/A</c:v>
                </c:pt>
                <c:pt idx="16">
                  <c:v>#N/A</c:v>
                </c:pt>
                <c:pt idx="17">
                  <c:v>96.3</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9-9E6B-4FF6-8BF7-56CBD803BD46}"/>
            </c:ext>
          </c:extLst>
        </c:ser>
        <c:dLbls>
          <c:showLegendKey val="0"/>
          <c:showVal val="0"/>
          <c:showCatName val="0"/>
          <c:showSerName val="0"/>
          <c:showPercent val="0"/>
          <c:showBubbleSize val="0"/>
        </c:dLbls>
        <c:axId val="89334144"/>
        <c:axId val="89335680"/>
      </c:scatterChart>
      <c:valAx>
        <c:axId val="89334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5680"/>
        <c:crosses val="autoZero"/>
        <c:crossBetween val="midCat"/>
        <c:majorUnit val="5"/>
      </c:valAx>
      <c:valAx>
        <c:axId val="89335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4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106-4845-8661-2A9B25636E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106-4845-8661-2A9B25636E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106-4845-8661-2A9B25636E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106-4845-8661-2A9B25636E4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106-4845-8661-2A9B25636E4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106-4845-8661-2A9B25636E4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106-4845-8661-2A9B25636E4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360-4044-B51E-478A0969D3AC}"/>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360-4044-B51E-478A0969D3A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60-4044-B51E-478A0969D3A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360-4044-B51E-478A0969D3A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60-4044-B51E-478A0969D3A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60-4044-B51E-478A0969D3AC}"/>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60-4044-B51E-478A0969D3A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1DE-4719-B365-85857016335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1DE-4719-B365-85857016335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1DE-4719-B365-85857016335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1DE-4719-B365-85857016335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09-47D2-AB4A-EFAAEDD335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46-4132-9E1F-DE74D9C57D0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E5-461A-949F-05CD8F7D371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20-44DA-8016-AB9D0688198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20-44DA-8016-AB9D068819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76.2</c:v>
                </c:pt>
                <c:pt idx="1">
                  <c:v>#N/A</c:v>
                </c:pt>
                <c:pt idx="2">
                  <c:v>75.599999999999994</c:v>
                </c:pt>
                <c:pt idx="3">
                  <c:v>#N/A</c:v>
                </c:pt>
                <c:pt idx="4">
                  <c:v>76.3</c:v>
                </c:pt>
                <c:pt idx="5">
                  <c:v>#N/A</c:v>
                </c:pt>
                <c:pt idx="6">
                  <c:v>71.599999999999994</c:v>
                </c:pt>
                <c:pt idx="7">
                  <c:v>#N/A</c:v>
                </c:pt>
                <c:pt idx="8">
                  <c:v>#N/A</c:v>
                </c:pt>
                <c:pt idx="9">
                  <c:v>69.8</c:v>
                </c:pt>
                <c:pt idx="10">
                  <c:v>68.599999999999994</c:v>
                </c:pt>
                <c:pt idx="11">
                  <c:v>#N/A</c:v>
                </c:pt>
                <c:pt idx="12">
                  <c:v>68.8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80</c:v>
                </c:pt>
                <c:pt idx="5">
                  <c:v>80</c:v>
                </c:pt>
                <c:pt idx="6">
                  <c:v>80</c:v>
                </c:pt>
                <c:pt idx="7">
                  <c:v>80</c:v>
                </c:pt>
                <c:pt idx="8">
                  <c:v>80</c:v>
                </c:pt>
                <c:pt idx="9">
                  <c:v>78.5</c:v>
                </c:pt>
                <c:pt idx="10">
                  <c:v>77</c:v>
                </c:pt>
                <c:pt idx="11">
                  <c:v>75.5</c:v>
                </c:pt>
                <c:pt idx="12">
                  <c:v>73.900000000000006</c:v>
                </c:pt>
                <c:pt idx="13">
                  <c:v>72.400000000000006</c:v>
                </c:pt>
                <c:pt idx="14">
                  <c:v>70.900000000000006</c:v>
                </c:pt>
                <c:pt idx="15">
                  <c:v>69.400000000000006</c:v>
                </c:pt>
                <c:pt idx="16">
                  <c:v>67.8</c:v>
                </c:pt>
                <c:pt idx="17">
                  <c:v>66.3</c:v>
                </c:pt>
                <c:pt idx="18">
                  <c:v>64.8</c:v>
                </c:pt>
                <c:pt idx="19">
                  <c:v>64.8</c:v>
                </c:pt>
                <c:pt idx="20">
                  <c:v>64.8</c:v>
                </c:pt>
                <c:pt idx="21">
                  <c:v>64.8</c:v>
                </c:pt>
                <c:pt idx="22">
                  <c:v>64.8</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72.900000000000006</c:v>
                </c:pt>
                <c:pt idx="5">
                  <c:v>72.900000000000006</c:v>
                </c:pt>
                <c:pt idx="6">
                  <c:v>72.900000000000006</c:v>
                </c:pt>
                <c:pt idx="7">
                  <c:v>72.900000000000006</c:v>
                </c:pt>
                <c:pt idx="8">
                  <c:v>72.900000000000006</c:v>
                </c:pt>
                <c:pt idx="9">
                  <c:v>71.400000000000006</c:v>
                </c:pt>
                <c:pt idx="10">
                  <c:v>69.900000000000006</c:v>
                </c:pt>
                <c:pt idx="11">
                  <c:v>68.400000000000006</c:v>
                </c:pt>
                <c:pt idx="12">
                  <c:v>66.8</c:v>
                </c:pt>
                <c:pt idx="13">
                  <c:v>65.3</c:v>
                </c:pt>
                <c:pt idx="14">
                  <c:v>63.8</c:v>
                </c:pt>
                <c:pt idx="15">
                  <c:v>62.3</c:v>
                </c:pt>
                <c:pt idx="16">
                  <c:v>60.8</c:v>
                </c:pt>
                <c:pt idx="17">
                  <c:v>59.3</c:v>
                </c:pt>
                <c:pt idx="18">
                  <c:v>57.8</c:v>
                </c:pt>
                <c:pt idx="19">
                  <c:v>56.3</c:v>
                </c:pt>
                <c:pt idx="20">
                  <c:v>54.8</c:v>
                </c:pt>
                <c:pt idx="21">
                  <c:v>53.3</c:v>
                </c:pt>
                <c:pt idx="22">
                  <c:v>53.3</c:v>
                </c:pt>
                <c:pt idx="23">
                  <c:v>53.3</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106-4845-8661-2A9B25636E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106-4845-8661-2A9B25636E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106-4845-8661-2A9B25636E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106-4845-8661-2A9B25636E4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106-4845-8661-2A9B25636E4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106-4845-8661-2A9B25636E4B}"/>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106-4845-8661-2A9B25636E4B}"/>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106-4845-8661-2A9B25636E4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106-4845-8661-2A9B25636E4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106-4845-8661-2A9B25636E4B}"/>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106-4845-8661-2A9B25636E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106-4845-8661-2A9B25636E4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360-4044-B51E-478A0969D3A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1DE-4719-B365-85857016335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1DE-4719-B365-85857016335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1DE-4719-B365-85857016335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1DE-4719-B365-85857016335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09-47D2-AB4A-EFAAEDD335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46-4132-9E1F-DE74D9C57D0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5E5-461A-949F-05CD8F7D371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20-44DA-8016-AB9D0688198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20-44DA-8016-AB9D068819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69.2</c:v>
                </c:pt>
                <c:pt idx="1">
                  <c:v>#N/A</c:v>
                </c:pt>
                <c:pt idx="2">
                  <c:v>69.099999999999994</c:v>
                </c:pt>
                <c:pt idx="3">
                  <c:v>#N/A</c:v>
                </c:pt>
                <c:pt idx="4">
                  <c:v>68.2</c:v>
                </c:pt>
                <c:pt idx="5">
                  <c:v>#N/A</c:v>
                </c:pt>
                <c:pt idx="6">
                  <c:v>64.599999999999994</c:v>
                </c:pt>
                <c:pt idx="7">
                  <c:v>#N/A</c:v>
                </c:pt>
                <c:pt idx="8">
                  <c:v>#N/A</c:v>
                </c:pt>
                <c:pt idx="9">
                  <c:v>62.6</c:v>
                </c:pt>
                <c:pt idx="10">
                  <c:v>61.3</c:v>
                </c:pt>
                <c:pt idx="11">
                  <c:v>#N/A</c:v>
                </c:pt>
                <c:pt idx="12">
                  <c:v>62.6</c:v>
                </c:pt>
                <c:pt idx="13">
                  <c:v>#N/A</c:v>
                </c:pt>
                <c:pt idx="14">
                  <c:v>#N/A</c:v>
                </c:pt>
                <c:pt idx="15">
                  <c:v>#N/A</c:v>
                </c:pt>
                <c:pt idx="16">
                  <c:v>#N/A</c:v>
                </c:pt>
                <c:pt idx="17">
                  <c:v>#N/A</c:v>
                </c:pt>
                <c:pt idx="18">
                  <c:v>56.1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98.6</c:v>
                </c:pt>
                <c:pt idx="5">
                  <c:v>98.6</c:v>
                </c:pt>
                <c:pt idx="6">
                  <c:v>98.6</c:v>
                </c:pt>
                <c:pt idx="7">
                  <c:v>98.6</c:v>
                </c:pt>
                <c:pt idx="8">
                  <c:v>98.6</c:v>
                </c:pt>
                <c:pt idx="9">
                  <c:v>96.2</c:v>
                </c:pt>
                <c:pt idx="10">
                  <c:v>93.8</c:v>
                </c:pt>
                <c:pt idx="11">
                  <c:v>91.4</c:v>
                </c:pt>
                <c:pt idx="12">
                  <c:v>89</c:v>
                </c:pt>
                <c:pt idx="13">
                  <c:v>86.6</c:v>
                </c:pt>
                <c:pt idx="14">
                  <c:v>84.2</c:v>
                </c:pt>
                <c:pt idx="15">
                  <c:v>81.8</c:v>
                </c:pt>
                <c:pt idx="16">
                  <c:v>79.400000000000006</c:v>
                </c:pt>
                <c:pt idx="17">
                  <c:v>77</c:v>
                </c:pt>
                <c:pt idx="18">
                  <c:v>74.599999999999994</c:v>
                </c:pt>
                <c:pt idx="19">
                  <c:v>74.599999999999994</c:v>
                </c:pt>
                <c:pt idx="20">
                  <c:v>74.599999999999994</c:v>
                </c:pt>
                <c:pt idx="21">
                  <c:v>74.599999999999994</c:v>
                </c:pt>
                <c:pt idx="22">
                  <c:v>74.599999999999994</c:v>
                </c:pt>
                <c:pt idx="23">
                  <c:v>#N/A</c:v>
                </c:pt>
              </c:numCache>
            </c:numRef>
          </c:yVal>
          <c:smooth val="0"/>
          <c:extLst>
            <c:ext xmlns:c16="http://schemas.microsoft.com/office/drawing/2014/chart" uri="{C3380CC4-5D6E-409C-BE32-E72D297353CC}">
              <c16:uniqueId val="{00000014-D106-4845-8661-2A9B25636E4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106-4845-8661-2A9B25636E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106-4845-8661-2A9B25636E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106-4845-8661-2A9B25636E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106-4845-8661-2A9B25636E4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106-4845-8661-2A9B25636E4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106-4845-8661-2A9B25636E4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106-4845-8661-2A9B25636E4B}"/>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106-4845-8661-2A9B25636E4B}"/>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106-4845-8661-2A9B25636E4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D106-4845-8661-2A9B25636E4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D106-4845-8661-2A9B25636E4B}"/>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D106-4845-8661-2A9B25636E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D106-4845-8661-2A9B25636E4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360-4044-B51E-478A0969D3A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1DE-4719-B365-85857016335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1DE-4719-B365-85857016335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1DE-4719-B365-85857016335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1DE-4719-B365-85857016335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09-47D2-AB4A-EFAAEDD335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46-4132-9E1F-DE74D9C57D0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E5-461A-949F-05CD8F7D371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20-44DA-8016-AB9D0688198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720-44DA-8016-AB9D068819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92.9</c:v>
                </c:pt>
                <c:pt idx="1">
                  <c:v>#N/A</c:v>
                </c:pt>
                <c:pt idx="2">
                  <c:v>91.8</c:v>
                </c:pt>
                <c:pt idx="3">
                  <c:v>#N/A</c:v>
                </c:pt>
                <c:pt idx="4">
                  <c:v>91</c:v>
                </c:pt>
                <c:pt idx="5">
                  <c:v>#N/A</c:v>
                </c:pt>
                <c:pt idx="6">
                  <c:v>85.6</c:v>
                </c:pt>
                <c:pt idx="7">
                  <c:v>#N/A</c:v>
                </c:pt>
                <c:pt idx="8">
                  <c:v>#N/A</c:v>
                </c:pt>
                <c:pt idx="9">
                  <c:v>83.7</c:v>
                </c:pt>
                <c:pt idx="10">
                  <c:v>80.599999999999994</c:v>
                </c:pt>
                <c:pt idx="11">
                  <c:v>#N/A</c:v>
                </c:pt>
                <c:pt idx="12">
                  <c:v>80.400000000000006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2-D106-4845-8661-2A9B25636E4B}"/>
            </c:ext>
          </c:extLst>
        </c:ser>
        <c:dLbls>
          <c:showLegendKey val="0"/>
          <c:showVal val="0"/>
          <c:showCatName val="0"/>
          <c:showSerName val="0"/>
          <c:showPercent val="0"/>
          <c:showBubbleSize val="0"/>
        </c:dLbls>
        <c:axId val="90022656"/>
        <c:axId val="90024192"/>
      </c:scatterChart>
      <c:valAx>
        <c:axId val="9002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4192"/>
        <c:crosses val="autoZero"/>
        <c:crossBetween val="midCat"/>
        <c:majorUnit val="5"/>
      </c:valAx>
      <c:valAx>
        <c:axId val="900241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26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13-499F-8A60-A9BC07018D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13-499F-8A60-A9BC07018DB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13-499F-8A60-A9BC07018DB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13-499F-8A60-A9BC07018DB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13-499F-8A60-A9BC07018DB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13-499F-8A60-A9BC07018DB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13-499F-8A60-A9BC07018DB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2CF-468F-84E2-5A788EA10B19}"/>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CF-468F-84E2-5A788EA10B1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CF-468F-84E2-5A788EA10B1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CF-468F-84E2-5A788EA10B19}"/>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CF-468F-84E2-5A788EA10B19}"/>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CF-468F-84E2-5A788EA10B19}"/>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CF-468F-84E2-5A788EA10B19}"/>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F5C-42B0-8A94-934BAE550D3A}"/>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F5C-42B0-8A94-934BAE550D3A}"/>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F5C-42B0-8A94-934BAE550D3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F5C-42B0-8A94-934BAE550D3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2B-46D7-A630-C81A394BC6A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3D-419A-A06E-F921CAB0EF7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C44-422B-B622-2442DC963EF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07-4C25-944A-E173E3E664C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07-4C25-944A-E173E3E664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13-499F-8A60-A9BC07018D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13-499F-8A60-A9BC07018DB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13-499F-8A60-A9BC07018DB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13-499F-8A60-A9BC07018DB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13-499F-8A60-A9BC07018DB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13-499F-8A60-A9BC07018DBA}"/>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E13-499F-8A60-A9BC07018DB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E13-499F-8A60-A9BC07018DBA}"/>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E13-499F-8A60-A9BC07018DBA}"/>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E13-499F-8A60-A9BC07018DB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E13-499F-8A60-A9BC07018DB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CF-468F-84E2-5A788EA10B19}"/>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F5C-42B0-8A94-934BAE550D3A}"/>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F5C-42B0-8A94-934BAE550D3A}"/>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F5C-42B0-8A94-934BAE550D3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F5C-42B0-8A94-934BAE550D3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2B-46D7-A630-C81A394BC6A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3D-419A-A06E-F921CAB0EF7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C44-422B-B622-2442DC963EF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07-4C25-944A-E173E3E664C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07-4C25-944A-E173E3E664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4-BE13-499F-8A60-A9BC07018DB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E13-499F-8A60-A9BC07018DBA}"/>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E13-499F-8A60-A9BC07018DB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BE13-499F-8A60-A9BC07018DBA}"/>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E13-499F-8A60-A9BC07018DB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E13-499F-8A60-A9BC07018DB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E13-499F-8A60-A9BC07018DBA}"/>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E13-499F-8A60-A9BC07018DBA}"/>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E13-499F-8A60-A9BC07018DBA}"/>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E13-499F-8A60-A9BC07018DBA}"/>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E13-499F-8A60-A9BC07018DBA}"/>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E13-499F-8A60-A9BC07018DBA}"/>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E13-499F-8A60-A9BC07018DB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BE13-499F-8A60-A9BC07018DBA}"/>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CF-468F-84E2-5A788EA10B19}"/>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F5C-42B0-8A94-934BAE550D3A}"/>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F5C-42B0-8A94-934BAE550D3A}"/>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F5C-42B0-8A94-934BAE550D3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F5C-42B0-8A94-934BAE550D3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2B-46D7-A630-C81A394BC6A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3D-419A-A06E-F921CAB0EF7A}"/>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C44-422B-B622-2442DC963EF0}"/>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07-4C25-944A-E173E3E664C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07-4C25-944A-E173E3E664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2-BE13-499F-8A60-A9BC07018DBA}"/>
            </c:ext>
          </c:extLst>
        </c:ser>
        <c:dLbls>
          <c:showLegendKey val="0"/>
          <c:showVal val="0"/>
          <c:showCatName val="0"/>
          <c:showSerName val="0"/>
          <c:showPercent val="0"/>
          <c:showBubbleSize val="0"/>
        </c:dLbls>
        <c:axId val="91903488"/>
        <c:axId val="91905024"/>
      </c:scatterChart>
      <c:valAx>
        <c:axId val="91903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5024"/>
        <c:crosses val="autoZero"/>
        <c:crossBetween val="midCat"/>
        <c:majorUnit val="5"/>
      </c:valAx>
      <c:valAx>
        <c:axId val="91905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34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D3-40C1-893B-854FD069770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D3-40C1-893B-854FD06977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2D3-40C1-893B-854FD069770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2D3-40C1-893B-854FD069770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D3-40C1-893B-854FD069770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D3-40C1-893B-854FD0697705}"/>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AD9-40A2-BCD6-5CB5B33B08F5}"/>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D9-40A2-BCD6-5CB5B33B08F5}"/>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D9-40A2-BCD6-5CB5B33B08F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D9-40A2-BCD6-5CB5B33B08F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D9-40A2-BCD6-5CB5B33B08F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D9-40A2-BCD6-5CB5B33B08F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D9-40A2-BCD6-5CB5B33B08F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DD7-49B5-A089-DA6401B4E10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DD7-49B5-A089-DA6401B4E10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D7-49B5-A089-DA6401B4E1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D7-49B5-A089-DA6401B4E1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83-4D29-94B2-8A2F32C1953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28-4887-97CC-8EB992FCE5B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F87-4012-924C-D316BE07332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2E-41B4-982A-445BAC93ECC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2E-41B4-982A-445BAC93EC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60.2</c:v>
                </c:pt>
                <c:pt idx="1">
                  <c:v>#N/A</c:v>
                </c:pt>
                <c:pt idx="2">
                  <c:v>63.7</c:v>
                </c:pt>
                <c:pt idx="3">
                  <c:v>#N/A</c:v>
                </c:pt>
                <c:pt idx="4">
                  <c:v>66.599999999999994</c:v>
                </c:pt>
                <c:pt idx="5">
                  <c:v>#N/A</c:v>
                </c:pt>
                <c:pt idx="6">
                  <c:v>70.5</c:v>
                </c:pt>
                <c:pt idx="7">
                  <c:v>#N/A</c:v>
                </c:pt>
                <c:pt idx="8">
                  <c:v>#N/A</c:v>
                </c:pt>
                <c:pt idx="9">
                  <c:v>72</c:v>
                </c:pt>
                <c:pt idx="10">
                  <c:v>72.8</c:v>
                </c:pt>
                <c:pt idx="11">
                  <c:v>#N/A</c:v>
                </c:pt>
                <c:pt idx="12">
                  <c:v>75.900000000000006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56.2</c:v>
                </c:pt>
                <c:pt idx="5">
                  <c:v>56.2</c:v>
                </c:pt>
                <c:pt idx="6">
                  <c:v>56.2</c:v>
                </c:pt>
                <c:pt idx="7">
                  <c:v>56.2</c:v>
                </c:pt>
                <c:pt idx="8">
                  <c:v>56.2</c:v>
                </c:pt>
                <c:pt idx="9">
                  <c:v>58.7</c:v>
                </c:pt>
                <c:pt idx="10">
                  <c:v>61.2</c:v>
                </c:pt>
                <c:pt idx="11">
                  <c:v>63.8</c:v>
                </c:pt>
                <c:pt idx="12">
                  <c:v>66.3</c:v>
                </c:pt>
                <c:pt idx="13">
                  <c:v>68.8</c:v>
                </c:pt>
                <c:pt idx="14">
                  <c:v>71.3</c:v>
                </c:pt>
                <c:pt idx="15">
                  <c:v>73.900000000000006</c:v>
                </c:pt>
                <c:pt idx="16">
                  <c:v>76.400000000000006</c:v>
                </c:pt>
                <c:pt idx="17">
                  <c:v>78.900000000000006</c:v>
                </c:pt>
                <c:pt idx="18">
                  <c:v>81.400000000000006</c:v>
                </c:pt>
                <c:pt idx="19">
                  <c:v>81.400000000000006</c:v>
                </c:pt>
                <c:pt idx="20">
                  <c:v>81.400000000000006</c:v>
                </c:pt>
                <c:pt idx="21">
                  <c:v>81.400000000000006</c:v>
                </c:pt>
                <c:pt idx="22">
                  <c:v>81.400000000000006</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54.6</c:v>
                </c:pt>
                <c:pt idx="5">
                  <c:v>54.6</c:v>
                </c:pt>
                <c:pt idx="6">
                  <c:v>54.6</c:v>
                </c:pt>
                <c:pt idx="7">
                  <c:v>54.6</c:v>
                </c:pt>
                <c:pt idx="8">
                  <c:v>54.6</c:v>
                </c:pt>
                <c:pt idx="9">
                  <c:v>56.5</c:v>
                </c:pt>
                <c:pt idx="10">
                  <c:v>58.4</c:v>
                </c:pt>
                <c:pt idx="11">
                  <c:v>60.2</c:v>
                </c:pt>
                <c:pt idx="12">
                  <c:v>62.1</c:v>
                </c:pt>
                <c:pt idx="13">
                  <c:v>63.9</c:v>
                </c:pt>
                <c:pt idx="14">
                  <c:v>65.8</c:v>
                </c:pt>
                <c:pt idx="15">
                  <c:v>67.599999999999994</c:v>
                </c:pt>
                <c:pt idx="16">
                  <c:v>69.5</c:v>
                </c:pt>
                <c:pt idx="17">
                  <c:v>71.400000000000006</c:v>
                </c:pt>
                <c:pt idx="18">
                  <c:v>73.2</c:v>
                </c:pt>
                <c:pt idx="19">
                  <c:v>75.099999999999994</c:v>
                </c:pt>
                <c:pt idx="20">
                  <c:v>76.900000000000006</c:v>
                </c:pt>
                <c:pt idx="21">
                  <c:v>78.8</c:v>
                </c:pt>
                <c:pt idx="22">
                  <c:v>78.8</c:v>
                </c:pt>
                <c:pt idx="23">
                  <c:v>78.8</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D3-40C1-893B-854FD069770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D3-40C1-893B-854FD069770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2D3-40C1-893B-854FD069770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2D3-40C1-893B-854FD069770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2D3-40C1-893B-854FD0697705}"/>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2D3-40C1-893B-854FD069770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2D3-40C1-893B-854FD069770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2D3-40C1-893B-854FD069770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2D3-40C1-893B-854FD0697705}"/>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2D3-40C1-893B-854FD069770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2D3-40C1-893B-854FD069770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D9-40A2-BCD6-5CB5B33B08F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DD7-49B5-A089-DA6401B4E10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DD7-49B5-A089-DA6401B4E10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DD7-49B5-A089-DA6401B4E1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DD7-49B5-A089-DA6401B4E1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83-4D29-94B2-8A2F32C1953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28-4887-97CC-8EB992FCE5B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87-4012-924C-D316BE07332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2E-41B4-982A-445BAC93ECC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22E-41B4-982A-445BAC93EC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55.7</c:v>
                </c:pt>
                <c:pt idx="1">
                  <c:v>#N/A</c:v>
                </c:pt>
                <c:pt idx="2">
                  <c:v>59.3</c:v>
                </c:pt>
                <c:pt idx="3">
                  <c:v>#N/A</c:v>
                </c:pt>
                <c:pt idx="4">
                  <c:v>62.1</c:v>
                </c:pt>
                <c:pt idx="5">
                  <c:v>#N/A</c:v>
                </c:pt>
                <c:pt idx="6">
                  <c:v>65.599999999999994</c:v>
                </c:pt>
                <c:pt idx="7">
                  <c:v>#N/A</c:v>
                </c:pt>
                <c:pt idx="8">
                  <c:v>#N/A</c:v>
                </c:pt>
                <c:pt idx="9">
                  <c:v>67.599999999999994</c:v>
                </c:pt>
                <c:pt idx="10">
                  <c:v>68.599999999999994</c:v>
                </c:pt>
                <c:pt idx="11">
                  <c:v>#N/A</c:v>
                </c:pt>
                <c:pt idx="12">
                  <c:v>72.2</c:v>
                </c:pt>
                <c:pt idx="13">
                  <c:v>#N/A</c:v>
                </c:pt>
                <c:pt idx="14">
                  <c:v>#N/A</c:v>
                </c:pt>
                <c:pt idx="15">
                  <c:v>#N/A</c:v>
                </c:pt>
                <c:pt idx="16">
                  <c:v>#N/A</c:v>
                </c:pt>
                <c:pt idx="17">
                  <c:v>#N/A</c:v>
                </c:pt>
                <c:pt idx="18">
                  <c:v>71.5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89.9</c:v>
                </c:pt>
                <c:pt idx="5">
                  <c:v>89.9</c:v>
                </c:pt>
                <c:pt idx="6">
                  <c:v>89.9</c:v>
                </c:pt>
                <c:pt idx="7">
                  <c:v>89.9</c:v>
                </c:pt>
                <c:pt idx="8">
                  <c:v>89.9</c:v>
                </c:pt>
                <c:pt idx="9">
                  <c:v>90.6</c:v>
                </c:pt>
                <c:pt idx="10">
                  <c:v>91.2</c:v>
                </c:pt>
                <c:pt idx="11">
                  <c:v>91.9</c:v>
                </c:pt>
                <c:pt idx="12">
                  <c:v>92.6</c:v>
                </c:pt>
                <c:pt idx="13">
                  <c:v>93.3</c:v>
                </c:pt>
                <c:pt idx="14">
                  <c:v>93.9</c:v>
                </c:pt>
                <c:pt idx="15">
                  <c:v>94.6</c:v>
                </c:pt>
                <c:pt idx="16">
                  <c:v>95.3</c:v>
                </c:pt>
                <c:pt idx="17">
                  <c:v>96</c:v>
                </c:pt>
                <c:pt idx="18">
                  <c:v>96.6</c:v>
                </c:pt>
                <c:pt idx="19">
                  <c:v>96.6</c:v>
                </c:pt>
                <c:pt idx="20">
                  <c:v>96.6</c:v>
                </c:pt>
                <c:pt idx="21">
                  <c:v>96.6</c:v>
                </c:pt>
                <c:pt idx="22">
                  <c:v>96.6</c:v>
                </c:pt>
                <c:pt idx="23">
                  <c:v>#N/A</c:v>
                </c:pt>
              </c:numCache>
            </c:numRef>
          </c:yVal>
          <c:smooth val="0"/>
          <c:extLst>
            <c:ext xmlns:c16="http://schemas.microsoft.com/office/drawing/2014/chart" uri="{C3380CC4-5D6E-409C-BE32-E72D297353CC}">
              <c16:uniqueId val="{00000014-12D3-40C1-893B-854FD069770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2D3-40C1-893B-854FD0697705}"/>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2D3-40C1-893B-854FD069770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2D3-40C1-893B-854FD0697705}"/>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2D3-40C1-893B-854FD069770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2D3-40C1-893B-854FD069770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2D3-40C1-893B-854FD0697705}"/>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2D3-40C1-893B-854FD0697705}"/>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2D3-40C1-893B-854FD069770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2D3-40C1-893B-854FD0697705}"/>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2D3-40C1-893B-854FD0697705}"/>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2D3-40C1-893B-854FD0697705}"/>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2D3-40C1-893B-854FD0697705}"/>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2D3-40C1-893B-854FD0697705}"/>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D9-40A2-BCD6-5CB5B33B08F5}"/>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D7-49B5-A089-DA6401B4E10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D7-49B5-A089-DA6401B4E10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D7-49B5-A089-DA6401B4E1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D7-49B5-A089-DA6401B4E1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83-4D29-94B2-8A2F32C19530}"/>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28-4887-97CC-8EB992FCE5B6}"/>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87-4012-924C-D316BE073323}"/>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2E-41B4-982A-445BAC93ECCA}"/>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2E-41B4-982A-445BAC93EC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92.5</c:v>
                </c:pt>
                <c:pt idx="1">
                  <c:v>#N/A</c:v>
                </c:pt>
                <c:pt idx="2">
                  <c:v>91.8</c:v>
                </c:pt>
                <c:pt idx="3">
                  <c:v>#N/A</c:v>
                </c:pt>
                <c:pt idx="4">
                  <c:v>92.5</c:v>
                </c:pt>
                <c:pt idx="5">
                  <c:v>#N/A</c:v>
                </c:pt>
                <c:pt idx="6">
                  <c:v>92</c:v>
                </c:pt>
                <c:pt idx="7">
                  <c:v>#N/A</c:v>
                </c:pt>
                <c:pt idx="8">
                  <c:v>#N/A</c:v>
                </c:pt>
                <c:pt idx="9">
                  <c:v>93.1</c:v>
                </c:pt>
                <c:pt idx="10">
                  <c:v>93.6</c:v>
                </c:pt>
                <c:pt idx="11">
                  <c:v>#N/A</c:v>
                </c:pt>
                <c:pt idx="12">
                  <c:v>97.4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2-12D3-40C1-893B-854FD0697705}"/>
            </c:ext>
          </c:extLst>
        </c:ser>
        <c:dLbls>
          <c:showLegendKey val="0"/>
          <c:showVal val="0"/>
          <c:showCatName val="0"/>
          <c:showSerName val="0"/>
          <c:showPercent val="0"/>
          <c:showBubbleSize val="0"/>
        </c:dLbls>
        <c:axId val="93608576"/>
        <c:axId val="93618560"/>
      </c:scatterChart>
      <c:valAx>
        <c:axId val="93608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8560"/>
        <c:crosses val="autoZero"/>
        <c:crossBetween val="midCat"/>
        <c:majorUnit val="5"/>
      </c:valAx>
      <c:valAx>
        <c:axId val="9361856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085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34.299999999999997</c:v>
                </c:pt>
                <c:pt idx="5">
                  <c:v>34.299999999999997</c:v>
                </c:pt>
                <c:pt idx="6">
                  <c:v>34.299999999999997</c:v>
                </c:pt>
                <c:pt idx="7">
                  <c:v>34.299999999999997</c:v>
                </c:pt>
                <c:pt idx="8">
                  <c:v>34.299999999999997</c:v>
                </c:pt>
                <c:pt idx="9">
                  <c:v>35</c:v>
                </c:pt>
                <c:pt idx="10">
                  <c:v>35.799999999999997</c:v>
                </c:pt>
                <c:pt idx="11">
                  <c:v>36.6</c:v>
                </c:pt>
                <c:pt idx="12">
                  <c:v>37.299999999999997</c:v>
                </c:pt>
                <c:pt idx="13">
                  <c:v>38.1</c:v>
                </c:pt>
                <c:pt idx="14">
                  <c:v>38.9</c:v>
                </c:pt>
                <c:pt idx="15">
                  <c:v>39.6</c:v>
                </c:pt>
                <c:pt idx="16">
                  <c:v>40.4</c:v>
                </c:pt>
                <c:pt idx="17">
                  <c:v>41.1</c:v>
                </c:pt>
                <c:pt idx="18">
                  <c:v>41.9</c:v>
                </c:pt>
                <c:pt idx="19">
                  <c:v>42.7</c:v>
                </c:pt>
                <c:pt idx="20">
                  <c:v>43.4</c:v>
                </c:pt>
                <c:pt idx="21">
                  <c:v>44.2</c:v>
                </c:pt>
                <c:pt idx="22">
                  <c:v>44.2</c:v>
                </c:pt>
                <c:pt idx="23">
                  <c:v>44.2</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60-4922-9216-82742F2B8A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60-4922-9216-82742F2B8A4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60-4922-9216-82742F2B8A4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60-4922-9216-82742F2B8A4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60-4922-9216-82742F2B8A4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60-4922-9216-82742F2B8A4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60-4922-9216-82742F2B8A4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60-4922-9216-82742F2B8A4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60-4922-9216-82742F2B8A4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60-4922-9216-82742F2B8A4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60-4922-9216-82742F2B8A41}"/>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60-4922-9216-82742F2B8A4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560-4922-9216-82742F2B8A4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AB-48AC-B533-BFB3038AA5E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61-4737-BBBE-6FD91CC179E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61-4737-BBBE-6FD91CC179EE}"/>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61-4737-BBBE-6FD91CC179E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61-4737-BBBE-6FD91CC179E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62A-4872-BF10-98AD89B7EC5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32-4FEA-A193-C1D9814C8F2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B10-44B7-A60C-B8BC88BD358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206-4898-BE2D-E2831D1EE76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06-4898-BE2D-E2831D1EE7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37</c:v>
                </c:pt>
                <c:pt idx="1">
                  <c:v>#N/A</c:v>
                </c:pt>
                <c:pt idx="2">
                  <c:v>38.300000000000004</c:v>
                </c:pt>
                <c:pt idx="3">
                  <c:v>#N/A</c:v>
                </c:pt>
                <c:pt idx="4">
                  <c:v>38.299999999999997</c:v>
                </c:pt>
                <c:pt idx="5">
                  <c:v>#N/A</c:v>
                </c:pt>
                <c:pt idx="6">
                  <c:v>36.6</c:v>
                </c:pt>
                <c:pt idx="7">
                  <c:v>#N/A</c:v>
                </c:pt>
                <c:pt idx="8">
                  <c:v>#N/A</c:v>
                </c:pt>
                <c:pt idx="9">
                  <c:v>36.799999999999997</c:v>
                </c:pt>
                <c:pt idx="10">
                  <c:v>34.9</c:v>
                </c:pt>
                <c:pt idx="11">
                  <c:v>#N/A</c:v>
                </c:pt>
                <c:pt idx="12">
                  <c:v>38.6</c:v>
                </c:pt>
                <c:pt idx="13">
                  <c:v>#N/A</c:v>
                </c:pt>
                <c:pt idx="14">
                  <c:v>#N/A</c:v>
                </c:pt>
                <c:pt idx="15">
                  <c:v>#N/A</c:v>
                </c:pt>
                <c:pt idx="16">
                  <c:v>47.058819999999997</c:v>
                </c:pt>
                <c:pt idx="17">
                  <c:v>#N/A</c:v>
                </c:pt>
                <c:pt idx="18">
                  <c:v>42.890627024225935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23.5</c:v>
                </c:pt>
                <c:pt idx="14">
                  <c:v>23.5</c:v>
                </c:pt>
                <c:pt idx="15">
                  <c:v>23.5</c:v>
                </c:pt>
                <c:pt idx="16">
                  <c:v>23.5</c:v>
                </c:pt>
                <c:pt idx="17">
                  <c:v>23.5</c:v>
                </c:pt>
                <c:pt idx="18">
                  <c:v>23.5</c:v>
                </c:pt>
                <c:pt idx="19">
                  <c:v>23.5</c:v>
                </c:pt>
                <c:pt idx="20">
                  <c:v>23.5</c:v>
                </c:pt>
                <c:pt idx="21">
                  <c:v>23.5</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560-4922-9216-82742F2B8A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560-4922-9216-82742F2B8A4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560-4922-9216-82742F2B8A4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560-4922-9216-82742F2B8A4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560-4922-9216-82742F2B8A4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560-4922-9216-82742F2B8A4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560-4922-9216-82742F2B8A4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560-4922-9216-82742F2B8A4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560-4922-9216-82742F2B8A4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560-4922-9216-82742F2B8A4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560-4922-9216-82742F2B8A41}"/>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560-4922-9216-82742F2B8A4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560-4922-9216-82742F2B8A4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AB-48AC-B533-BFB3038AA5ED}"/>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61-4737-BBBE-6FD91CC179E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61-4737-BBBE-6FD91CC179EE}"/>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61-4737-BBBE-6FD91CC179E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61-4737-BBBE-6FD91CC179E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62A-4872-BF10-98AD89B7EC5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32-4FEA-A193-C1D9814C8F2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B10-44B7-A60C-B8BC88BD358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06-4898-BE2D-E2831D1EE76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206-4898-BE2D-E2831D1EE7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23.529409999999999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7.1</c:v>
                </c:pt>
                <c:pt idx="12">
                  <c:v>7.1</c:v>
                </c:pt>
                <c:pt idx="13">
                  <c:v>7.1</c:v>
                </c:pt>
                <c:pt idx="14">
                  <c:v>7.1</c:v>
                </c:pt>
                <c:pt idx="15">
                  <c:v>7.1</c:v>
                </c:pt>
                <c:pt idx="16">
                  <c:v>13.9</c:v>
                </c:pt>
                <c:pt idx="17">
                  <c:v>20.7</c:v>
                </c:pt>
                <c:pt idx="18">
                  <c:v>23.5</c:v>
                </c:pt>
                <c:pt idx="19">
                  <c:v>23.5</c:v>
                </c:pt>
                <c:pt idx="20">
                  <c:v>23.5</c:v>
                </c:pt>
                <c:pt idx="21">
                  <c:v>23.5</c:v>
                </c:pt>
                <c:pt idx="22">
                  <c:v>44.2</c:v>
                </c:pt>
                <c:pt idx="23">
                  <c:v>44.2</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560-4922-9216-82742F2B8A4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560-4922-9216-82742F2B8A4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560-4922-9216-82742F2B8A4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560-4922-9216-82742F2B8A4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560-4922-9216-82742F2B8A4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560-4922-9216-82742F2B8A4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560-4922-9216-82742F2B8A4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560-4922-9216-82742F2B8A4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560-4922-9216-82742F2B8A4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560-4922-9216-82742F2B8A4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560-4922-9216-82742F2B8A41}"/>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560-4922-9216-82742F2B8A4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0560-4922-9216-82742F2B8A4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AB-48AC-B533-BFB3038AA5ED}"/>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61-4737-BBBE-6FD91CC179EE}"/>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61-4737-BBBE-6FD91CC179EE}"/>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61-4737-BBBE-6FD91CC179E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61-4737-BBBE-6FD91CC179E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62A-4872-BF10-98AD89B7EC5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32-4FEA-A193-C1D9814C8F23}"/>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B10-44B7-A60C-B8BC88BD358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06-4898-BE2D-E2831D1EE76D}"/>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06-4898-BE2D-E2831D1EE7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28.457999999999998</c:v>
                </c:pt>
                <c:pt idx="16">
                  <c:v>12.941179999999999</c:v>
                </c:pt>
                <c:pt idx="17">
                  <c:v>#N/A</c:v>
                </c:pt>
                <c:pt idx="18">
                  <c:v>#N/A</c:v>
                </c:pt>
                <c:pt idx="19">
                  <c:v>#N/A</c:v>
                </c:pt>
                <c:pt idx="20">
                  <c:v>#N/A</c:v>
                </c:pt>
                <c:pt idx="21">
                  <c:v>61.56</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4394624"/>
        <c:axId val="94416896"/>
      </c:scatterChart>
      <c:valAx>
        <c:axId val="9439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416896"/>
        <c:crosses val="autoZero"/>
        <c:crossBetween val="midCat"/>
        <c:majorUnit val="5"/>
      </c:valAx>
      <c:valAx>
        <c:axId val="944168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9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DA-4773-A819-29468D827D9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DA-4773-A819-29468D827D9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DA-4773-A819-29468D827D9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DA-4773-A819-29468D827D9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DA-4773-A819-29468D827D9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DA-4773-A819-29468D827D9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DA-4773-A819-29468D827D9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DA-4773-A819-29468D827D9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DA-4773-A819-29468D827D9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DA-4773-A819-29468D827D9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FDA-4773-A819-29468D827D9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43-4E55-8E3D-B79AC70DEC20}"/>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859-424B-A78D-539D021E3AB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859-424B-A78D-539D021E3ABE}"/>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859-424B-A78D-539D021E3AB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859-424B-A78D-539D021E3AB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71-4393-A4BE-37D1FF554D4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F6-4DF3-8A5B-707FA66011D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0D-4BE0-89D2-E648DEC78E1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66-4674-B7FE-CEAB92E254C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666-4674-B7FE-CEAB92E254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FDA-4773-A819-29468D827D9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FDA-4773-A819-29468D827D9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FDA-4773-A819-29468D827D9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FDA-4773-A819-29468D827D9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FDA-4773-A819-29468D827D9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FDA-4773-A819-29468D827D9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FDA-4773-A819-29468D827D9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FDA-4773-A819-29468D827D9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FDA-4773-A819-29468D827D9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FDA-4773-A819-29468D827D9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FDA-4773-A819-29468D827D9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FDA-4773-A819-29468D827D9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FDA-4773-A819-29468D827D9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43-4E55-8E3D-B79AC70DEC20}"/>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859-424B-A78D-539D021E3AB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859-424B-A78D-539D021E3ABE}"/>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859-424B-A78D-539D021E3AB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859-424B-A78D-539D021E3AB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71-4393-A4BE-37D1FF554D4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F6-4DF3-8A5B-707FA66011D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0D-4BE0-89D2-E648DEC78E1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66-4674-B7FE-CEAB92E254C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666-4674-B7FE-CEAB92E254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43.5</c:v>
                </c:pt>
                <c:pt idx="5">
                  <c:v>43.5</c:v>
                </c:pt>
                <c:pt idx="6">
                  <c:v>43.5</c:v>
                </c:pt>
                <c:pt idx="7">
                  <c:v>43.5</c:v>
                </c:pt>
                <c:pt idx="8">
                  <c:v>43.5</c:v>
                </c:pt>
                <c:pt idx="9">
                  <c:v>43.6</c:v>
                </c:pt>
                <c:pt idx="10">
                  <c:v>43.8</c:v>
                </c:pt>
                <c:pt idx="11">
                  <c:v>44</c:v>
                </c:pt>
                <c:pt idx="12">
                  <c:v>44.1</c:v>
                </c:pt>
                <c:pt idx="13">
                  <c:v>44.3</c:v>
                </c:pt>
                <c:pt idx="14">
                  <c:v>44.4</c:v>
                </c:pt>
                <c:pt idx="15">
                  <c:v>44.6</c:v>
                </c:pt>
                <c:pt idx="16">
                  <c:v>44.8</c:v>
                </c:pt>
                <c:pt idx="17">
                  <c:v>44.9</c:v>
                </c:pt>
                <c:pt idx="18">
                  <c:v>45.1</c:v>
                </c:pt>
                <c:pt idx="19">
                  <c:v>45.1</c:v>
                </c:pt>
                <c:pt idx="20">
                  <c:v>45.1</c:v>
                </c:pt>
                <c:pt idx="21">
                  <c:v>45.1</c:v>
                </c:pt>
                <c:pt idx="22">
                  <c:v>45.1</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FDA-4773-A819-29468D827D9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FDA-4773-A819-29468D827D9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FDA-4773-A819-29468D827D9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FDA-4773-A819-29468D827D9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FDA-4773-A819-29468D827D9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1FDA-4773-A819-29468D827D9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1FDA-4773-A819-29468D827D9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1FDA-4773-A819-29468D827D9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1FDA-4773-A819-29468D827D9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1FDA-4773-A819-29468D827D9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1FDA-4773-A819-29468D827D9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43-4E55-8E3D-B79AC70DEC20}"/>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59-424B-A78D-539D021E3AB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859-424B-A78D-539D021E3ABE}"/>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59-424B-A78D-539D021E3AB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59-424B-A78D-539D021E3AB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71-4393-A4BE-37D1FF554D4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F6-4DF3-8A5B-707FA66011D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0D-4BE0-89D2-E648DEC78E15}"/>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66-4674-B7FE-CEAB92E254C3}"/>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66-4674-B7FE-CEAB92E254C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44.6</c:v>
                </c:pt>
                <c:pt idx="1">
                  <c:v>#N/A</c:v>
                </c:pt>
                <c:pt idx="2">
                  <c:v>45.2</c:v>
                </c:pt>
                <c:pt idx="3">
                  <c:v>#N/A</c:v>
                </c:pt>
                <c:pt idx="4">
                  <c:v>41.8</c:v>
                </c:pt>
                <c:pt idx="5">
                  <c:v>#N/A</c:v>
                </c:pt>
                <c:pt idx="6">
                  <c:v>43.5</c:v>
                </c:pt>
                <c:pt idx="7">
                  <c:v>#N/A</c:v>
                </c:pt>
                <c:pt idx="8">
                  <c:v>#N/A</c:v>
                </c:pt>
                <c:pt idx="9">
                  <c:v>45.6</c:v>
                </c:pt>
                <c:pt idx="10">
                  <c:v>43</c:v>
                </c:pt>
                <c:pt idx="11">
                  <c:v>#N/A</c:v>
                </c:pt>
                <c:pt idx="12">
                  <c:v>46.3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5666560"/>
        <c:axId val="95668096"/>
      </c:scatterChart>
      <c:valAx>
        <c:axId val="95666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68096"/>
        <c:crosses val="autoZero"/>
        <c:crossBetween val="midCat"/>
        <c:majorUnit val="5"/>
      </c:valAx>
      <c:valAx>
        <c:axId val="95668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66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23.5</c:v>
                </c:pt>
                <c:pt idx="14">
                  <c:v>23.5</c:v>
                </c:pt>
                <c:pt idx="15">
                  <c:v>23.5</c:v>
                </c:pt>
                <c:pt idx="16">
                  <c:v>23.5</c:v>
                </c:pt>
                <c:pt idx="17">
                  <c:v>23.5</c:v>
                </c:pt>
                <c:pt idx="18">
                  <c:v>23.5</c:v>
                </c:pt>
                <c:pt idx="19">
                  <c:v>23.5</c:v>
                </c:pt>
                <c:pt idx="20">
                  <c:v>23.5</c:v>
                </c:pt>
                <c:pt idx="21">
                  <c:v>23.5</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12.9</c:v>
                </c:pt>
                <c:pt idx="14">
                  <c:v>12.9</c:v>
                </c:pt>
                <c:pt idx="15">
                  <c:v>12.9</c:v>
                </c:pt>
                <c:pt idx="16">
                  <c:v>12.9</c:v>
                </c:pt>
                <c:pt idx="17">
                  <c:v>12.9</c:v>
                </c:pt>
                <c:pt idx="18">
                  <c:v>12.9</c:v>
                </c:pt>
                <c:pt idx="19">
                  <c:v>12.9</c:v>
                </c:pt>
                <c:pt idx="20">
                  <c:v>12.9</c:v>
                </c:pt>
                <c:pt idx="21">
                  <c:v>12.9</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49-4FFD-96A8-492A539D35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49-4FFD-96A8-492A539D359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49-4FFD-96A8-492A539D359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49-4FFD-96A8-492A539D359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49-4FFD-96A8-492A539D359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D49-4FFD-96A8-492A539D359F}"/>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D49-4FFD-96A8-492A539D359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D49-4FFD-96A8-492A539D359F}"/>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D49-4FFD-96A8-492A539D359F}"/>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D49-4FFD-96A8-492A539D35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D49-4FFD-96A8-492A539D359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F08-4836-92CC-9CC0D4DEB584}"/>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8F-41FB-8643-C2918452F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8F-41FB-8643-C2918452F44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8F-41FB-8643-C2918452F44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8F-41FB-8643-C2918452F44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DB-4BEE-8816-60B26F5EE20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0A-4A7A-B81C-1D4ECC357B7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CD-4898-9AC0-54DBD506B4B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E2-4ACA-ACD2-89D7B37A3E65}"/>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5E2-4ACA-ACD2-89D7B37A3E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23.529409999999999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D49-4FFD-96A8-492A539D35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D49-4FFD-96A8-492A539D359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D49-4FFD-96A8-492A539D359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D49-4FFD-96A8-492A539D359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D49-4FFD-96A8-492A539D359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D49-4FFD-96A8-492A539D359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D49-4FFD-96A8-492A539D359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D49-4FFD-96A8-492A539D359F}"/>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D49-4FFD-96A8-492A539D359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D49-4FFD-96A8-492A539D359F}"/>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D49-4FFD-96A8-492A539D359F}"/>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D49-4FFD-96A8-492A539D35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D49-4FFD-96A8-492A539D359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F08-4836-92CC-9CC0D4DEB584}"/>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8F-41FB-8643-C2918452F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8F-41FB-8643-C2918452F44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8F-41FB-8643-C2918452F44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8F-41FB-8643-C2918452F44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DB-4BEE-8816-60B26F5EE20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0A-4A7A-B81C-1D4ECC357B7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CD-4898-9AC0-54DBD506B4B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E2-4ACA-ACD2-89D7B37A3E65}"/>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5E2-4ACA-ACD2-89D7B37A3E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12.941179999999999</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33.700000000000003</c:v>
                </c:pt>
                <c:pt idx="5">
                  <c:v>33.700000000000003</c:v>
                </c:pt>
                <c:pt idx="6">
                  <c:v>33.700000000000003</c:v>
                </c:pt>
                <c:pt idx="7">
                  <c:v>33.700000000000003</c:v>
                </c:pt>
                <c:pt idx="8">
                  <c:v>33.700000000000003</c:v>
                </c:pt>
                <c:pt idx="9">
                  <c:v>34.4</c:v>
                </c:pt>
                <c:pt idx="10">
                  <c:v>35.200000000000003</c:v>
                </c:pt>
                <c:pt idx="11">
                  <c:v>35.9</c:v>
                </c:pt>
                <c:pt idx="12">
                  <c:v>36.700000000000003</c:v>
                </c:pt>
                <c:pt idx="13">
                  <c:v>37.4</c:v>
                </c:pt>
                <c:pt idx="14">
                  <c:v>38.200000000000003</c:v>
                </c:pt>
                <c:pt idx="15">
                  <c:v>38.9</c:v>
                </c:pt>
                <c:pt idx="16">
                  <c:v>39.700000000000003</c:v>
                </c:pt>
                <c:pt idx="17">
                  <c:v>40.4</c:v>
                </c:pt>
                <c:pt idx="18">
                  <c:v>41.2</c:v>
                </c:pt>
                <c:pt idx="19">
                  <c:v>41.9</c:v>
                </c:pt>
                <c:pt idx="20">
                  <c:v>41.9</c:v>
                </c:pt>
                <c:pt idx="21">
                  <c:v>41.9</c:v>
                </c:pt>
                <c:pt idx="22">
                  <c:v>41.9</c:v>
                </c:pt>
                <c:pt idx="23">
                  <c:v>41.9</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D49-4FFD-96A8-492A539D359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D49-4FFD-96A8-492A539D359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D49-4FFD-96A8-492A539D359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D49-4FFD-96A8-492A539D359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D49-4FFD-96A8-492A539D359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D49-4FFD-96A8-492A539D359F}"/>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0D49-4FFD-96A8-492A539D359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0D49-4FFD-96A8-492A539D359F}"/>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0D49-4FFD-96A8-492A539D359F}"/>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0D49-4FFD-96A8-492A539D359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0D49-4FFD-96A8-492A539D359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F08-4836-92CC-9CC0D4DEB584}"/>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8F-41FB-8643-C2918452F44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8F-41FB-8643-C2918452F44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8F-41FB-8643-C2918452F44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8F-41FB-8643-C2918452F44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4DB-4BEE-8816-60B26F5EE20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0A-4A7A-B81C-1D4ECC357B7F}"/>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CD-4898-9AC0-54DBD506B4B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E2-4ACA-ACD2-89D7B37A3E65}"/>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5E2-4ACA-ACD2-89D7B37A3E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36.299999999999997</c:v>
                </c:pt>
                <c:pt idx="1">
                  <c:v>#N/A</c:v>
                </c:pt>
                <c:pt idx="2">
                  <c:v>37.799999999999997</c:v>
                </c:pt>
                <c:pt idx="3">
                  <c:v>#N/A</c:v>
                </c:pt>
                <c:pt idx="4">
                  <c:v>38</c:v>
                </c:pt>
                <c:pt idx="5">
                  <c:v>#N/A</c:v>
                </c:pt>
                <c:pt idx="6">
                  <c:v>35.799999999999997</c:v>
                </c:pt>
                <c:pt idx="7">
                  <c:v>#N/A</c:v>
                </c:pt>
                <c:pt idx="8">
                  <c:v>#N/A</c:v>
                </c:pt>
                <c:pt idx="9">
                  <c:v>35.599999999999994</c:v>
                </c:pt>
                <c:pt idx="10">
                  <c:v>34.099999999999994</c:v>
                </c:pt>
                <c:pt idx="11">
                  <c:v>#N/A</c:v>
                </c:pt>
                <c:pt idx="12">
                  <c:v>37.700000000000003</c:v>
                </c:pt>
                <c:pt idx="13">
                  <c:v>#N/A</c:v>
                </c:pt>
                <c:pt idx="14">
                  <c:v>#N/A</c:v>
                </c:pt>
                <c:pt idx="15">
                  <c:v>#N/A</c:v>
                </c:pt>
                <c:pt idx="16">
                  <c:v>47.058819999999997</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7216384"/>
        <c:axId val="97217920"/>
      </c:scatterChart>
      <c:valAx>
        <c:axId val="9721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17920"/>
        <c:crosses val="autoZero"/>
        <c:crossBetween val="midCat"/>
        <c:majorUnit val="5"/>
      </c:valAx>
      <c:valAx>
        <c:axId val="97217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163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37.299999999999997</c:v>
                </c:pt>
                <c:pt idx="20">
                  <c:v>38.5</c:v>
                </c:pt>
                <c:pt idx="21">
                  <c:v>39.700000000000003</c:v>
                </c:pt>
                <c:pt idx="22">
                  <c:v>39.700000000000003</c:v>
                </c:pt>
                <c:pt idx="23">
                  <c:v>39.700000000000003</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461-4310-A712-35C487D4BD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461-4310-A712-35C487D4BD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461-4310-A712-35C487D4BD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61-4310-A712-35C487D4BD4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61-4310-A712-35C487D4BD4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61-4310-A712-35C487D4BD4B}"/>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461-4310-A712-35C487D4BD4B}"/>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61-4310-A712-35C487D4BD4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461-4310-A712-35C487D4BD4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461-4310-A712-35C487D4BD4B}"/>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461-4310-A712-35C487D4BD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461-4310-A712-35C487D4BD4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09-48A8-95F2-D95703334AD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19-4940-A59B-02D34C736B00}"/>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19-4940-A59B-02D34C736B00}"/>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19-4940-A59B-02D34C736B0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19-4940-A59B-02D34C736B0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E6-4CCB-BD55-5DA427AE00D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1F-421A-BDD6-166CB64ED09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3D-4106-91B7-D1295FA3AB9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D8-49E5-97BE-7BB8B5A7C4F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D8-49E5-97BE-7BB8B5A7C4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461-4310-A712-35C487D4BD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461-4310-A712-35C487D4BD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461-4310-A712-35C487D4BD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461-4310-A712-35C487D4BD4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461-4310-A712-35C487D4BD4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461-4310-A712-35C487D4BD4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461-4310-A712-35C487D4BD4B}"/>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461-4310-A712-35C487D4BD4B}"/>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461-4310-A712-35C487D4BD4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461-4310-A712-35C487D4BD4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461-4310-A712-35C487D4BD4B}"/>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461-4310-A712-35C487D4BD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461-4310-A712-35C487D4BD4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09-48A8-95F2-D95703334AD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19-4940-A59B-02D34C736B00}"/>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19-4940-A59B-02D34C736B00}"/>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19-4940-A59B-02D34C736B0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19-4940-A59B-02D34C736B0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E6-4CCB-BD55-5DA427AE00D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1F-421A-BDD6-166CB64ED09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3D-4106-91B7-D1295FA3AB9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D8-49E5-97BE-7BB8B5A7C4F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D8-49E5-97BE-7BB8B5A7C4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44.29</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24</c:v>
                </c:pt>
                <c:pt idx="5">
                  <c:v>24</c:v>
                </c:pt>
                <c:pt idx="6">
                  <c:v>24</c:v>
                </c:pt>
                <c:pt idx="7">
                  <c:v>24</c:v>
                </c:pt>
                <c:pt idx="8">
                  <c:v>24</c:v>
                </c:pt>
                <c:pt idx="9">
                  <c:v>25.2</c:v>
                </c:pt>
                <c:pt idx="10">
                  <c:v>26.4</c:v>
                </c:pt>
                <c:pt idx="11">
                  <c:v>27.6</c:v>
                </c:pt>
                <c:pt idx="12">
                  <c:v>28.8</c:v>
                </c:pt>
                <c:pt idx="13">
                  <c:v>30</c:v>
                </c:pt>
                <c:pt idx="14">
                  <c:v>31.2</c:v>
                </c:pt>
                <c:pt idx="15">
                  <c:v>32.5</c:v>
                </c:pt>
                <c:pt idx="16">
                  <c:v>33.700000000000003</c:v>
                </c:pt>
                <c:pt idx="17">
                  <c:v>34.9</c:v>
                </c:pt>
                <c:pt idx="18">
                  <c:v>36.1</c:v>
                </c:pt>
                <c:pt idx="19">
                  <c:v>37.299999999999997</c:v>
                </c:pt>
                <c:pt idx="20">
                  <c:v>38.5</c:v>
                </c:pt>
                <c:pt idx="21">
                  <c:v>39.700000000000003</c:v>
                </c:pt>
                <c:pt idx="22">
                  <c:v>39.700000000000003</c:v>
                </c:pt>
                <c:pt idx="23">
                  <c:v>39.700000000000003</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461-4310-A712-35C487D4BD4B}"/>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461-4310-A712-35C487D4BD4B}"/>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461-4310-A712-35C487D4BD4B}"/>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461-4310-A712-35C487D4BD4B}"/>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461-4310-A712-35C487D4BD4B}"/>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461-4310-A712-35C487D4BD4B}"/>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461-4310-A712-35C487D4BD4B}"/>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461-4310-A712-35C487D4BD4B}"/>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461-4310-A712-35C487D4BD4B}"/>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461-4310-A712-35C487D4BD4B}"/>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461-4310-A712-35C487D4BD4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461-4310-A712-35C487D4BD4B}"/>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09-48A8-95F2-D95703334ADC}"/>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19-4940-A59B-02D34C736B00}"/>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19-4940-A59B-02D34C736B00}"/>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19-4940-A59B-02D34C736B0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19-4940-A59B-02D34C736B0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E6-4CCB-BD55-5DA427AE00D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1F-421A-BDD6-166CB64ED09B}"/>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3D-4106-91B7-D1295FA3AB9E}"/>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3D8-49E5-97BE-7BB8B5A7C4F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D8-49E5-97BE-7BB8B5A7C4F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27</c:v>
                </c:pt>
                <c:pt idx="1">
                  <c:v>#N/A</c:v>
                </c:pt>
                <c:pt idx="2">
                  <c:v>29.400000000000006</c:v>
                </c:pt>
                <c:pt idx="3">
                  <c:v>#N/A</c:v>
                </c:pt>
                <c:pt idx="4">
                  <c:v>29.299999999999997</c:v>
                </c:pt>
                <c:pt idx="5">
                  <c:v>#N/A</c:v>
                </c:pt>
                <c:pt idx="6">
                  <c:v>28.5</c:v>
                </c:pt>
                <c:pt idx="7">
                  <c:v>#N/A</c:v>
                </c:pt>
                <c:pt idx="8">
                  <c:v>#N/A</c:v>
                </c:pt>
                <c:pt idx="9">
                  <c:v>30</c:v>
                </c:pt>
                <c:pt idx="10">
                  <c:v>31.200000000000003</c:v>
                </c:pt>
                <c:pt idx="11">
                  <c:v>#N/A</c:v>
                </c:pt>
                <c:pt idx="12">
                  <c:v>32.799999999999997</c:v>
                </c:pt>
                <c:pt idx="13">
                  <c:v>#N/A</c:v>
                </c:pt>
                <c:pt idx="14">
                  <c:v>#N/A</c:v>
                </c:pt>
                <c:pt idx="15">
                  <c:v>#N/A</c:v>
                </c:pt>
                <c:pt idx="16">
                  <c:v>#N/A</c:v>
                </c:pt>
                <c:pt idx="17">
                  <c:v>#N/A</c:v>
                </c:pt>
                <c:pt idx="18">
                  <c:v>39.340000000000003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7557120"/>
        <c:axId val="99033472"/>
      </c:scatterChart>
      <c:valAx>
        <c:axId val="97557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3472"/>
        <c:crosses val="autoZero"/>
        <c:crossBetween val="midCat"/>
        <c:majorUnit val="5"/>
      </c:valAx>
      <c:valAx>
        <c:axId val="990334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57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613-4999-B352-4BEF50E74B18}"/>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92.46903648</c:v>
                </c:pt>
                <c:pt idx="1">
                  <c:v>1E-10</c:v>
                </c:pt>
                <c:pt idx="2">
                  <c:v>1E-10</c:v>
                </c:pt>
                <c:pt idx="3">
                  <c:v>1E-10</c:v>
                </c:pt>
                <c:pt idx="4">
                  <c:v>92.811111109999999</c:v>
                </c:pt>
                <c:pt idx="5">
                  <c:v>84.137692310000006</c:v>
                </c:pt>
              </c:numCache>
            </c:numRef>
          </c:val>
          <c:extLst>
            <c:ext xmlns:c16="http://schemas.microsoft.com/office/drawing/2014/chart" uri="{C3380CC4-5D6E-409C-BE32-E72D297353CC}">
              <c16:uniqueId val="{00000002-F613-4999-B352-4BEF50E74B18}"/>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1.1104025179999999</c:v>
                </c:pt>
                <c:pt idx="1">
                  <c:v>1E-10</c:v>
                </c:pt>
                <c:pt idx="2">
                  <c:v>1E-10</c:v>
                </c:pt>
                <c:pt idx="3">
                  <c:v>1E-10</c:v>
                </c:pt>
                <c:pt idx="4">
                  <c:v>0</c:v>
                </c:pt>
                <c:pt idx="5">
                  <c:v>11.67675214</c:v>
                </c:pt>
              </c:numCache>
            </c:numRef>
          </c:val>
          <c:extLst>
            <c:ext xmlns:c16="http://schemas.microsoft.com/office/drawing/2014/chart" uri="{C3380CC4-5D6E-409C-BE32-E72D297353CC}">
              <c16:uniqueId val="{00000003-F613-4999-B352-4BEF50E74B18}"/>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92.294047620000001</c:v>
                </c:pt>
                <c:pt idx="3">
                  <c:v>100</c:v>
                </c:pt>
                <c:pt idx="4">
                  <c:v>0</c:v>
                </c:pt>
                <c:pt idx="5">
                  <c:v>0</c:v>
                </c:pt>
              </c:numCache>
            </c:numRef>
          </c:val>
          <c:extLst>
            <c:ext xmlns:c16="http://schemas.microsoft.com/office/drawing/2014/chart" uri="{C3380CC4-5D6E-409C-BE32-E72D297353CC}">
              <c16:uniqueId val="{00000004-F613-4999-B352-4BEF50E74B18}"/>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6.4205610039999996</c:v>
                </c:pt>
                <c:pt idx="1">
                  <c:v>1E-10</c:v>
                </c:pt>
                <c:pt idx="2">
                  <c:v>7.7059523810000004</c:v>
                </c:pt>
                <c:pt idx="3">
                  <c:v>1E-10</c:v>
                </c:pt>
                <c:pt idx="4">
                  <c:v>7.1888888890000002</c:v>
                </c:pt>
                <c:pt idx="5">
                  <c:v>4.1855555559999997</c:v>
                </c:pt>
              </c:numCache>
            </c:numRef>
          </c:val>
          <c:extLst>
            <c:ext xmlns:c16="http://schemas.microsoft.com/office/drawing/2014/chart" uri="{C3380CC4-5D6E-409C-BE32-E72D297353CC}">
              <c16:uniqueId val="{00000005-F613-4999-B352-4BEF50E74B18}"/>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08-47DE-830E-EB2F6BDC411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F08-47DE-830E-EB2F6BDC41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F08-47DE-830E-EB2F6BDC41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F08-47DE-830E-EB2F6BDC41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F08-47DE-830E-EB2F6BDC411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F08-47DE-830E-EB2F6BDC411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F08-47DE-830E-EB2F6BDC411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F08-47DE-830E-EB2F6BDC411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F08-47DE-830E-EB2F6BDC411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F08-47DE-830E-EB2F6BDC411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F08-47DE-830E-EB2F6BDC411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B8-44F6-8356-8D53F4765E3B}"/>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36-4BD4-B2E7-9CC2900B1DB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036-4BD4-B2E7-9CC2900B1DB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036-4BD4-B2E7-9CC2900B1DB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036-4BD4-B2E7-9CC2900B1DB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34-43F5-B2A5-A137B125E60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28-4A99-9C0B-1AA566DF271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22-4C84-8555-DF82B89A2EA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D2-4E29-BDA8-C511B9FB3EEF}"/>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D2-4E29-BDA8-C511B9FB3E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F08-47DE-830E-EB2F6BDC411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F08-47DE-830E-EB2F6BDC411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F08-47DE-830E-EB2F6BDC41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F08-47DE-830E-EB2F6BDC411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F08-47DE-830E-EB2F6BDC41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F08-47DE-830E-EB2F6BDC41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F08-47DE-830E-EB2F6BDC411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F08-47DE-830E-EB2F6BDC411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F08-47DE-830E-EB2F6BDC411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FF08-47DE-830E-EB2F6BDC411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F08-47DE-830E-EB2F6BDC411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F08-47DE-830E-EB2F6BDC411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F08-47DE-830E-EB2F6BDC411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2B8-44F6-8356-8D53F4765E3B}"/>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036-4BD4-B2E7-9CC2900B1DB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36-4BD4-B2E7-9CC2900B1DB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36-4BD4-B2E7-9CC2900B1DB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36-4BD4-B2E7-9CC2900B1DB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34-43F5-B2A5-A137B125E60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28-4A99-9C0B-1AA566DF271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22-4C84-8555-DF82B89A2EA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5D2-4E29-BDA8-C511B9FB3EEF}"/>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D2-4E29-BDA8-C511B9FB3E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F08-47DE-830E-EB2F6BDC411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F08-47DE-830E-EB2F6BDC411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F08-47DE-830E-EB2F6BDC411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F08-47DE-830E-EB2F6BDC411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FF08-47DE-830E-EB2F6BDC411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FF08-47DE-830E-EB2F6BDC411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FF08-47DE-830E-EB2F6BDC411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FF08-47DE-830E-EB2F6BDC411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FF08-47DE-830E-EB2F6BDC411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FF08-47DE-830E-EB2F6BDC411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FF08-47DE-830E-EB2F6BDC411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B8-44F6-8356-8D53F4765E3B}"/>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36-4BD4-B2E7-9CC2900B1DB1}"/>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36-4BD4-B2E7-9CC2900B1DB1}"/>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36-4BD4-B2E7-9CC2900B1DB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36-4BD4-B2E7-9CC2900B1DB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34-43F5-B2A5-A137B125E60A}"/>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28-4A99-9C0B-1AA566DF2710}"/>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22-4C84-8555-DF82B89A2EA6}"/>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D2-4E29-BDA8-C511B9FB3EEF}"/>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D2-4E29-BDA8-C511B9FB3E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9345152"/>
        <c:axId val="99346688"/>
      </c:scatterChart>
      <c:valAx>
        <c:axId val="99345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46688"/>
        <c:crosses val="autoZero"/>
        <c:crossBetween val="midCat"/>
        <c:majorUnit val="5"/>
      </c:valAx>
      <c:valAx>
        <c:axId val="99346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45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17.399999999999999</c:v>
                </c:pt>
                <c:pt idx="12">
                  <c:v>17.399999999999999</c:v>
                </c:pt>
                <c:pt idx="13">
                  <c:v>17.399999999999999</c:v>
                </c:pt>
                <c:pt idx="14">
                  <c:v>17.399999999999999</c:v>
                </c:pt>
                <c:pt idx="15">
                  <c:v>17.399999999999999</c:v>
                </c:pt>
                <c:pt idx="16">
                  <c:v>22.9</c:v>
                </c:pt>
                <c:pt idx="17">
                  <c:v>28.5</c:v>
                </c:pt>
                <c:pt idx="18">
                  <c:v>34</c:v>
                </c:pt>
                <c:pt idx="19">
                  <c:v>39.5</c:v>
                </c:pt>
                <c:pt idx="20">
                  <c:v>41.3</c:v>
                </c:pt>
                <c:pt idx="21">
                  <c:v>41.6</c:v>
                </c:pt>
                <c:pt idx="22">
                  <c:v>41.6</c:v>
                </c:pt>
                <c:pt idx="23">
                  <c:v>41.6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C80-499E-AF87-CD2C889CFF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C80-499E-AF87-CD2C889CFF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80-499E-AF87-CD2C889CFFE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80-499E-AF87-CD2C889CFFE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80-499E-AF87-CD2C889CFFE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C80-499E-AF87-CD2C889CFFEF}"/>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C80-499E-AF87-CD2C889CFFE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C80-499E-AF87-CD2C889CFFEF}"/>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C80-499E-AF87-CD2C889CFFEF}"/>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C80-499E-AF87-CD2C889CFF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C80-499E-AF87-CD2C889CFFE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36-4A46-9BAA-E8DF5FD7220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D30-40BD-A087-ED4FFF82071F}"/>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D30-40BD-A087-ED4FFF82071F}"/>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D30-40BD-A087-ED4FFF82071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D30-40BD-A087-ED4FFF82071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46-42FE-82A3-0F6F5BB388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29C-46A9-85E7-1114A43FB28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FF-4D6E-85C5-1AAD2ABD42A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9C-4D81-AA74-3B835AB7B294}"/>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29C-4D81-AA74-3B835AB7B2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C80-499E-AF87-CD2C889CFF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C80-499E-AF87-CD2C889CFFE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C80-499E-AF87-CD2C889CFF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C80-499E-AF87-CD2C889CFFEF}"/>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C80-499E-AF87-CD2C889CFFE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C80-499E-AF87-CD2C889CFFE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C80-499E-AF87-CD2C889CFFE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C80-499E-AF87-CD2C889CFFEF}"/>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C80-499E-AF87-CD2C889CFFE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C80-499E-AF87-CD2C889CFFEF}"/>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C80-499E-AF87-CD2C889CFFEF}"/>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C80-499E-AF87-CD2C889CFF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C80-499E-AF87-CD2C889CFFE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36-4A46-9BAA-E8DF5FD72206}"/>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D30-40BD-A087-ED4FFF82071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30-40BD-A087-ED4FFF82071F}"/>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30-40BD-A087-ED4FFF82071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30-40BD-A087-ED4FFF82071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46-42FE-82A3-0F6F5BB388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29C-46A9-85E7-1114A43FB28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FF-4D6E-85C5-1AAD2ABD42A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9C-4D81-AA74-3B835AB7B294}"/>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29C-4D81-AA74-3B835AB7B2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28.457999999999998</c:v>
                </c:pt>
                <c:pt idx="16">
                  <c:v>#N/A</c:v>
                </c:pt>
                <c:pt idx="17">
                  <c:v>#N/A</c:v>
                </c:pt>
                <c:pt idx="18">
                  <c:v>#N/A</c:v>
                </c:pt>
                <c:pt idx="19">
                  <c:v>#N/A</c:v>
                </c:pt>
                <c:pt idx="20">
                  <c:v>#N/A</c:v>
                </c:pt>
                <c:pt idx="21">
                  <c:v>61.56</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37.700000000000003</c:v>
                </c:pt>
                <c:pt idx="5">
                  <c:v>37.700000000000003</c:v>
                </c:pt>
                <c:pt idx="6">
                  <c:v>37.700000000000003</c:v>
                </c:pt>
                <c:pt idx="7">
                  <c:v>37.700000000000003</c:v>
                </c:pt>
                <c:pt idx="8">
                  <c:v>37.700000000000003</c:v>
                </c:pt>
                <c:pt idx="9">
                  <c:v>38</c:v>
                </c:pt>
                <c:pt idx="10">
                  <c:v>38.299999999999997</c:v>
                </c:pt>
                <c:pt idx="11">
                  <c:v>38.6</c:v>
                </c:pt>
                <c:pt idx="12">
                  <c:v>38.9</c:v>
                </c:pt>
                <c:pt idx="13">
                  <c:v>39.200000000000003</c:v>
                </c:pt>
                <c:pt idx="14">
                  <c:v>39.5</c:v>
                </c:pt>
                <c:pt idx="15">
                  <c:v>39.799999999999997</c:v>
                </c:pt>
                <c:pt idx="16">
                  <c:v>40.1</c:v>
                </c:pt>
                <c:pt idx="17">
                  <c:v>40.4</c:v>
                </c:pt>
                <c:pt idx="18">
                  <c:v>40.700000000000003</c:v>
                </c:pt>
                <c:pt idx="19">
                  <c:v>41</c:v>
                </c:pt>
                <c:pt idx="20">
                  <c:v>41.3</c:v>
                </c:pt>
                <c:pt idx="21">
                  <c:v>41.6</c:v>
                </c:pt>
                <c:pt idx="22">
                  <c:v>41.6</c:v>
                </c:pt>
                <c:pt idx="23">
                  <c:v>41.6</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C80-499E-AF87-CD2C889CFFEF}"/>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C80-499E-AF87-CD2C889CFFEF}"/>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C80-499E-AF87-CD2C889CFFEF}"/>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C80-499E-AF87-CD2C889CFFE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AC80-499E-AF87-CD2C889CFFEF}"/>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AC80-499E-AF87-CD2C889CFFEF}"/>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AC80-499E-AF87-CD2C889CFFEF}"/>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AC80-499E-AF87-CD2C889CFFEF}"/>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C80-499E-AF87-CD2C889CFFEF}"/>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C80-499E-AF87-CD2C889CFFEF}"/>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C80-499E-AF87-CD2C889CFFEF}"/>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C80-499E-AF87-CD2C889CFFEF}"/>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36-4A46-9BAA-E8DF5FD7220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30-40BD-A087-ED4FFF82071F}"/>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30-40BD-A087-ED4FFF82071F}"/>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30-40BD-A087-ED4FFF82071F}"/>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30-40BD-A087-ED4FFF82071F}"/>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46-42FE-82A3-0F6F5BB3882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29C-46A9-85E7-1114A43FB28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FF-4D6E-85C5-1AAD2ABD42A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9C-4D81-AA74-3B835AB7B294}"/>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9C-4D81-AA74-3B835AB7B29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39</c:v>
                </c:pt>
                <c:pt idx="1">
                  <c:v>#N/A</c:v>
                </c:pt>
                <c:pt idx="2">
                  <c:v>40</c:v>
                </c:pt>
                <c:pt idx="3">
                  <c:v>#N/A</c:v>
                </c:pt>
                <c:pt idx="4">
                  <c:v>40.1</c:v>
                </c:pt>
                <c:pt idx="5">
                  <c:v>#N/A</c:v>
                </c:pt>
                <c:pt idx="6">
                  <c:v>38.5</c:v>
                </c:pt>
                <c:pt idx="7">
                  <c:v>#N/A</c:v>
                </c:pt>
                <c:pt idx="8">
                  <c:v>#N/A</c:v>
                </c:pt>
                <c:pt idx="9">
                  <c:v>38.4</c:v>
                </c:pt>
                <c:pt idx="10">
                  <c:v>35.799999999999997</c:v>
                </c:pt>
                <c:pt idx="11">
                  <c:v>#N/A</c:v>
                </c:pt>
                <c:pt idx="12">
                  <c:v>39.9</c:v>
                </c:pt>
                <c:pt idx="13">
                  <c:v>#N/A</c:v>
                </c:pt>
                <c:pt idx="14">
                  <c:v>#N/A</c:v>
                </c:pt>
                <c:pt idx="15">
                  <c:v>#N/A</c:v>
                </c:pt>
                <c:pt idx="16">
                  <c:v>#N/A</c:v>
                </c:pt>
                <c:pt idx="17">
                  <c:v>#N/A</c:v>
                </c:pt>
                <c:pt idx="18">
                  <c:v>43.65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113690880"/>
        <c:axId val="113700864"/>
      </c:scatterChart>
      <c:valAx>
        <c:axId val="113690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0864"/>
        <c:crosses val="autoZero"/>
        <c:crossBetween val="midCat"/>
        <c:majorUnit val="5"/>
      </c:valAx>
      <c:valAx>
        <c:axId val="1137008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6908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74.333523200000002</c:v>
                </c:pt>
                <c:pt idx="1">
                  <c:v>1E-10</c:v>
                </c:pt>
                <c:pt idx="2">
                  <c:v>1E-10</c:v>
                </c:pt>
                <c:pt idx="3">
                  <c:v>1E-10</c:v>
                </c:pt>
                <c:pt idx="4">
                  <c:v>78.807563029999997</c:v>
                </c:pt>
                <c:pt idx="5">
                  <c:v>53.285714290000001</c:v>
                </c:pt>
              </c:numCache>
            </c:numRef>
          </c:val>
          <c:extLst>
            <c:ext xmlns:c16="http://schemas.microsoft.com/office/drawing/2014/chart" uri="{C3380CC4-5D6E-409C-BE32-E72D297353CC}">
              <c16:uniqueId val="{00000000-6AD0-4C48-B770-BE9A6D627FB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6AD0-4C48-B770-BE9A6D627FB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25.666476800000002</c:v>
                </c:pt>
                <c:pt idx="1">
                  <c:v>100</c:v>
                </c:pt>
                <c:pt idx="2">
                  <c:v>100</c:v>
                </c:pt>
                <c:pt idx="3">
                  <c:v>100</c:v>
                </c:pt>
                <c:pt idx="4">
                  <c:v>21.192436969999999</c:v>
                </c:pt>
                <c:pt idx="5">
                  <c:v>46.714285709999999</c:v>
                </c:pt>
              </c:numCache>
            </c:numRef>
          </c:val>
          <c:extLst>
            <c:ext xmlns:c16="http://schemas.microsoft.com/office/drawing/2014/chart" uri="{C3380CC4-5D6E-409C-BE32-E72D297353CC}">
              <c16:uniqueId val="{00000002-6AD0-4C48-B770-BE9A6D627FB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6AD0-4C48-B770-BE9A6D627FB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90.9</c:v>
                </c:pt>
                <c:pt idx="5">
                  <c:v>90.9</c:v>
                </c:pt>
                <c:pt idx="6">
                  <c:v>90.9</c:v>
                </c:pt>
                <c:pt idx="7">
                  <c:v>90.9</c:v>
                </c:pt>
                <c:pt idx="8">
                  <c:v>90.9</c:v>
                </c:pt>
                <c:pt idx="9">
                  <c:v>91.3</c:v>
                </c:pt>
                <c:pt idx="10">
                  <c:v>91.8</c:v>
                </c:pt>
                <c:pt idx="11">
                  <c:v>92.3</c:v>
                </c:pt>
                <c:pt idx="12">
                  <c:v>92.8</c:v>
                </c:pt>
                <c:pt idx="13">
                  <c:v>93.2</c:v>
                </c:pt>
                <c:pt idx="14">
                  <c:v>93.7</c:v>
                </c:pt>
                <c:pt idx="15">
                  <c:v>94.2</c:v>
                </c:pt>
                <c:pt idx="16">
                  <c:v>94.7</c:v>
                </c:pt>
                <c:pt idx="17">
                  <c:v>95.1</c:v>
                </c:pt>
                <c:pt idx="18">
                  <c:v>95.6</c:v>
                </c:pt>
                <c:pt idx="19">
                  <c:v>96.1</c:v>
                </c:pt>
                <c:pt idx="20">
                  <c:v>96.6</c:v>
                </c:pt>
                <c:pt idx="21">
                  <c:v>96.6</c:v>
                </c:pt>
                <c:pt idx="22">
                  <c:v>96.6</c:v>
                </c:pt>
                <c:pt idx="23">
                  <c:v>96.6</c:v>
                </c:pt>
              </c:numCache>
            </c:numRef>
          </c:yVal>
          <c:smooth val="0"/>
          <c:extLst>
            <c:ext xmlns:c16="http://schemas.microsoft.com/office/drawing/2014/chart" uri="{C3380CC4-5D6E-409C-BE32-E72D297353CC}">
              <c16:uniqueId val="{00000000-0B0A-48D4-A46C-1BB629BFF84E}"/>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0A-48D4-A46C-1BB629BFF84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0A-48D4-A46C-1BB629BFF8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0A-48D4-A46C-1BB629BFF8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0A-48D4-A46C-1BB629BFF84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0A-48D4-A46C-1BB629BFF84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0A-48D4-A46C-1BB629BFF84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0A-48D4-A46C-1BB629BFF84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0A-48D4-A46C-1BB629BFF84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0A-48D4-A46C-1BB629BFF84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0A-48D4-A46C-1BB629BFF84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0A-48D4-A46C-1BB629BFF84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0A-48D4-A46C-1BB629BFF84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0A-48D4-A46C-1BB629BFF84E}"/>
                </c:ext>
              </c:extLst>
            </c:dLbl>
            <c:dLbl>
              <c:idx val="1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6E9-438C-AC6B-F1D8BADF1F3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3BA-49BF-9E53-78FE4A91374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3BA-49BF-9E53-78FE4A91374D}"/>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3BA-49BF-9E53-78FE4A91374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3BA-49BF-9E53-78FE4A91374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18F-4923-9452-FF680B60E4E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FE-4896-A933-BC527A13B99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9A2-441F-8F21-A959B6B3BF4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C4-4B24-9B00-93936BC4EB2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C4-4B24-9B00-93936BC4E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92.4</c:v>
                </c:pt>
                <c:pt idx="1">
                  <c:v>#N/A</c:v>
                </c:pt>
                <c:pt idx="2">
                  <c:v>89.5</c:v>
                </c:pt>
                <c:pt idx="3">
                  <c:v>#N/A</c:v>
                </c:pt>
                <c:pt idx="4">
                  <c:v>93.8</c:v>
                </c:pt>
                <c:pt idx="5">
                  <c:v>#N/A</c:v>
                </c:pt>
                <c:pt idx="6">
                  <c:v>95.1</c:v>
                </c:pt>
                <c:pt idx="7">
                  <c:v>#N/A</c:v>
                </c:pt>
                <c:pt idx="8">
                  <c:v>#N/A</c:v>
                </c:pt>
                <c:pt idx="9">
                  <c:v>94</c:v>
                </c:pt>
                <c:pt idx="10">
                  <c:v>94.4</c:v>
                </c:pt>
                <c:pt idx="11">
                  <c:v>#N/A</c:v>
                </c:pt>
                <c:pt idx="12">
                  <c:v>94.4</c:v>
                </c:pt>
                <c:pt idx="13">
                  <c:v>#N/A</c:v>
                </c:pt>
                <c:pt idx="14">
                  <c:v>92.830103530661006</c:v>
                </c:pt>
                <c:pt idx="15">
                  <c:v>#N/A</c:v>
                </c:pt>
                <c:pt idx="16">
                  <c:v>95.55556</c:v>
                </c:pt>
                <c:pt idx="17">
                  <c:v>96.629110792865518</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0B0A-48D4-A46C-1BB629BFF84E}"/>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78.400000000000006</c:v>
                </c:pt>
                <c:pt idx="5">
                  <c:v>78.400000000000006</c:v>
                </c:pt>
                <c:pt idx="6">
                  <c:v>78.400000000000006</c:v>
                </c:pt>
                <c:pt idx="7">
                  <c:v>78.400000000000006</c:v>
                </c:pt>
                <c:pt idx="8">
                  <c:v>78.400000000000006</c:v>
                </c:pt>
                <c:pt idx="9">
                  <c:v>79.7</c:v>
                </c:pt>
                <c:pt idx="10">
                  <c:v>81</c:v>
                </c:pt>
                <c:pt idx="11">
                  <c:v>82.2</c:v>
                </c:pt>
                <c:pt idx="12">
                  <c:v>83.5</c:v>
                </c:pt>
                <c:pt idx="13">
                  <c:v>84.7</c:v>
                </c:pt>
                <c:pt idx="14">
                  <c:v>86</c:v>
                </c:pt>
                <c:pt idx="15">
                  <c:v>87.3</c:v>
                </c:pt>
                <c:pt idx="16">
                  <c:v>88.5</c:v>
                </c:pt>
                <c:pt idx="17">
                  <c:v>89.8</c:v>
                </c:pt>
                <c:pt idx="18">
                  <c:v>91.1</c:v>
                </c:pt>
                <c:pt idx="19">
                  <c:v>92.3</c:v>
                </c:pt>
                <c:pt idx="20">
                  <c:v>93.6</c:v>
                </c:pt>
                <c:pt idx="21">
                  <c:v>93.6</c:v>
                </c:pt>
                <c:pt idx="22">
                  <c:v>93.6</c:v>
                </c:pt>
                <c:pt idx="23">
                  <c:v>93.6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0A-48D4-A46C-1BB629BFF84E}"/>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0A-48D4-A46C-1BB629BFF84E}"/>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0A-48D4-A46C-1BB629BFF84E}"/>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0A-48D4-A46C-1BB629BFF84E}"/>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B0A-48D4-A46C-1BB629BFF84E}"/>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B0A-48D4-A46C-1BB629BFF84E}"/>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E9-438C-AC6B-F1D8BADF1F38}"/>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BA-49BF-9E53-78FE4A91374D}"/>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BA-49BF-9E53-78FE4A91374D}"/>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3BA-49BF-9E53-78FE4A91374D}"/>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BA-49BF-9E53-78FE4A91374D}"/>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18F-4923-9452-FF680B60E4E8}"/>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FE-4896-A933-BC527A13B99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9A2-441F-8F21-A959B6B3BF49}"/>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C4-4B24-9B00-93936BC4EB2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C4-4B24-9B00-93936BC4EB29}"/>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80.75</c:v>
                </c:pt>
                <c:pt idx="1">
                  <c:v>#N/A</c:v>
                </c:pt>
                <c:pt idx="2">
                  <c:v>80.3</c:v>
                </c:pt>
                <c:pt idx="3">
                  <c:v>#N/A</c:v>
                </c:pt>
                <c:pt idx="4">
                  <c:v>84.550000000000011</c:v>
                </c:pt>
                <c:pt idx="5">
                  <c:v>#N/A</c:v>
                </c:pt>
                <c:pt idx="6">
                  <c:v>86.05</c:v>
                </c:pt>
                <c:pt idx="7">
                  <c:v>#N/A</c:v>
                </c:pt>
                <c:pt idx="8">
                  <c:v>#N/A</c:v>
                </c:pt>
                <c:pt idx="9">
                  <c:v>87.200000000000017</c:v>
                </c:pt>
                <c:pt idx="10">
                  <c:v>87.5</c:v>
                </c:pt>
                <c:pt idx="11">
                  <c:v>#N/A</c:v>
                </c:pt>
                <c:pt idx="12">
                  <c:v>87.600000000000009</c:v>
                </c:pt>
                <c:pt idx="13">
                  <c:v>#N/A</c:v>
                </c:pt>
                <c:pt idx="14">
                  <c:v>88</c:v>
                </c:pt>
                <c:pt idx="15">
                  <c:v>#N/A</c:v>
                </c:pt>
                <c:pt idx="16">
                  <c:v>90</c:v>
                </c:pt>
                <c:pt idx="17">
                  <c:v>91.871318838692872</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72.599999999999994</c:v>
                </c:pt>
                <c:pt idx="12">
                  <c:v>72.599999999999994</c:v>
                </c:pt>
                <c:pt idx="13">
                  <c:v>72.599999999999994</c:v>
                </c:pt>
                <c:pt idx="14">
                  <c:v>72.599999999999994</c:v>
                </c:pt>
                <c:pt idx="15">
                  <c:v>72.599999999999994</c:v>
                </c:pt>
                <c:pt idx="16">
                  <c:v>75.099999999999994</c:v>
                </c:pt>
                <c:pt idx="17">
                  <c:v>77.599999999999994</c:v>
                </c:pt>
                <c:pt idx="18">
                  <c:v>80.099999999999994</c:v>
                </c:pt>
                <c:pt idx="19">
                  <c:v>82.5</c:v>
                </c:pt>
                <c:pt idx="20">
                  <c:v>85</c:v>
                </c:pt>
                <c:pt idx="21">
                  <c:v>87.5</c:v>
                </c:pt>
                <c:pt idx="22">
                  <c:v>90</c:v>
                </c:pt>
                <c:pt idx="23">
                  <c:v>92.5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B0A-48D4-A46C-1BB629BFF84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B0A-48D4-A46C-1BB629BFF84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B0A-48D4-A46C-1BB629BFF84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B0A-48D4-A46C-1BB629BFF84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B0A-48D4-A46C-1BB629BFF84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B0A-48D4-A46C-1BB629BFF84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B0A-48D4-A46C-1BB629BFF84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B0A-48D4-A46C-1BB629BFF84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B0A-48D4-A46C-1BB629BFF84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B0A-48D4-A46C-1BB629BFF84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0B0A-48D4-A46C-1BB629BFF84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0B0A-48D4-A46C-1BB629BFF84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0B0A-48D4-A46C-1BB629BFF84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E9-438C-AC6B-F1D8BADF1F38}"/>
                </c:ext>
              </c:extLst>
            </c:dLbl>
            <c:dLbl>
              <c:idx val="1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BA-49BF-9E53-78FE4A91374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3BA-49BF-9E53-78FE4A91374D}"/>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BA-49BF-9E53-78FE4A91374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BA-49BF-9E53-78FE4A91374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18F-4923-9452-FF680B60E4E8}"/>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FE-4896-A933-BC527A13B991}"/>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A2-441F-8F21-A959B6B3BF4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C4-4B24-9B00-93936BC4EB2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C4-4B24-9B00-93936BC4EB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87.27</c:v>
                </c:pt>
                <c:pt idx="16">
                  <c:v>68.181820000000002</c:v>
                </c:pt>
                <c:pt idx="17">
                  <c:v>#N/A</c:v>
                </c:pt>
                <c:pt idx="18">
                  <c:v>#N/A</c:v>
                </c:pt>
                <c:pt idx="19">
                  <c:v>#N/A</c:v>
                </c:pt>
                <c:pt idx="20">
                  <c:v>88.112676446294529</c:v>
                </c:pt>
                <c:pt idx="21">
                  <c:v>94.03</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21987456"/>
        <c:axId val="121990144"/>
      </c:scatterChart>
      <c:valAx>
        <c:axId val="121987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90144"/>
        <c:crosses val="autoZero"/>
        <c:crossBetween val="midCat"/>
        <c:majorUnit val="5"/>
      </c:valAx>
      <c:valAx>
        <c:axId val="121990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219874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90.4</c:v>
                </c:pt>
                <c:pt idx="5">
                  <c:v>90.4</c:v>
                </c:pt>
                <c:pt idx="6">
                  <c:v>90.4</c:v>
                </c:pt>
                <c:pt idx="7">
                  <c:v>90.4</c:v>
                </c:pt>
                <c:pt idx="8">
                  <c:v>90.4</c:v>
                </c:pt>
                <c:pt idx="9">
                  <c:v>91.1</c:v>
                </c:pt>
                <c:pt idx="10">
                  <c:v>91.7</c:v>
                </c:pt>
                <c:pt idx="11">
                  <c:v>92.4</c:v>
                </c:pt>
                <c:pt idx="12">
                  <c:v>93.1</c:v>
                </c:pt>
                <c:pt idx="13">
                  <c:v>93.8</c:v>
                </c:pt>
                <c:pt idx="14">
                  <c:v>94.5</c:v>
                </c:pt>
                <c:pt idx="15">
                  <c:v>95.2</c:v>
                </c:pt>
                <c:pt idx="16">
                  <c:v>95.9</c:v>
                </c:pt>
                <c:pt idx="17">
                  <c:v>96.6</c:v>
                </c:pt>
                <c:pt idx="18">
                  <c:v>97.2</c:v>
                </c:pt>
                <c:pt idx="19">
                  <c:v>97.2</c:v>
                </c:pt>
                <c:pt idx="20">
                  <c:v>97.2</c:v>
                </c:pt>
                <c:pt idx="21">
                  <c:v>97.2</c:v>
                </c:pt>
                <c:pt idx="22">
                  <c:v>97.2</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3AC-48EF-B9D5-87D0C58283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3AC-48EF-B9D5-87D0C58283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3AC-48EF-B9D5-87D0C58283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3AC-48EF-B9D5-87D0C58283E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AC-48EF-B9D5-87D0C58283E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3AC-48EF-B9D5-87D0C58283E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3AC-48EF-B9D5-87D0C58283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3AC-48EF-B9D5-87D0C58283E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3AC-48EF-B9D5-87D0C58283E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3AC-48EF-B9D5-87D0C58283E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3AC-48EF-B9D5-87D0C58283E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3AC-48EF-B9D5-87D0C58283E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3AC-48EF-B9D5-87D0C58283E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51E-48F9-BB87-16FA3DFA161B}"/>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182-425F-B39E-D69A245C5563}"/>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182-425F-B39E-D69A245C5563}"/>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82-425F-B39E-D69A245C556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82-425F-B39E-D69A245C556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B0-4D86-BC45-1843D65F1E3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7E-4BF1-BEBC-E2D7A5234C7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93D-47B2-9895-A76E2D3370AB}"/>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76-4B07-A67F-4A2DE1C7761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76-4B07-A67F-4A2DE1C776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95.949999999999989</c:v>
                </c:pt>
                <c:pt idx="1">
                  <c:v>#N/A</c:v>
                </c:pt>
                <c:pt idx="2">
                  <c:v>88.399999999999991</c:v>
                </c:pt>
                <c:pt idx="3">
                  <c:v>#N/A</c:v>
                </c:pt>
                <c:pt idx="4">
                  <c:v>91.999999999999986</c:v>
                </c:pt>
                <c:pt idx="5">
                  <c:v>#N/A</c:v>
                </c:pt>
                <c:pt idx="6">
                  <c:v>92.649999999999991</c:v>
                </c:pt>
                <c:pt idx="7">
                  <c:v>#N/A</c:v>
                </c:pt>
                <c:pt idx="8">
                  <c:v>#N/A</c:v>
                </c:pt>
                <c:pt idx="9">
                  <c:v>95.09999999999998</c:v>
                </c:pt>
                <c:pt idx="10">
                  <c:v>96.85</c:v>
                </c:pt>
                <c:pt idx="11">
                  <c:v>#N/A</c:v>
                </c:pt>
                <c:pt idx="12">
                  <c:v>95.699999999999989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3AC-48EF-B9D5-87D0C58283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3AC-48EF-B9D5-87D0C58283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3AC-48EF-B9D5-87D0C58283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3AC-48EF-B9D5-87D0C58283E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3AC-48EF-B9D5-87D0C58283E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3AC-48EF-B9D5-87D0C58283E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3AC-48EF-B9D5-87D0C58283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3AC-48EF-B9D5-87D0C58283E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3AC-48EF-B9D5-87D0C58283E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3AC-48EF-B9D5-87D0C58283E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3AC-48EF-B9D5-87D0C58283E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3AC-48EF-B9D5-87D0C58283E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3AC-48EF-B9D5-87D0C58283E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1E-48F9-BB87-16FA3DFA161B}"/>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182-425F-B39E-D69A245C5563}"/>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82-425F-B39E-D69A245C5563}"/>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82-425F-B39E-D69A245C556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82-425F-B39E-D69A245C556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B0-4D86-BC45-1843D65F1E3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7E-4BF1-BEBC-E2D7A5234C7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3D-47B2-9895-A76E2D3370AB}"/>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76-4B07-A67F-4A2DE1C7761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76-4B07-A67F-4A2DE1C776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92.3</c:v>
                </c:pt>
                <c:pt idx="5">
                  <c:v>92.3</c:v>
                </c:pt>
                <c:pt idx="6">
                  <c:v>92.3</c:v>
                </c:pt>
                <c:pt idx="7">
                  <c:v>92.3</c:v>
                </c:pt>
                <c:pt idx="8">
                  <c:v>92.3</c:v>
                </c:pt>
                <c:pt idx="9">
                  <c:v>93.1</c:v>
                </c:pt>
                <c:pt idx="10">
                  <c:v>93.9</c:v>
                </c:pt>
                <c:pt idx="11">
                  <c:v>94.7</c:v>
                </c:pt>
                <c:pt idx="12">
                  <c:v>95.5</c:v>
                </c:pt>
                <c:pt idx="13">
                  <c:v>96.4</c:v>
                </c:pt>
                <c:pt idx="14">
                  <c:v>97.2</c:v>
                </c:pt>
                <c:pt idx="15">
                  <c:v>98</c:v>
                </c:pt>
                <c:pt idx="16">
                  <c:v>98.8</c:v>
                </c:pt>
                <c:pt idx="17">
                  <c:v>99.6</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1A-93AC-48EF-B9D5-87D0C58283E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3AC-48EF-B9D5-87D0C58283E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3AC-48EF-B9D5-87D0C58283E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3AC-48EF-B9D5-87D0C58283E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3AC-48EF-B9D5-87D0C58283E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93AC-48EF-B9D5-87D0C58283E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93AC-48EF-B9D5-87D0C58283E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93AC-48EF-B9D5-87D0C58283E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93AC-48EF-B9D5-87D0C58283E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93AC-48EF-B9D5-87D0C58283E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93AC-48EF-B9D5-87D0C58283E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93AC-48EF-B9D5-87D0C58283E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93AC-48EF-B9D5-87D0C58283E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93AC-48EF-B9D5-87D0C58283E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1E-48F9-BB87-16FA3DFA161B}"/>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82-425F-B39E-D69A245C5563}"/>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82-425F-B39E-D69A245C5563}"/>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82-425F-B39E-D69A245C556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82-425F-B39E-D69A245C556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B0-4D86-BC45-1843D65F1E3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87E-4BF1-BEBC-E2D7A5234C79}"/>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93D-47B2-9895-A76E2D3370AB}"/>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B76-4B07-A67F-4A2DE1C77610}"/>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76-4B07-A67F-4A2DE1C776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95.9</c:v>
                </c:pt>
                <c:pt idx="1">
                  <c:v>#N/A</c:v>
                </c:pt>
                <c:pt idx="2">
                  <c:v>90.7</c:v>
                </c:pt>
                <c:pt idx="3">
                  <c:v>#N/A</c:v>
                </c:pt>
                <c:pt idx="4">
                  <c:v>96.7</c:v>
                </c:pt>
                <c:pt idx="5">
                  <c:v>#N/A</c:v>
                </c:pt>
                <c:pt idx="6">
                  <c:v>97.8</c:v>
                </c:pt>
                <c:pt idx="7">
                  <c:v>#N/A</c:v>
                </c:pt>
                <c:pt idx="8">
                  <c:v>#N/A</c:v>
                </c:pt>
                <c:pt idx="9">
                  <c:v>96.6</c:v>
                </c:pt>
                <c:pt idx="10">
                  <c:v>98.4</c:v>
                </c:pt>
                <c:pt idx="11">
                  <c:v>#N/A</c:v>
                </c:pt>
                <c:pt idx="12">
                  <c:v>98.4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8-93AC-48EF-B9D5-87D0C58283E2}"/>
            </c:ext>
          </c:extLst>
        </c:ser>
        <c:dLbls>
          <c:showLegendKey val="0"/>
          <c:showVal val="0"/>
          <c:showCatName val="0"/>
          <c:showSerName val="0"/>
          <c:showPercent val="0"/>
          <c:showBubbleSize val="0"/>
        </c:dLbls>
        <c:axId val="154714496"/>
        <c:axId val="154716800"/>
      </c:scatterChart>
      <c:valAx>
        <c:axId val="154714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6800"/>
        <c:crosses val="autoZero"/>
        <c:crossBetween val="midCat"/>
        <c:majorUnit val="5"/>
      </c:valAx>
      <c:valAx>
        <c:axId val="1547168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44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77</c:v>
                </c:pt>
                <c:pt idx="5">
                  <c:v>77</c:v>
                </c:pt>
                <c:pt idx="6">
                  <c:v>77</c:v>
                </c:pt>
                <c:pt idx="7">
                  <c:v>77</c:v>
                </c:pt>
                <c:pt idx="8">
                  <c:v>77</c:v>
                </c:pt>
                <c:pt idx="9">
                  <c:v>78.400000000000006</c:v>
                </c:pt>
                <c:pt idx="10">
                  <c:v>79.8</c:v>
                </c:pt>
                <c:pt idx="11">
                  <c:v>81.2</c:v>
                </c:pt>
                <c:pt idx="12">
                  <c:v>82.6</c:v>
                </c:pt>
                <c:pt idx="13">
                  <c:v>84</c:v>
                </c:pt>
                <c:pt idx="14">
                  <c:v>85.4</c:v>
                </c:pt>
                <c:pt idx="15">
                  <c:v>86.7</c:v>
                </c:pt>
                <c:pt idx="16">
                  <c:v>88.1</c:v>
                </c:pt>
                <c:pt idx="17">
                  <c:v>89.5</c:v>
                </c:pt>
                <c:pt idx="18">
                  <c:v>90.9</c:v>
                </c:pt>
                <c:pt idx="19">
                  <c:v>92.3</c:v>
                </c:pt>
                <c:pt idx="20">
                  <c:v>92.3</c:v>
                </c:pt>
                <c:pt idx="21">
                  <c:v>92.3</c:v>
                </c:pt>
                <c:pt idx="22">
                  <c:v>92.3</c:v>
                </c:pt>
                <c:pt idx="23">
                  <c:v>92.3</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11-45CC-9817-283716C1E2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11-45CC-9817-283716C1E2A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211-45CC-9817-283716C1E2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11-45CC-9817-283716C1E2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11-45CC-9817-283716C1E2A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11-45CC-9817-283716C1E2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11-45CC-9817-283716C1E2A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11-45CC-9817-283716C1E2A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11-45CC-9817-283716C1E2A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11-45CC-9817-283716C1E2A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11-45CC-9817-283716C1E2A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211-45CC-9817-283716C1E2A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211-45CC-9817-283716C1E2A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3A2-46E7-AF4B-EA37798BC417}"/>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5E-4BA9-A413-9A92B2975A7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5E-4BA9-A413-9A92B2975A71}"/>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5E-4BA9-A413-9A92B2975A7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A5E-4BA9-A413-9A92B2975A7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91-4F06-B92E-14EDE70109B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B4-408E-8E9E-E5E62DA74A2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260-4D53-934F-A0185884793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FB-4800-B4FE-E694E7ECFEDC}"/>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FB-4800-B4FE-E694E7ECF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79.649999999999991</c:v>
                </c:pt>
                <c:pt idx="1">
                  <c:v>#N/A</c:v>
                </c:pt>
                <c:pt idx="2">
                  <c:v>79.600000000000009</c:v>
                </c:pt>
                <c:pt idx="3">
                  <c:v>#N/A</c:v>
                </c:pt>
                <c:pt idx="4">
                  <c:v>83.65</c:v>
                </c:pt>
                <c:pt idx="5">
                  <c:v>#N/A</c:v>
                </c:pt>
                <c:pt idx="6">
                  <c:v>85.25</c:v>
                </c:pt>
                <c:pt idx="7">
                  <c:v>#N/A</c:v>
                </c:pt>
                <c:pt idx="8">
                  <c:v>#N/A</c:v>
                </c:pt>
                <c:pt idx="9">
                  <c:v>86.1</c:v>
                </c:pt>
                <c:pt idx="10">
                  <c:v>86.35</c:v>
                </c:pt>
                <c:pt idx="11">
                  <c:v>#N/A</c:v>
                </c:pt>
                <c:pt idx="12">
                  <c:v>86.649999999999991</c:v>
                </c:pt>
                <c:pt idx="13">
                  <c:v>#N/A</c:v>
                </c:pt>
                <c:pt idx="14">
                  <c:v>#N/A</c:v>
                </c:pt>
                <c:pt idx="15">
                  <c:v>#N/A</c:v>
                </c:pt>
                <c:pt idx="16">
                  <c:v>90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68.2</c:v>
                </c:pt>
                <c:pt idx="14">
                  <c:v>68.2</c:v>
                </c:pt>
                <c:pt idx="15">
                  <c:v>68.2</c:v>
                </c:pt>
                <c:pt idx="16">
                  <c:v>68.2</c:v>
                </c:pt>
                <c:pt idx="17">
                  <c:v>68.2</c:v>
                </c:pt>
                <c:pt idx="18">
                  <c:v>68.2</c:v>
                </c:pt>
                <c:pt idx="19">
                  <c:v>68.2</c:v>
                </c:pt>
                <c:pt idx="20">
                  <c:v>68.2</c:v>
                </c:pt>
                <c:pt idx="21">
                  <c:v>68.2</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211-45CC-9817-283716C1E2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211-45CC-9817-283716C1E2A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211-45CC-9817-283716C1E2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211-45CC-9817-283716C1E2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211-45CC-9817-283716C1E2A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211-45CC-9817-283716C1E2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211-45CC-9817-283716C1E2A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211-45CC-9817-283716C1E2A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211-45CC-9817-283716C1E2A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211-45CC-9817-283716C1E2A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211-45CC-9817-283716C1E2A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211-45CC-9817-283716C1E2A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211-45CC-9817-283716C1E2A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3A2-46E7-AF4B-EA37798BC417}"/>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A5E-4BA9-A413-9A92B2975A7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A5E-4BA9-A413-9A92B2975A71}"/>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A5E-4BA9-A413-9A92B2975A7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A5E-4BA9-A413-9A92B2975A7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91-4F06-B92E-14EDE70109B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B4-408E-8E9E-E5E62DA74A2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260-4D53-934F-A0185884793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FB-4800-B4FE-E694E7ECFEDC}"/>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CFB-4800-B4FE-E694E7ECF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68.181820000000002</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90.2</c:v>
                </c:pt>
                <c:pt idx="5">
                  <c:v>90.2</c:v>
                </c:pt>
                <c:pt idx="6">
                  <c:v>90.2</c:v>
                </c:pt>
                <c:pt idx="7">
                  <c:v>90.2</c:v>
                </c:pt>
                <c:pt idx="8">
                  <c:v>90.2</c:v>
                </c:pt>
                <c:pt idx="9">
                  <c:v>90.8</c:v>
                </c:pt>
                <c:pt idx="10">
                  <c:v>91.4</c:v>
                </c:pt>
                <c:pt idx="11">
                  <c:v>92</c:v>
                </c:pt>
                <c:pt idx="12">
                  <c:v>92.5</c:v>
                </c:pt>
                <c:pt idx="13">
                  <c:v>93.1</c:v>
                </c:pt>
                <c:pt idx="14">
                  <c:v>93.7</c:v>
                </c:pt>
                <c:pt idx="15">
                  <c:v>94.2</c:v>
                </c:pt>
                <c:pt idx="16">
                  <c:v>94.8</c:v>
                </c:pt>
                <c:pt idx="17">
                  <c:v>95.4</c:v>
                </c:pt>
                <c:pt idx="18">
                  <c:v>95.9</c:v>
                </c:pt>
                <c:pt idx="19">
                  <c:v>96.5</c:v>
                </c:pt>
                <c:pt idx="20">
                  <c:v>96.5</c:v>
                </c:pt>
                <c:pt idx="21">
                  <c:v>96.5</c:v>
                </c:pt>
                <c:pt idx="22">
                  <c:v>96.5</c:v>
                </c:pt>
                <c:pt idx="23">
                  <c:v>96.5</c:v>
                </c:pt>
              </c:numCache>
            </c:numRef>
          </c:yVal>
          <c:smooth val="0"/>
          <c:extLst>
            <c:ext xmlns:c16="http://schemas.microsoft.com/office/drawing/2014/chart" uri="{C3380CC4-5D6E-409C-BE32-E72D297353CC}">
              <c16:uniqueId val="{0000001A-4211-45CC-9817-283716C1E2A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211-45CC-9817-283716C1E2A2}"/>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211-45CC-9817-283716C1E2A2}"/>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211-45CC-9817-283716C1E2A2}"/>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211-45CC-9817-283716C1E2A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211-45CC-9817-283716C1E2A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4211-45CC-9817-283716C1E2A2}"/>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4211-45CC-9817-283716C1E2A2}"/>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4211-45CC-9817-283716C1E2A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4211-45CC-9817-283716C1E2A2}"/>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4211-45CC-9817-283716C1E2A2}"/>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4211-45CC-9817-283716C1E2A2}"/>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4211-45CC-9817-283716C1E2A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4211-45CC-9817-283716C1E2A2}"/>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3A2-46E7-AF4B-EA37798BC417}"/>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A5E-4BA9-A413-9A92B2975A7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5E-4BA9-A413-9A92B2975A71}"/>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5E-4BA9-A413-9A92B2975A7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5E-4BA9-A413-9A92B2975A7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91-4F06-B92E-14EDE70109B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B4-408E-8E9E-E5E62DA74A2C}"/>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260-4D53-934F-A01858847934}"/>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CFB-4800-B4FE-E694E7ECFEDC}"/>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FB-4800-B4FE-E694E7ECF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92.1</c:v>
                </c:pt>
                <c:pt idx="1">
                  <c:v>#N/A</c:v>
                </c:pt>
                <c:pt idx="2">
                  <c:v>89.4</c:v>
                </c:pt>
                <c:pt idx="3">
                  <c:v>#N/A</c:v>
                </c:pt>
                <c:pt idx="4">
                  <c:v>93.5</c:v>
                </c:pt>
                <c:pt idx="5">
                  <c:v>#N/A</c:v>
                </c:pt>
                <c:pt idx="6">
                  <c:v>94.7</c:v>
                </c:pt>
                <c:pt idx="7">
                  <c:v>#N/A</c:v>
                </c:pt>
                <c:pt idx="8">
                  <c:v>#N/A</c:v>
                </c:pt>
                <c:pt idx="9">
                  <c:v>93.7</c:v>
                </c:pt>
                <c:pt idx="10">
                  <c:v>94</c:v>
                </c:pt>
                <c:pt idx="11">
                  <c:v>#N/A</c:v>
                </c:pt>
                <c:pt idx="12">
                  <c:v>94</c:v>
                </c:pt>
                <c:pt idx="13">
                  <c:v>#N/A</c:v>
                </c:pt>
                <c:pt idx="14">
                  <c:v>#N/A</c:v>
                </c:pt>
                <c:pt idx="15">
                  <c:v>#N/A</c:v>
                </c:pt>
                <c:pt idx="16">
                  <c:v>95.55556</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8-4211-45CC-9817-283716C1E2A2}"/>
            </c:ext>
          </c:extLst>
        </c:ser>
        <c:dLbls>
          <c:showLegendKey val="0"/>
          <c:showVal val="0"/>
          <c:showCatName val="0"/>
          <c:showSerName val="0"/>
          <c:showPercent val="0"/>
          <c:showBubbleSize val="0"/>
        </c:dLbls>
        <c:axId val="300069248"/>
        <c:axId val="300071168"/>
      </c:scatterChart>
      <c:valAx>
        <c:axId val="3000692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1168"/>
        <c:crosses val="autoZero"/>
        <c:crossBetween val="midCat"/>
        <c:majorUnit val="5"/>
      </c:valAx>
      <c:valAx>
        <c:axId val="3000711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692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91.5</c:v>
                </c:pt>
                <c:pt idx="5">
                  <c:v>91.5</c:v>
                </c:pt>
                <c:pt idx="6">
                  <c:v>91.5</c:v>
                </c:pt>
                <c:pt idx="7">
                  <c:v>91.5</c:v>
                </c:pt>
                <c:pt idx="8">
                  <c:v>91.5</c:v>
                </c:pt>
                <c:pt idx="9">
                  <c:v>91.6</c:v>
                </c:pt>
                <c:pt idx="10">
                  <c:v>91.7</c:v>
                </c:pt>
                <c:pt idx="11">
                  <c:v>91.8</c:v>
                </c:pt>
                <c:pt idx="12">
                  <c:v>91.9</c:v>
                </c:pt>
                <c:pt idx="13">
                  <c:v>92</c:v>
                </c:pt>
                <c:pt idx="14">
                  <c:v>92.1</c:v>
                </c:pt>
                <c:pt idx="15">
                  <c:v>92.2</c:v>
                </c:pt>
                <c:pt idx="16">
                  <c:v>92.3</c:v>
                </c:pt>
                <c:pt idx="17">
                  <c:v>92.4</c:v>
                </c:pt>
                <c:pt idx="18">
                  <c:v>92.5</c:v>
                </c:pt>
                <c:pt idx="19">
                  <c:v>92.5</c:v>
                </c:pt>
                <c:pt idx="20">
                  <c:v>92.5</c:v>
                </c:pt>
                <c:pt idx="21">
                  <c:v>92.5</c:v>
                </c:pt>
                <c:pt idx="22">
                  <c:v>92.5</c:v>
                </c:pt>
                <c:pt idx="23">
                  <c:v>#N/A</c:v>
                </c:pt>
              </c:numCache>
            </c:numRef>
          </c:yVal>
          <c:smooth val="0"/>
          <c:extLst>
            <c:ext xmlns:c16="http://schemas.microsoft.com/office/drawing/2014/chart" uri="{C3380CC4-5D6E-409C-BE32-E72D297353CC}">
              <c16:uniqueId val="{00000000-3874-4A35-9B38-64442ED32EB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874-4A35-9B38-64442ED32E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874-4A35-9B38-64442ED32E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874-4A35-9B38-64442ED32EB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874-4A35-9B38-64442ED32EB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874-4A35-9B38-64442ED32EB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874-4A35-9B38-64442ED32E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874-4A35-9B38-64442ED32EB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874-4A35-9B38-64442ED32EB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874-4A35-9B38-64442ED32E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874-4A35-9B38-64442ED32EB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874-4A35-9B38-64442ED32EB1}"/>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874-4A35-9B38-64442ED32E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874-4A35-9B38-64442ED32EB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A19-4E21-A600-A1F25888D85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6F-404B-A5A0-967650E321A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6F-404B-A5A0-967650E321A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6F-404B-A5A0-967650E321A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6F-404B-A5A0-967650E321A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A9-4749-8DA2-E8715A251A3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956-4936-80F8-859B04DF8F7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42-4CD2-B6AE-959192B72F7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AE8-450B-92C0-278E8C1F5C8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E8-450B-92C0-278E8C1F5C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92.6</c:v>
                </c:pt>
                <c:pt idx="1">
                  <c:v>#N/A</c:v>
                </c:pt>
                <c:pt idx="2">
                  <c:v>91.8</c:v>
                </c:pt>
                <c:pt idx="3">
                  <c:v>#N/A</c:v>
                </c:pt>
                <c:pt idx="4">
                  <c:v>92.2</c:v>
                </c:pt>
                <c:pt idx="5">
                  <c:v>#N/A</c:v>
                </c:pt>
                <c:pt idx="6">
                  <c:v>90.9</c:v>
                </c:pt>
                <c:pt idx="7">
                  <c:v>#N/A</c:v>
                </c:pt>
                <c:pt idx="8">
                  <c:v>#N/A</c:v>
                </c:pt>
                <c:pt idx="9">
                  <c:v>91.3</c:v>
                </c:pt>
                <c:pt idx="10">
                  <c:v>91.1</c:v>
                </c:pt>
                <c:pt idx="11">
                  <c:v>#N/A</c:v>
                </c:pt>
                <c:pt idx="12">
                  <c:v>94.3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3874-4A35-9B38-64442ED32EB1}"/>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60.2</c:v>
                </c:pt>
                <c:pt idx="5">
                  <c:v>60.2</c:v>
                </c:pt>
                <c:pt idx="6">
                  <c:v>60.2</c:v>
                </c:pt>
                <c:pt idx="7">
                  <c:v>60.2</c:v>
                </c:pt>
                <c:pt idx="8">
                  <c:v>60.2</c:v>
                </c:pt>
                <c:pt idx="9">
                  <c:v>62</c:v>
                </c:pt>
                <c:pt idx="10">
                  <c:v>63.8</c:v>
                </c:pt>
                <c:pt idx="11">
                  <c:v>65.7</c:v>
                </c:pt>
                <c:pt idx="12">
                  <c:v>67.5</c:v>
                </c:pt>
                <c:pt idx="13">
                  <c:v>69.400000000000006</c:v>
                </c:pt>
                <c:pt idx="14">
                  <c:v>71.2</c:v>
                </c:pt>
                <c:pt idx="15">
                  <c:v>73</c:v>
                </c:pt>
                <c:pt idx="16">
                  <c:v>74.900000000000006</c:v>
                </c:pt>
                <c:pt idx="17">
                  <c:v>76.7</c:v>
                </c:pt>
                <c:pt idx="18">
                  <c:v>78.599999999999994</c:v>
                </c:pt>
                <c:pt idx="19">
                  <c:v>78.599999999999994</c:v>
                </c:pt>
                <c:pt idx="20">
                  <c:v>78.599999999999994</c:v>
                </c:pt>
                <c:pt idx="21">
                  <c:v>78.599999999999994</c:v>
                </c:pt>
                <c:pt idx="22">
                  <c:v>78.599999999999994</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62.8</c:v>
                </c:pt>
                <c:pt idx="1">
                  <c:v>#N/A</c:v>
                </c:pt>
                <c:pt idx="2">
                  <c:v>65.7</c:v>
                </c:pt>
                <c:pt idx="3">
                  <c:v>#N/A</c:v>
                </c:pt>
                <c:pt idx="4">
                  <c:v>68.099999999999994</c:v>
                </c:pt>
                <c:pt idx="5">
                  <c:v>#N/A</c:v>
                </c:pt>
                <c:pt idx="6">
                  <c:v>70.7</c:v>
                </c:pt>
                <c:pt idx="7">
                  <c:v>#N/A</c:v>
                </c:pt>
                <c:pt idx="8">
                  <c:v>#N/A</c:v>
                </c:pt>
                <c:pt idx="9">
                  <c:v>71.599999999999994</c:v>
                </c:pt>
                <c:pt idx="10">
                  <c:v>72</c:v>
                </c:pt>
                <c:pt idx="11">
                  <c:v>#N/A</c:v>
                </c:pt>
                <c:pt idx="12">
                  <c:v>74.599999999999994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57.7</c:v>
                </c:pt>
                <c:pt idx="5">
                  <c:v>57.7</c:v>
                </c:pt>
                <c:pt idx="6">
                  <c:v>57.7</c:v>
                </c:pt>
                <c:pt idx="7">
                  <c:v>57.7</c:v>
                </c:pt>
                <c:pt idx="8">
                  <c:v>57.7</c:v>
                </c:pt>
                <c:pt idx="9">
                  <c:v>58.9</c:v>
                </c:pt>
                <c:pt idx="10">
                  <c:v>60.2</c:v>
                </c:pt>
                <c:pt idx="11">
                  <c:v>61.5</c:v>
                </c:pt>
                <c:pt idx="12">
                  <c:v>62.8</c:v>
                </c:pt>
                <c:pt idx="13">
                  <c:v>64.099999999999994</c:v>
                </c:pt>
                <c:pt idx="14">
                  <c:v>65.400000000000006</c:v>
                </c:pt>
                <c:pt idx="15">
                  <c:v>66.599999999999994</c:v>
                </c:pt>
                <c:pt idx="16">
                  <c:v>67.900000000000006</c:v>
                </c:pt>
                <c:pt idx="17">
                  <c:v>69.2</c:v>
                </c:pt>
                <c:pt idx="18">
                  <c:v>70.5</c:v>
                </c:pt>
                <c:pt idx="19">
                  <c:v>71.8</c:v>
                </c:pt>
                <c:pt idx="20">
                  <c:v>73.099999999999994</c:v>
                </c:pt>
                <c:pt idx="21">
                  <c:v>74.3</c:v>
                </c:pt>
                <c:pt idx="22">
                  <c:v>74.3</c:v>
                </c:pt>
                <c:pt idx="23">
                  <c:v>74.3</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874-4A35-9B38-64442ED32EB1}"/>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874-4A35-9B38-64442ED32EB1}"/>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874-4A35-9B38-64442ED32EB1}"/>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874-4A35-9B38-64442ED32EB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874-4A35-9B38-64442ED32EB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874-4A35-9B38-64442ED32EB1}"/>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874-4A35-9B38-64442ED32EB1}"/>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874-4A35-9B38-64442ED32EB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874-4A35-9B38-64442ED32EB1}"/>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874-4A35-9B38-64442ED32EB1}"/>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874-4A35-9B38-64442ED32EB1}"/>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874-4A35-9B38-64442ED32E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874-4A35-9B38-64442ED32EB1}"/>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A19-4E21-A600-A1F25888D85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6F-404B-A5A0-967650E321A4}"/>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6F-404B-A5A0-967650E321A4}"/>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6F-404B-A5A0-967650E321A4}"/>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6F-404B-A5A0-967650E321A4}"/>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A9-4749-8DA2-E8715A251A3F}"/>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6-4936-80F8-859B04DF8F7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42-4CD2-B6AE-959192B72F79}"/>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E8-450B-92C0-278E8C1F5C86}"/>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AE8-450B-92C0-278E8C1F5C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57.9</c:v>
                </c:pt>
                <c:pt idx="1">
                  <c:v>#N/A</c:v>
                </c:pt>
                <c:pt idx="2">
                  <c:v>60.9</c:v>
                </c:pt>
                <c:pt idx="3">
                  <c:v>#N/A</c:v>
                </c:pt>
                <c:pt idx="4">
                  <c:v>63</c:v>
                </c:pt>
                <c:pt idx="5">
                  <c:v>#N/A</c:v>
                </c:pt>
                <c:pt idx="6">
                  <c:v>65.400000000000006</c:v>
                </c:pt>
                <c:pt idx="7">
                  <c:v>#N/A</c:v>
                </c:pt>
                <c:pt idx="8">
                  <c:v>#N/A</c:v>
                </c:pt>
                <c:pt idx="9">
                  <c:v>66.7</c:v>
                </c:pt>
                <c:pt idx="10">
                  <c:v>67.2</c:v>
                </c:pt>
                <c:pt idx="11">
                  <c:v>#N/A</c:v>
                </c:pt>
                <c:pt idx="12">
                  <c:v>70.400000000000006</c:v>
                </c:pt>
                <c:pt idx="13">
                  <c:v>#N/A</c:v>
                </c:pt>
                <c:pt idx="14">
                  <c:v>#N/A</c:v>
                </c:pt>
                <c:pt idx="15">
                  <c:v>#N/A</c:v>
                </c:pt>
                <c:pt idx="16">
                  <c:v>#N/A</c:v>
                </c:pt>
                <c:pt idx="17">
                  <c:v>#N/A</c:v>
                </c:pt>
                <c:pt idx="18">
                  <c:v>68.786695167767846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78944"/>
        <c:axId val="75113216"/>
      </c:scatterChart>
      <c:valAx>
        <c:axId val="74578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216"/>
        <c:crosses val="autoZero"/>
        <c:crossBetween val="midCat"/>
        <c:majorUnit val="5"/>
      </c:valAx>
      <c:valAx>
        <c:axId val="751132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789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78.599999999999994</c:v>
                </c:pt>
                <c:pt idx="5">
                  <c:v>78.599999999999994</c:v>
                </c:pt>
                <c:pt idx="6">
                  <c:v>78.599999999999994</c:v>
                </c:pt>
                <c:pt idx="7">
                  <c:v>78.599999999999994</c:v>
                </c:pt>
                <c:pt idx="8">
                  <c:v>78.599999999999994</c:v>
                </c:pt>
                <c:pt idx="9">
                  <c:v>78.5</c:v>
                </c:pt>
                <c:pt idx="10">
                  <c:v>78.400000000000006</c:v>
                </c:pt>
                <c:pt idx="11">
                  <c:v>78.3</c:v>
                </c:pt>
                <c:pt idx="12">
                  <c:v>78.2</c:v>
                </c:pt>
                <c:pt idx="13">
                  <c:v>78.099999999999994</c:v>
                </c:pt>
                <c:pt idx="14">
                  <c:v>78</c:v>
                </c:pt>
                <c:pt idx="15">
                  <c:v>78</c:v>
                </c:pt>
                <c:pt idx="16">
                  <c:v>77.900000000000006</c:v>
                </c:pt>
                <c:pt idx="17">
                  <c:v>77.8</c:v>
                </c:pt>
                <c:pt idx="18">
                  <c:v>77.7</c:v>
                </c:pt>
                <c:pt idx="19">
                  <c:v>77.7</c:v>
                </c:pt>
                <c:pt idx="20">
                  <c:v>77.7</c:v>
                </c:pt>
                <c:pt idx="21">
                  <c:v>77.7</c:v>
                </c:pt>
                <c:pt idx="22">
                  <c:v>77.7</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8B-47CB-921A-7F81EDB2472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8B-47CB-921A-7F81EDB2472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8B-47CB-921A-7F81EDB2472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8B-47CB-921A-7F81EDB2472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8B-47CB-921A-7F81EDB2472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8B-47CB-921A-7F81EDB2472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8B-47CB-921A-7F81EDB2472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8B-47CB-921A-7F81EDB2472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8B-47CB-921A-7F81EDB2472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8B-47CB-921A-7F81EDB2472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8B-47CB-921A-7F81EDB2472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8B-47CB-921A-7F81EDB2472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8B-47CB-921A-7F81EDB2472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FA-4E4F-9CBF-93260009A3B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15-4245-91E8-545E179E061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15-4245-91E8-545E179E061E}"/>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15-4245-91E8-545E179E061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15-4245-91E8-545E179E061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31-404E-A1A0-1938AD851CB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CD-43D4-A9A4-B55B1C6F04A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D2-43C9-A9FC-ED20082D8EB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CC-4C37-9014-5EDDBA37FEF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5CC-4C37-9014-5EDDBA37FE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79</c:v>
                </c:pt>
                <c:pt idx="1">
                  <c:v>#N/A</c:v>
                </c:pt>
                <c:pt idx="2">
                  <c:v>78.3</c:v>
                </c:pt>
                <c:pt idx="3">
                  <c:v>#N/A</c:v>
                </c:pt>
                <c:pt idx="4">
                  <c:v>78.900000000000006</c:v>
                </c:pt>
                <c:pt idx="5">
                  <c:v>#N/A</c:v>
                </c:pt>
                <c:pt idx="6">
                  <c:v>76.3</c:v>
                </c:pt>
                <c:pt idx="7">
                  <c:v>#N/A</c:v>
                </c:pt>
                <c:pt idx="8">
                  <c:v>#N/A</c:v>
                </c:pt>
                <c:pt idx="9">
                  <c:v>77.8</c:v>
                </c:pt>
                <c:pt idx="10">
                  <c:v>78.099999999999994</c:v>
                </c:pt>
                <c:pt idx="11">
                  <c:v>#N/A</c:v>
                </c:pt>
                <c:pt idx="12">
                  <c:v>78.599999999999994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69.7</c:v>
                </c:pt>
                <c:pt idx="5">
                  <c:v>69.7</c:v>
                </c:pt>
                <c:pt idx="6">
                  <c:v>69.7</c:v>
                </c:pt>
                <c:pt idx="7">
                  <c:v>69.7</c:v>
                </c:pt>
                <c:pt idx="8">
                  <c:v>69.7</c:v>
                </c:pt>
                <c:pt idx="9">
                  <c:v>70</c:v>
                </c:pt>
                <c:pt idx="10">
                  <c:v>70.400000000000006</c:v>
                </c:pt>
                <c:pt idx="11">
                  <c:v>70.8</c:v>
                </c:pt>
                <c:pt idx="12">
                  <c:v>71.2</c:v>
                </c:pt>
                <c:pt idx="13">
                  <c:v>71.599999999999994</c:v>
                </c:pt>
                <c:pt idx="14">
                  <c:v>72</c:v>
                </c:pt>
                <c:pt idx="15">
                  <c:v>72.400000000000006</c:v>
                </c:pt>
                <c:pt idx="16">
                  <c:v>72.7</c:v>
                </c:pt>
                <c:pt idx="17">
                  <c:v>73.099999999999994</c:v>
                </c:pt>
                <c:pt idx="18">
                  <c:v>73.5</c:v>
                </c:pt>
                <c:pt idx="19">
                  <c:v>73.5</c:v>
                </c:pt>
                <c:pt idx="20">
                  <c:v>73.5</c:v>
                </c:pt>
                <c:pt idx="21">
                  <c:v>73.5</c:v>
                </c:pt>
                <c:pt idx="22">
                  <c:v>73.5</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8B-47CB-921A-7F81EDB2472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8B-47CB-921A-7F81EDB2472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8B-47CB-921A-7F81EDB2472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88B-47CB-921A-7F81EDB2472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88B-47CB-921A-7F81EDB2472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88B-47CB-921A-7F81EDB2472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88B-47CB-921A-7F81EDB2472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88B-47CB-921A-7F81EDB2472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88B-47CB-921A-7F81EDB2472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88B-47CB-921A-7F81EDB2472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FA-4E4F-9CBF-93260009A3B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15-4245-91E8-545E179E061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15-4245-91E8-545E179E061E}"/>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15-4245-91E8-545E179E061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15-4245-91E8-545E179E061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31-404E-A1A0-1938AD851CB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CD-43D4-A9A4-B55B1C6F04A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D2-43C9-A9FC-ED20082D8EB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CC-4C37-9014-5EDDBA37FEF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CC-4C37-9014-5EDDBA37FE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72.3</c:v>
                </c:pt>
                <c:pt idx="1">
                  <c:v>#N/A</c:v>
                </c:pt>
                <c:pt idx="2">
                  <c:v>71.599999999999994</c:v>
                </c:pt>
                <c:pt idx="3">
                  <c:v>#N/A</c:v>
                </c:pt>
                <c:pt idx="4">
                  <c:v>69.900000000000006</c:v>
                </c:pt>
                <c:pt idx="5">
                  <c:v>#N/A</c:v>
                </c:pt>
                <c:pt idx="6">
                  <c:v>68.5</c:v>
                </c:pt>
                <c:pt idx="7">
                  <c:v>#N/A</c:v>
                </c:pt>
                <c:pt idx="8">
                  <c:v>#N/A</c:v>
                </c:pt>
                <c:pt idx="9">
                  <c:v>71.099999999999994</c:v>
                </c:pt>
                <c:pt idx="10">
                  <c:v>73.400000000000006</c:v>
                </c:pt>
                <c:pt idx="11">
                  <c:v>#N/A</c:v>
                </c:pt>
                <c:pt idx="12">
                  <c:v>74.3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94.6</c:v>
                </c:pt>
                <c:pt idx="5">
                  <c:v>94.6</c:v>
                </c:pt>
                <c:pt idx="6">
                  <c:v>94.6</c:v>
                </c:pt>
                <c:pt idx="7">
                  <c:v>94.6</c:v>
                </c:pt>
                <c:pt idx="8">
                  <c:v>94.6</c:v>
                </c:pt>
                <c:pt idx="9">
                  <c:v>93.9</c:v>
                </c:pt>
                <c:pt idx="10">
                  <c:v>93.2</c:v>
                </c:pt>
                <c:pt idx="11">
                  <c:v>92.4</c:v>
                </c:pt>
                <c:pt idx="12">
                  <c:v>91.7</c:v>
                </c:pt>
                <c:pt idx="13">
                  <c:v>91</c:v>
                </c:pt>
                <c:pt idx="14">
                  <c:v>90.3</c:v>
                </c:pt>
                <c:pt idx="15">
                  <c:v>89.6</c:v>
                </c:pt>
                <c:pt idx="16">
                  <c:v>88.8</c:v>
                </c:pt>
                <c:pt idx="17">
                  <c:v>88.1</c:v>
                </c:pt>
                <c:pt idx="18">
                  <c:v>87.4</c:v>
                </c:pt>
                <c:pt idx="19">
                  <c:v>87.4</c:v>
                </c:pt>
                <c:pt idx="20">
                  <c:v>87.4</c:v>
                </c:pt>
                <c:pt idx="21">
                  <c:v>87.4</c:v>
                </c:pt>
                <c:pt idx="22">
                  <c:v>87.4</c:v>
                </c:pt>
                <c:pt idx="23">
                  <c:v>#N/A</c:v>
                </c:pt>
              </c:numCache>
            </c:numRef>
          </c:yVal>
          <c:smooth val="0"/>
          <c:extLst>
            <c:ext xmlns:c16="http://schemas.microsoft.com/office/drawing/2014/chart" uri="{C3380CC4-5D6E-409C-BE32-E72D297353CC}">
              <c16:uniqueId val="{0000001A-588B-47CB-921A-7F81EDB2472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88B-47CB-921A-7F81EDB2472E}"/>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88B-47CB-921A-7F81EDB2472E}"/>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88B-47CB-921A-7F81EDB2472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88B-47CB-921A-7F81EDB2472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588B-47CB-921A-7F81EDB2472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588B-47CB-921A-7F81EDB2472E}"/>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588B-47CB-921A-7F81EDB2472E}"/>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588B-47CB-921A-7F81EDB2472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588B-47CB-921A-7F81EDB2472E}"/>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588B-47CB-921A-7F81EDB2472E}"/>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588B-47CB-921A-7F81EDB2472E}"/>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588B-47CB-921A-7F81EDB2472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588B-47CB-921A-7F81EDB2472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FA-4E4F-9CBF-93260009A3B6}"/>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15-4245-91E8-545E179E061E}"/>
                </c:ext>
              </c:extLst>
            </c:dLbl>
            <c:dLbl>
              <c:idx val="15"/>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15-4245-91E8-545E179E061E}"/>
                </c:ext>
              </c:extLst>
            </c:dLbl>
            <c:dLbl>
              <c:idx val="16"/>
              <c:tx>
                <c:rich>
                  <a:bodyPr/>
                  <a:lstStyle/>
                  <a:p>
                    <a:pPr>
                      <a:defRPr sz="600" b="0" i="0">
                        <a:solidFill>
                          <a:srgbClr val="000000"/>
                        </a:solidFill>
                        <a:latin typeface="Arial"/>
                        <a:ea typeface="Arial"/>
                        <a:cs typeface="Arial"/>
                      </a:defRPr>
                    </a:pPr>
                    <a:r>
                      <a:rPr lang="en-GB"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15-4245-91E8-545E179E061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15-4245-91E8-545E179E061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31-404E-A1A0-1938AD851CB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CD-43D4-A9A4-B55B1C6F04A4}"/>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D2-43C9-A9FC-ED20082D8EB8}"/>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CC-4C37-9014-5EDDBA37FEF9}"/>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CC-4C37-9014-5EDDBA37FE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95.1</c:v>
                </c:pt>
                <c:pt idx="1">
                  <c:v>#N/A</c:v>
                </c:pt>
                <c:pt idx="2">
                  <c:v>92</c:v>
                </c:pt>
                <c:pt idx="3">
                  <c:v>#N/A</c:v>
                </c:pt>
                <c:pt idx="4">
                  <c:v>91.2</c:v>
                </c:pt>
                <c:pt idx="5">
                  <c:v>#N/A</c:v>
                </c:pt>
                <c:pt idx="6">
                  <c:v>89.8</c:v>
                </c:pt>
                <c:pt idx="7">
                  <c:v>#N/A</c:v>
                </c:pt>
                <c:pt idx="8">
                  <c:v>#N/A</c:v>
                </c:pt>
                <c:pt idx="9">
                  <c:v>88.8</c:v>
                </c:pt>
                <c:pt idx="10">
                  <c:v>88.8</c:v>
                </c:pt>
                <c:pt idx="11">
                  <c:v>#N/A</c:v>
                </c:pt>
                <c:pt idx="12">
                  <c:v>91.3</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8-588B-47CB-921A-7F81EDB2472E}"/>
            </c:ext>
          </c:extLst>
        </c:ser>
        <c:dLbls>
          <c:showLegendKey val="0"/>
          <c:showVal val="0"/>
          <c:showCatName val="0"/>
          <c:showSerName val="0"/>
          <c:showPercent val="0"/>
          <c:showBubbleSize val="0"/>
        </c:dLbls>
        <c:axId val="84706048"/>
        <c:axId val="84707584"/>
      </c:scatterChart>
      <c:valAx>
        <c:axId val="847060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584"/>
        <c:crosses val="autoZero"/>
        <c:crossBetween val="midCat"/>
        <c:majorUnit val="5"/>
      </c:valAx>
      <c:valAx>
        <c:axId val="84707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60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58.5</c:v>
                </c:pt>
                <c:pt idx="5">
                  <c:v>58.5</c:v>
                </c:pt>
                <c:pt idx="6">
                  <c:v>58.5</c:v>
                </c:pt>
                <c:pt idx="7">
                  <c:v>58.5</c:v>
                </c:pt>
                <c:pt idx="8">
                  <c:v>58.5</c:v>
                </c:pt>
                <c:pt idx="9">
                  <c:v>60.5</c:v>
                </c:pt>
                <c:pt idx="10">
                  <c:v>62.5</c:v>
                </c:pt>
                <c:pt idx="11">
                  <c:v>64.5</c:v>
                </c:pt>
                <c:pt idx="12">
                  <c:v>66.400000000000006</c:v>
                </c:pt>
                <c:pt idx="13">
                  <c:v>68.400000000000006</c:v>
                </c:pt>
                <c:pt idx="14">
                  <c:v>70.400000000000006</c:v>
                </c:pt>
                <c:pt idx="15">
                  <c:v>72.400000000000006</c:v>
                </c:pt>
                <c:pt idx="16">
                  <c:v>74.400000000000006</c:v>
                </c:pt>
                <c:pt idx="17">
                  <c:v>76.400000000000006</c:v>
                </c:pt>
                <c:pt idx="18">
                  <c:v>78.400000000000006</c:v>
                </c:pt>
                <c:pt idx="19">
                  <c:v>78.400000000000006</c:v>
                </c:pt>
                <c:pt idx="20">
                  <c:v>78.400000000000006</c:v>
                </c:pt>
                <c:pt idx="21">
                  <c:v>78.400000000000006</c:v>
                </c:pt>
                <c:pt idx="22">
                  <c:v>78.400000000000006</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15A-4C78-82FD-9C7BA58D37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15A-4C78-82FD-9C7BA58D376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5A-4C78-82FD-9C7BA58D37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5A-4C78-82FD-9C7BA58D376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5A-4C78-82FD-9C7BA58D376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5A-4C78-82FD-9C7BA58D376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5A-4C78-82FD-9C7BA58D376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D83-4ECD-A3F5-903D02032E4E}"/>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83-4ECD-A3F5-903D02032E4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83-4ECD-A3F5-903D02032E4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83-4ECD-A3F5-903D02032E4E}"/>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83-4ECD-A3F5-903D02032E4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83-4ECD-A3F5-903D02032E4E}"/>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D83-4ECD-A3F5-903D02032E4E}"/>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7A6-4881-B48D-32B0AC0D10C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7A6-4881-B48D-32B0AC0D10C8}"/>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7A6-4881-B48D-32B0AC0D10C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7A6-4881-B48D-32B0AC0D10C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12-49DC-B84C-7E40473C36F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1F-4E14-9CEC-9DE46D6F3ED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62-4869-9CDD-160D8BE7B73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8B-478B-9CEE-69B9E751FD62}"/>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8B-478B-9CEE-69B9E751FD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61.3</c:v>
                </c:pt>
                <c:pt idx="1">
                  <c:v>#N/A</c:v>
                </c:pt>
                <c:pt idx="2">
                  <c:v>64.7</c:v>
                </c:pt>
                <c:pt idx="3">
                  <c:v>#N/A</c:v>
                </c:pt>
                <c:pt idx="4">
                  <c:v>66.900000000000006</c:v>
                </c:pt>
                <c:pt idx="5">
                  <c:v>#N/A</c:v>
                </c:pt>
                <c:pt idx="6">
                  <c:v>69.900000000000006</c:v>
                </c:pt>
                <c:pt idx="7">
                  <c:v>#N/A</c:v>
                </c:pt>
                <c:pt idx="8">
                  <c:v>#N/A</c:v>
                </c:pt>
                <c:pt idx="9">
                  <c:v>70.7</c:v>
                </c:pt>
                <c:pt idx="10">
                  <c:v>71.400000000000006</c:v>
                </c:pt>
                <c:pt idx="11">
                  <c:v>#N/A</c:v>
                </c:pt>
                <c:pt idx="12">
                  <c:v>74.099999999999994</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53.6</c:v>
                </c:pt>
                <c:pt idx="5">
                  <c:v>53.6</c:v>
                </c:pt>
                <c:pt idx="6">
                  <c:v>53.6</c:v>
                </c:pt>
                <c:pt idx="7">
                  <c:v>53.6</c:v>
                </c:pt>
                <c:pt idx="8">
                  <c:v>53.6</c:v>
                </c:pt>
                <c:pt idx="9">
                  <c:v>55.6</c:v>
                </c:pt>
                <c:pt idx="10">
                  <c:v>57.7</c:v>
                </c:pt>
                <c:pt idx="11">
                  <c:v>59.7</c:v>
                </c:pt>
                <c:pt idx="12">
                  <c:v>61.8</c:v>
                </c:pt>
                <c:pt idx="13">
                  <c:v>63.8</c:v>
                </c:pt>
                <c:pt idx="14">
                  <c:v>65.8</c:v>
                </c:pt>
                <c:pt idx="15">
                  <c:v>67.900000000000006</c:v>
                </c:pt>
                <c:pt idx="16">
                  <c:v>69.900000000000006</c:v>
                </c:pt>
                <c:pt idx="17">
                  <c:v>72</c:v>
                </c:pt>
                <c:pt idx="18">
                  <c:v>74</c:v>
                </c:pt>
                <c:pt idx="19">
                  <c:v>74</c:v>
                </c:pt>
                <c:pt idx="20">
                  <c:v>74</c:v>
                </c:pt>
                <c:pt idx="21">
                  <c:v>74</c:v>
                </c:pt>
                <c:pt idx="22">
                  <c:v>74</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5A-4C78-82FD-9C7BA58D37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15A-4C78-82FD-9C7BA58D376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15A-4C78-82FD-9C7BA58D376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15A-4C78-82FD-9C7BA58D376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15A-4C78-82FD-9C7BA58D3767}"/>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15A-4C78-82FD-9C7BA58D376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15A-4C78-82FD-9C7BA58D376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15A-4C78-82FD-9C7BA58D3767}"/>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15A-4C78-82FD-9C7BA58D376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15A-4C78-82FD-9C7BA58D376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D83-4ECD-A3F5-903D02032E4E}"/>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7A6-4881-B48D-32B0AC0D10C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7A6-4881-B48D-32B0AC0D10C8}"/>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7A6-4881-B48D-32B0AC0D10C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7A6-4881-B48D-32B0AC0D10C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12-49DC-B84C-7E40473C36F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1F-4E14-9CEC-9DE46D6F3ED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62-4869-9CDD-160D8BE7B73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8B-478B-9CEE-69B9E751FD62}"/>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28B-478B-9CEE-69B9E751FD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56.5</c:v>
                </c:pt>
                <c:pt idx="1">
                  <c:v>#N/A</c:v>
                </c:pt>
                <c:pt idx="2">
                  <c:v>60.1</c:v>
                </c:pt>
                <c:pt idx="3">
                  <c:v>#N/A</c:v>
                </c:pt>
                <c:pt idx="4">
                  <c:v>62.3</c:v>
                </c:pt>
                <c:pt idx="5">
                  <c:v>#N/A</c:v>
                </c:pt>
                <c:pt idx="6">
                  <c:v>65</c:v>
                </c:pt>
                <c:pt idx="7">
                  <c:v>#N/A</c:v>
                </c:pt>
                <c:pt idx="8">
                  <c:v>#N/A</c:v>
                </c:pt>
                <c:pt idx="9">
                  <c:v>66.099999999999994</c:v>
                </c:pt>
                <c:pt idx="10">
                  <c:v>66.599999999999994</c:v>
                </c:pt>
                <c:pt idx="11">
                  <c:v>#N/A</c:v>
                </c:pt>
                <c:pt idx="12">
                  <c:v>70</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91.2</c:v>
                </c:pt>
                <c:pt idx="5">
                  <c:v>91.2</c:v>
                </c:pt>
                <c:pt idx="6">
                  <c:v>91.2</c:v>
                </c:pt>
                <c:pt idx="7">
                  <c:v>91.2</c:v>
                </c:pt>
                <c:pt idx="8">
                  <c:v>91.2</c:v>
                </c:pt>
                <c:pt idx="9">
                  <c:v>91.4</c:v>
                </c:pt>
                <c:pt idx="10">
                  <c:v>91.6</c:v>
                </c:pt>
                <c:pt idx="11">
                  <c:v>91.8</c:v>
                </c:pt>
                <c:pt idx="12">
                  <c:v>92</c:v>
                </c:pt>
                <c:pt idx="13">
                  <c:v>92.2</c:v>
                </c:pt>
                <c:pt idx="14">
                  <c:v>92.4</c:v>
                </c:pt>
                <c:pt idx="15">
                  <c:v>92.6</c:v>
                </c:pt>
                <c:pt idx="16">
                  <c:v>92.7</c:v>
                </c:pt>
                <c:pt idx="17">
                  <c:v>92.9</c:v>
                </c:pt>
                <c:pt idx="18">
                  <c:v>93.1</c:v>
                </c:pt>
                <c:pt idx="19">
                  <c:v>93.1</c:v>
                </c:pt>
                <c:pt idx="20">
                  <c:v>93.1</c:v>
                </c:pt>
                <c:pt idx="21">
                  <c:v>93.1</c:v>
                </c:pt>
                <c:pt idx="22">
                  <c:v>93.1</c:v>
                </c:pt>
                <c:pt idx="23">
                  <c:v>#N/A</c:v>
                </c:pt>
              </c:numCache>
            </c:numRef>
          </c:yVal>
          <c:smooth val="0"/>
          <c:extLst>
            <c:ext xmlns:c16="http://schemas.microsoft.com/office/drawing/2014/chart" uri="{C3380CC4-5D6E-409C-BE32-E72D297353CC}">
              <c16:uniqueId val="{00000014-815A-4C78-82FD-9C7BA58D376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15A-4C78-82FD-9C7BA58D3767}"/>
                </c:ext>
              </c:extLst>
            </c:dLbl>
            <c:dLbl>
              <c:idx val="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15A-4C78-82FD-9C7BA58D3767}"/>
                </c:ext>
              </c:extLst>
            </c:dLbl>
            <c:dLbl>
              <c:idx val="2"/>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15A-4C78-82FD-9C7BA58D3767}"/>
                </c:ext>
              </c:extLst>
            </c:dLbl>
            <c:dLbl>
              <c:idx val="3"/>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15A-4C78-82FD-9C7BA58D376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15A-4C78-82FD-9C7BA58D3767}"/>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15A-4C78-82FD-9C7BA58D3767}"/>
                </c:ext>
              </c:extLst>
            </c:dLbl>
            <c:dLbl>
              <c:idx val="6"/>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15A-4C78-82FD-9C7BA58D3767}"/>
                </c:ext>
              </c:extLst>
            </c:dLbl>
            <c:dLbl>
              <c:idx val="7"/>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15A-4C78-82FD-9C7BA58D3767}"/>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15A-4C78-82FD-9C7BA58D3767}"/>
                </c:ext>
              </c:extLst>
            </c:dLbl>
            <c:dLbl>
              <c:idx val="9"/>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15A-4C78-82FD-9C7BA58D3767}"/>
                </c:ext>
              </c:extLst>
            </c:dLbl>
            <c:dLbl>
              <c:idx val="1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15A-4C78-82FD-9C7BA58D3767}"/>
                </c:ext>
              </c:extLst>
            </c:dLbl>
            <c:dLbl>
              <c:idx val="11"/>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15A-4C78-82FD-9C7BA58D376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815A-4C78-82FD-9C7BA58D3767}"/>
                </c:ext>
              </c:extLst>
            </c:dLbl>
            <c:dLbl>
              <c:idx val="13"/>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D83-4ECD-A3F5-903D02032E4E}"/>
                </c:ext>
              </c:extLst>
            </c:dLbl>
            <c:dLbl>
              <c:idx val="1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7A6-4881-B48D-32B0AC0D10C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A6-4881-B48D-32B0AC0D10C8}"/>
                </c:ext>
              </c:extLst>
            </c:dLbl>
            <c:dLbl>
              <c:idx val="16"/>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A6-4881-B48D-32B0AC0D10C8}"/>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A6-4881-B48D-32B0AC0D10C8}"/>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12-49DC-B84C-7E40473C36F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1F-4E14-9CEC-9DE46D6F3EDD}"/>
                </c:ext>
              </c:extLst>
            </c:dLbl>
            <c:dLbl>
              <c:idx val="2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62-4869-9CDD-160D8BE7B73F}"/>
                </c:ext>
              </c:extLst>
            </c:dLbl>
            <c:dLbl>
              <c:idx val="2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8B-478B-9CEE-69B9E751FD62}"/>
                </c:ext>
              </c:extLst>
            </c:dLbl>
            <c:dLbl>
              <c:idx val="2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28B-478B-9CEE-69B9E751FD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2010</c:v>
                </c:pt>
                <c:pt idx="2">
                  <c:v>2011</c:v>
                </c:pt>
                <c:pt idx="3">
                  <c:v>2011</c:v>
                </c:pt>
                <c:pt idx="4">
                  <c:v>2012</c:v>
                </c:pt>
                <c:pt idx="5">
                  <c:v>2012</c:v>
                </c:pt>
                <c:pt idx="6">
                  <c:v>2013</c:v>
                </c:pt>
                <c:pt idx="7">
                  <c:v>2013</c:v>
                </c:pt>
                <c:pt idx="8">
                  <c:v>2013</c:v>
                </c:pt>
                <c:pt idx="9">
                  <c:v>2014</c:v>
                </c:pt>
                <c:pt idx="10">
                  <c:v>2015</c:v>
                </c:pt>
                <c:pt idx="11">
                  <c:v>2015</c:v>
                </c:pt>
                <c:pt idx="12">
                  <c:v>2016</c:v>
                </c:pt>
                <c:pt idx="13">
                  <c:v>2016</c:v>
                </c:pt>
                <c:pt idx="14">
                  <c:v>2017</c:v>
                </c:pt>
                <c:pt idx="15">
                  <c:v>2017</c:v>
                </c:pt>
                <c:pt idx="16">
                  <c:v>2017</c:v>
                </c:pt>
                <c:pt idx="17">
                  <c:v>2018</c:v>
                </c:pt>
                <c:pt idx="18">
                  <c:v>2019</c:v>
                </c:pt>
                <c:pt idx="19">
                  <c:v>2019</c:v>
                </c:pt>
                <c:pt idx="20">
                  <c:v>2022</c:v>
                </c:pt>
                <c:pt idx="21">
                  <c:v>2023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92.3</c:v>
                </c:pt>
                <c:pt idx="1">
                  <c:v>#N/A</c:v>
                </c:pt>
                <c:pt idx="2">
                  <c:v>91.8</c:v>
                </c:pt>
                <c:pt idx="3">
                  <c:v>#N/A</c:v>
                </c:pt>
                <c:pt idx="4">
                  <c:v>92.3</c:v>
                </c:pt>
                <c:pt idx="5">
                  <c:v>#N/A</c:v>
                </c:pt>
                <c:pt idx="6">
                  <c:v>91</c:v>
                </c:pt>
                <c:pt idx="7">
                  <c:v>#N/A</c:v>
                </c:pt>
                <c:pt idx="8">
                  <c:v>#N/A</c:v>
                </c:pt>
                <c:pt idx="9">
                  <c:v>91.7</c:v>
                </c:pt>
                <c:pt idx="10">
                  <c:v>91.4</c:v>
                </c:pt>
                <c:pt idx="11">
                  <c:v>#N/A</c:v>
                </c:pt>
                <c:pt idx="12">
                  <c:v>94.6</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2-815A-4C78-82FD-9C7BA58D3767}"/>
            </c:ext>
          </c:extLst>
        </c:ser>
        <c:dLbls>
          <c:showLegendKey val="0"/>
          <c:showVal val="0"/>
          <c:showCatName val="0"/>
          <c:showSerName val="0"/>
          <c:showPercent val="0"/>
          <c:showBubbleSize val="0"/>
        </c:dLbls>
        <c:axId val="84884096"/>
        <c:axId val="84889984"/>
      </c:scatterChart>
      <c:valAx>
        <c:axId val="84884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5"/>
      </c:valAx>
      <c:valAx>
        <c:axId val="8488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40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5D81936-1501-47FD-97D7-4F7746453E8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84A6073C-A996-4BF3-BFA1-FCFF1183B64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1D87396-BA7F-4AFD-9F4B-6FEBB483116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7AD523E-ED69-4426-85B9-49C5FAC0F6D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DF88190-7BCE-4A2E-8739-438A7653C317}"/>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3D376B4-855C-4222-A489-B6C9FAA0DA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E12E8469-C336-4B4E-ABAE-697381ED8E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9E103D4-7C2E-4EC7-939F-E58943B74C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C41769F0-75E9-4B65-B8C4-57C489FAE70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B014338D-DDF1-4C14-A35A-6925A5A02A5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F46F7839-290E-4A08-8D78-33F03B6AAB7E}"/>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702F8787-E9E7-48EF-9A38-C0BD42DC636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9AEE0D4A-B18B-45BD-8D17-28AAC5F5B843}"/>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97509E5-3E10-4674-B03A-6F14342A480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F3EF7950-0E91-4B6E-B7D1-84F14E881FD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8B05A-91C9-4099-93CD-BF1F14C4E82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5" customWidth="true"/>
    <col min="2" max="2" width="2.375" style="305" customWidth="true"/>
    <col min="3" max="3" width="58" style="305" customWidth="true"/>
    <col min="4" max="4" width="7.75" style="305" customWidth="true"/>
    <col min="5" max="16384" width="7.75" style="305"/>
  </cols>
  <sheetData>
    <row xmlns:x14ac="http://schemas.microsoft.com/office/spreadsheetml/2009/9/ac" r="1" ht="29.25" customHeight="true" x14ac:dyDescent="0.25">
      <c r="A1" s="302"/>
      <c r="B1" s="303"/>
      <c r="C1" s="303"/>
      <c r="D1" s="303"/>
      <c r="E1" s="304"/>
      <c r="F1" s="304"/>
      <c r="G1" s="304"/>
      <c r="H1" s="304"/>
      <c r="I1" s="304"/>
      <c r="J1" s="304"/>
      <c r="K1" s="304"/>
      <c r="L1" s="304"/>
      <c r="M1" s="304"/>
      <c r="N1" s="304"/>
      <c r="O1" s="304"/>
      <c r="P1" s="304"/>
      <c r="Q1" s="304"/>
      <c r="R1" s="304"/>
    </row>
    <row xmlns:x14ac="http://schemas.microsoft.com/office/spreadsheetml/2009/9/ac" r="2" ht="23.25" x14ac:dyDescent="0.35">
      <c r="A2" s="303"/>
      <c r="B2" s="303"/>
      <c r="C2" s="306"/>
      <c r="D2" s="303"/>
      <c r="E2" s="304"/>
      <c r="F2" s="304"/>
      <c r="G2" s="303"/>
      <c r="H2" s="304"/>
      <c r="I2" s="304"/>
      <c r="J2" s="304"/>
      <c r="K2" s="304"/>
      <c r="L2" s="304"/>
      <c r="M2" s="304"/>
      <c r="N2" s="304"/>
      <c r="O2" s="304"/>
      <c r="P2" s="304"/>
      <c r="Q2" s="304"/>
      <c r="R2" s="304"/>
    </row>
    <row xmlns:x14ac="http://schemas.microsoft.com/office/spreadsheetml/2009/9/ac" r="3" ht="15" x14ac:dyDescent="0.2">
      <c r="A3" s="303"/>
      <c r="B3" s="303"/>
      <c r="C3" s="303"/>
      <c r="D3" s="303"/>
      <c r="F3" s="303"/>
      <c r="G3" s="303"/>
      <c r="H3" s="307"/>
      <c r="I3" s="307"/>
      <c r="J3" s="307"/>
      <c r="K3" s="307"/>
      <c r="L3" s="304"/>
      <c r="M3" s="304"/>
      <c r="N3" s="304"/>
      <c r="O3" s="304"/>
      <c r="P3" s="304"/>
      <c r="Q3" s="304"/>
      <c r="R3" s="304"/>
    </row>
    <row xmlns:x14ac="http://schemas.microsoft.com/office/spreadsheetml/2009/9/ac" r="4" ht="40.5" x14ac:dyDescent="0.2">
      <c r="A4" s="303"/>
      <c r="B4" s="303"/>
      <c r="C4" s="308" t="s">
        <v>144</v>
      </c>
      <c r="D4" s="303"/>
      <c r="E4" s="309"/>
      <c r="F4" s="304"/>
      <c r="G4" s="303"/>
      <c r="H4" s="304"/>
      <c r="I4" s="304"/>
      <c r="J4" s="304"/>
      <c r="K4" s="304"/>
      <c r="L4" s="304"/>
      <c r="M4" s="304"/>
      <c r="N4" s="304"/>
      <c r="O4" s="304"/>
      <c r="P4" s="304"/>
      <c r="Q4" s="304"/>
      <c r="R4" s="304"/>
    </row>
    <row xmlns:x14ac="http://schemas.microsoft.com/office/spreadsheetml/2009/9/ac" r="5" ht="20.25" x14ac:dyDescent="0.2">
      <c r="A5" s="303"/>
      <c r="B5" s="303"/>
      <c r="C5" s="310"/>
      <c r="D5" s="303"/>
      <c r="E5" s="309"/>
      <c r="F5" s="304"/>
      <c r="G5" s="303"/>
      <c r="H5" s="304"/>
      <c r="I5" s="304"/>
      <c r="J5" s="304"/>
      <c r="K5" s="304"/>
      <c r="L5" s="304"/>
      <c r="M5" s="304"/>
      <c r="N5" s="304"/>
      <c r="O5" s="304"/>
      <c r="P5" s="304"/>
      <c r="Q5" s="304"/>
      <c r="R5" s="304"/>
    </row>
    <row xmlns:x14ac="http://schemas.microsoft.com/office/spreadsheetml/2009/9/ac" r="6" ht="15" x14ac:dyDescent="0.2">
      <c r="A6" s="303"/>
      <c r="B6" s="303"/>
      <c r="C6" s="311" t="s">
        <v>151</v>
      </c>
      <c r="D6" s="304"/>
      <c r="E6" s="304"/>
      <c r="F6" s="304"/>
      <c r="G6" s="304"/>
      <c r="H6" s="304"/>
      <c r="I6" s="304"/>
      <c r="J6" s="304"/>
      <c r="K6" s="304"/>
      <c r="L6" s="304"/>
      <c r="M6" s="304"/>
      <c r="N6" s="304"/>
      <c r="O6" s="304"/>
      <c r="P6" s="304"/>
      <c r="Q6" s="304"/>
      <c r="R6" s="304"/>
    </row>
    <row xmlns:x14ac="http://schemas.microsoft.com/office/spreadsheetml/2009/9/ac" r="7" ht="26.25" x14ac:dyDescent="0.4">
      <c r="A7" s="303"/>
      <c r="B7" s="303"/>
      <c r="C7" s="312" t="str">
        <f>+'Water Data'!D1</f>
        <v>Malawi</v>
      </c>
      <c r="D7" s="304"/>
      <c r="E7" s="304"/>
      <c r="F7" s="304"/>
      <c r="G7" s="304"/>
      <c r="H7" s="304"/>
      <c r="I7" s="304"/>
      <c r="J7" s="304"/>
      <c r="K7" s="304"/>
      <c r="L7" s="304"/>
      <c r="M7" s="304"/>
      <c r="N7" s="304"/>
      <c r="O7" s="304"/>
      <c r="P7" s="304"/>
      <c r="Q7" s="304"/>
      <c r="R7" s="304"/>
    </row>
    <row xmlns:x14ac="http://schemas.microsoft.com/office/spreadsheetml/2009/9/ac" r="8" ht="15" x14ac:dyDescent="0.2">
      <c r="A8" s="303"/>
      <c r="B8" s="303"/>
      <c r="C8" s="303"/>
      <c r="D8" s="304"/>
      <c r="E8" s="304"/>
      <c r="F8" s="304"/>
      <c r="G8" s="304"/>
      <c r="H8" s="304"/>
      <c r="I8" s="304"/>
      <c r="J8" s="304"/>
      <c r="K8" s="304"/>
      <c r="L8" s="304"/>
      <c r="M8" s="304"/>
      <c r="N8" s="304"/>
      <c r="O8" s="304"/>
      <c r="P8" s="304"/>
      <c r="Q8" s="304"/>
      <c r="R8" s="304"/>
    </row>
    <row xmlns:x14ac="http://schemas.microsoft.com/office/spreadsheetml/2009/9/ac" r="9" ht="15" x14ac:dyDescent="0.2">
      <c r="A9" s="303"/>
      <c r="B9" s="303"/>
      <c r="C9" s="313" t="s">
        <v>348</v>
      </c>
      <c r="D9" s="304"/>
      <c r="E9" s="304"/>
      <c r="F9" s="304"/>
      <c r="G9" s="304"/>
      <c r="H9" s="304"/>
      <c r="I9" s="304"/>
      <c r="J9" s="304"/>
      <c r="K9" s="304"/>
      <c r="L9" s="304"/>
      <c r="M9" s="304"/>
      <c r="N9" s="304"/>
      <c r="O9" s="304"/>
      <c r="P9" s="304"/>
      <c r="Q9" s="304"/>
      <c r="R9" s="304"/>
    </row>
    <row xmlns:x14ac="http://schemas.microsoft.com/office/spreadsheetml/2009/9/ac" r="10" ht="15" x14ac:dyDescent="0.2">
      <c r="A10" s="303"/>
      <c r="B10" s="303"/>
      <c r="C10" s="311"/>
      <c r="D10" s="304"/>
      <c r="E10" s="304"/>
      <c r="F10" s="304"/>
      <c r="G10" s="304"/>
      <c r="H10" s="304"/>
      <c r="I10" s="304"/>
      <c r="J10" s="304"/>
      <c r="K10" s="304"/>
      <c r="L10" s="304"/>
      <c r="M10" s="304"/>
      <c r="N10" s="304"/>
      <c r="O10" s="304"/>
      <c r="P10" s="304"/>
      <c r="Q10" s="304"/>
      <c r="R10" s="304"/>
    </row>
    <row xmlns:x14ac="http://schemas.microsoft.com/office/spreadsheetml/2009/9/ac" r="11" ht="15.95" customHeight="true" x14ac:dyDescent="0.2">
      <c r="A11" s="303"/>
      <c r="C11" s="337" t="s">
        <v>32</v>
      </c>
      <c r="D11" s="314"/>
      <c r="E11" s="315"/>
      <c r="F11" s="314"/>
      <c r="G11" s="314"/>
      <c r="H11" s="304"/>
      <c r="I11" s="304"/>
      <c r="J11" s="304"/>
      <c r="K11" s="304"/>
      <c r="L11" s="304"/>
      <c r="M11" s="304"/>
      <c r="N11" s="304"/>
      <c r="O11" s="304"/>
      <c r="P11" s="304"/>
      <c r="Q11" s="304"/>
      <c r="R11" s="304"/>
    </row>
    <row xmlns:x14ac="http://schemas.microsoft.com/office/spreadsheetml/2009/9/ac" r="12" ht="9" customHeight="true" x14ac:dyDescent="0.2">
      <c r="A12" s="303"/>
      <c r="B12" s="304"/>
      <c r="C12" s="316"/>
      <c r="D12" s="314"/>
      <c r="E12" s="315"/>
      <c r="F12" s="314"/>
      <c r="G12" s="314"/>
      <c r="H12" s="304"/>
      <c r="I12" s="304"/>
      <c r="J12" s="304"/>
      <c r="K12" s="304"/>
      <c r="L12" s="304"/>
      <c r="M12" s="304"/>
      <c r="N12" s="304"/>
      <c r="O12" s="304"/>
      <c r="P12" s="304"/>
      <c r="Q12" s="304"/>
      <c r="R12" s="304"/>
    </row>
    <row xmlns:x14ac="http://schemas.microsoft.com/office/spreadsheetml/2009/9/ac" r="13" ht="24.95" customHeight="true" x14ac:dyDescent="0.25">
      <c r="A13" s="303"/>
      <c r="B13" s="304"/>
      <c r="C13" s="317" t="s">
        <v>145</v>
      </c>
      <c r="D13" s="314"/>
      <c r="E13" s="315"/>
      <c r="F13" s="314"/>
      <c r="G13" s="314"/>
      <c r="H13" s="304"/>
      <c r="I13" s="304"/>
      <c r="J13" s="304"/>
      <c r="K13" s="304"/>
      <c r="L13" s="304"/>
      <c r="M13" s="304"/>
      <c r="N13" s="304"/>
      <c r="O13" s="304"/>
      <c r="P13" s="304"/>
      <c r="Q13" s="304"/>
      <c r="R13" s="304"/>
    </row>
    <row xmlns:x14ac="http://schemas.microsoft.com/office/spreadsheetml/2009/9/ac" r="14" ht="21.95" customHeight="true" x14ac:dyDescent="0.2">
      <c r="A14" s="303"/>
      <c r="B14" s="318"/>
      <c r="C14" s="319" t="s">
        <v>152</v>
      </c>
      <c r="D14" s="314"/>
      <c r="E14" s="315"/>
      <c r="F14" s="314"/>
      <c r="G14" s="314"/>
      <c r="H14" s="304"/>
      <c r="I14" s="304"/>
      <c r="J14" s="304"/>
      <c r="K14" s="304"/>
      <c r="L14" s="304"/>
      <c r="M14" s="304"/>
      <c r="N14" s="304"/>
      <c r="O14" s="304"/>
      <c r="P14" s="304"/>
      <c r="Q14" s="304"/>
      <c r="R14" s="304"/>
    </row>
    <row xmlns:x14ac="http://schemas.microsoft.com/office/spreadsheetml/2009/9/ac" r="15" ht="15" x14ac:dyDescent="0.2">
      <c r="A15" s="303"/>
      <c r="B15" s="318"/>
      <c r="C15" s="320" t="s">
        <v>153</v>
      </c>
      <c r="D15" s="314"/>
      <c r="E15" s="315"/>
      <c r="F15" s="314"/>
      <c r="G15" s="314"/>
      <c r="H15" s="304"/>
      <c r="I15" s="304"/>
      <c r="J15" s="304"/>
      <c r="K15" s="304"/>
      <c r="L15" s="304"/>
      <c r="M15" s="304"/>
      <c r="N15" s="304"/>
      <c r="O15" s="304"/>
      <c r="P15" s="304"/>
      <c r="Q15" s="304"/>
      <c r="R15" s="304"/>
    </row>
    <row xmlns:x14ac="http://schemas.microsoft.com/office/spreadsheetml/2009/9/ac" r="16" ht="15" x14ac:dyDescent="0.2">
      <c r="A16" s="303"/>
      <c r="B16" s="318"/>
      <c r="C16" s="319" t="s">
        <v>338</v>
      </c>
      <c r="D16" s="314"/>
      <c r="E16" s="315"/>
      <c r="F16" s="314"/>
      <c r="G16" s="314"/>
      <c r="H16" s="304"/>
      <c r="I16" s="304"/>
      <c r="J16" s="304"/>
      <c r="K16" s="304"/>
      <c r="L16" s="304"/>
      <c r="M16" s="304"/>
      <c r="N16" s="304"/>
      <c r="O16" s="304"/>
      <c r="P16" s="304"/>
      <c r="Q16" s="304"/>
      <c r="R16" s="304"/>
    </row>
    <row xmlns:x14ac="http://schemas.microsoft.com/office/spreadsheetml/2009/9/ac" r="17" ht="26.1" customHeight="true" x14ac:dyDescent="0.2">
      <c r="A17" s="303"/>
      <c r="B17" s="315"/>
      <c r="C17" s="321"/>
      <c r="D17" s="314"/>
      <c r="E17" s="318"/>
      <c r="F17" s="314"/>
      <c r="G17" s="314"/>
      <c r="H17" s="304"/>
      <c r="I17" s="304"/>
      <c r="J17" s="304"/>
      <c r="K17" s="304"/>
      <c r="L17" s="304"/>
      <c r="M17" s="304"/>
      <c r="N17" s="304"/>
      <c r="O17" s="304"/>
      <c r="P17" s="304"/>
      <c r="Q17" s="304"/>
      <c r="R17" s="304"/>
    </row>
    <row xmlns:x14ac="http://schemas.microsoft.com/office/spreadsheetml/2009/9/ac" r="18" ht="15.75" x14ac:dyDescent="0.25">
      <c r="A18" s="303"/>
      <c r="B18" s="315"/>
      <c r="C18" s="322" t="s">
        <v>33</v>
      </c>
      <c r="D18" s="314"/>
      <c r="E18" s="323"/>
      <c r="F18" s="314"/>
      <c r="G18" s="314"/>
      <c r="H18" s="304"/>
      <c r="I18" s="304"/>
      <c r="J18" s="304"/>
      <c r="K18" s="304"/>
      <c r="L18" s="304"/>
      <c r="M18" s="304"/>
      <c r="N18" s="304"/>
      <c r="O18" s="304"/>
      <c r="P18" s="304"/>
      <c r="Q18" s="304"/>
      <c r="R18" s="304"/>
    </row>
    <row xmlns:x14ac="http://schemas.microsoft.com/office/spreadsheetml/2009/9/ac" r="19" ht="15" x14ac:dyDescent="0.2">
      <c r="A19" s="303"/>
      <c r="B19" s="315"/>
      <c r="C19" s="324" t="s">
        <v>146</v>
      </c>
      <c r="D19" s="314"/>
      <c r="E19" s="325"/>
      <c r="F19" s="314"/>
      <c r="G19" s="314"/>
      <c r="H19" s="304"/>
      <c r="I19" s="304"/>
      <c r="J19" s="304"/>
      <c r="K19" s="304"/>
      <c r="L19" s="304"/>
      <c r="M19" s="304"/>
      <c r="N19" s="304"/>
      <c r="O19" s="304"/>
      <c r="P19" s="304"/>
      <c r="Q19" s="304"/>
      <c r="R19" s="304"/>
    </row>
    <row xmlns:x14ac="http://schemas.microsoft.com/office/spreadsheetml/2009/9/ac" r="20" ht="15" x14ac:dyDescent="0.2">
      <c r="A20" s="303"/>
      <c r="B20" s="315"/>
      <c r="C20" s="394" t="s">
        <v>147</v>
      </c>
      <c r="D20" s="314"/>
      <c r="E20" s="326"/>
      <c r="F20" s="314"/>
      <c r="G20" s="314"/>
      <c r="H20" s="304"/>
      <c r="I20" s="304"/>
      <c r="J20" s="304"/>
      <c r="K20" s="304"/>
      <c r="L20" s="304"/>
      <c r="M20" s="304"/>
      <c r="N20" s="304"/>
      <c r="O20" s="304"/>
      <c r="P20" s="304"/>
      <c r="Q20" s="304"/>
      <c r="R20" s="304"/>
    </row>
    <row xmlns:x14ac="http://schemas.microsoft.com/office/spreadsheetml/2009/9/ac" r="21" ht="15" x14ac:dyDescent="0.2">
      <c r="A21" s="303"/>
      <c r="B21" s="315"/>
      <c r="C21" s="395" t="s">
        <v>148</v>
      </c>
      <c r="D21" s="314"/>
      <c r="E21" s="327"/>
      <c r="F21" s="314"/>
      <c r="G21" s="314"/>
      <c r="H21" s="304"/>
      <c r="I21" s="304"/>
      <c r="J21" s="304"/>
      <c r="K21" s="304"/>
      <c r="L21" s="304"/>
      <c r="M21" s="304"/>
      <c r="N21" s="304"/>
      <c r="O21" s="304"/>
      <c r="P21" s="304"/>
      <c r="Q21" s="304"/>
      <c r="R21" s="304"/>
    </row>
    <row xmlns:x14ac="http://schemas.microsoft.com/office/spreadsheetml/2009/9/ac" r="22" ht="15" x14ac:dyDescent="0.2">
      <c r="A22" s="303"/>
      <c r="B22" s="315"/>
      <c r="C22" s="396" t="s">
        <v>149</v>
      </c>
      <c r="D22" s="314"/>
      <c r="E22" s="314"/>
      <c r="F22" s="314"/>
      <c r="G22" s="314"/>
      <c r="H22" s="304"/>
      <c r="I22" s="304"/>
      <c r="J22" s="304"/>
      <c r="K22" s="304"/>
      <c r="L22" s="304"/>
      <c r="M22" s="304"/>
      <c r="N22" s="304"/>
      <c r="O22" s="304"/>
      <c r="P22" s="304"/>
      <c r="Q22" s="304"/>
      <c r="R22" s="304"/>
    </row>
    <row xmlns:x14ac="http://schemas.microsoft.com/office/spreadsheetml/2009/9/ac" r="23" ht="15" x14ac:dyDescent="0.2">
      <c r="A23" s="303"/>
      <c r="B23" s="315"/>
      <c r="C23" s="324" t="s">
        <v>150</v>
      </c>
      <c r="D23" s="314"/>
      <c r="E23" s="314"/>
      <c r="F23" s="314"/>
      <c r="G23" s="314"/>
      <c r="H23" s="304"/>
      <c r="I23" s="304"/>
      <c r="J23" s="304"/>
      <c r="K23" s="304"/>
      <c r="L23" s="304"/>
      <c r="M23" s="304"/>
      <c r="N23" s="304"/>
      <c r="O23" s="304"/>
      <c r="P23" s="304"/>
      <c r="Q23" s="304"/>
      <c r="R23" s="304"/>
    </row>
    <row xmlns:x14ac="http://schemas.microsoft.com/office/spreadsheetml/2009/9/ac" r="24" ht="15" x14ac:dyDescent="0.2">
      <c r="A24" s="303"/>
      <c r="B24" s="315"/>
      <c r="C24" s="328"/>
      <c r="D24" s="314"/>
      <c r="E24" s="314"/>
      <c r="F24" s="314"/>
      <c r="G24" s="314"/>
      <c r="H24" s="304"/>
      <c r="I24" s="304"/>
      <c r="J24" s="304"/>
      <c r="K24" s="304"/>
      <c r="L24" s="304"/>
      <c r="M24" s="304"/>
      <c r="N24" s="304"/>
      <c r="O24" s="304"/>
      <c r="P24" s="304"/>
      <c r="Q24" s="304"/>
      <c r="R24" s="304"/>
    </row>
    <row xmlns:x14ac="http://schemas.microsoft.com/office/spreadsheetml/2009/9/ac" r="25" ht="15.95" customHeight="true" x14ac:dyDescent="0.2">
      <c r="A25" s="329"/>
      <c r="B25" s="329"/>
      <c r="C25" s="330"/>
      <c r="D25" s="303"/>
      <c r="E25" s="304"/>
      <c r="F25" s="304"/>
      <c r="G25" s="304"/>
      <c r="H25" s="304"/>
      <c r="I25" s="304"/>
      <c r="J25" s="304"/>
      <c r="K25" s="304"/>
      <c r="L25" s="304"/>
      <c r="M25" s="304"/>
      <c r="N25" s="304"/>
      <c r="O25" s="304"/>
      <c r="P25" s="304"/>
      <c r="Q25" s="304"/>
      <c r="R25" s="304"/>
    </row>
    <row xmlns:x14ac="http://schemas.microsoft.com/office/spreadsheetml/2009/9/ac" r="26" ht="23.25" x14ac:dyDescent="0.2">
      <c r="A26" s="329"/>
      <c r="B26" s="329"/>
      <c r="C26" s="329"/>
      <c r="D26" s="303"/>
      <c r="E26" s="304"/>
      <c r="F26" s="304"/>
      <c r="G26" s="304"/>
      <c r="H26" s="304"/>
      <c r="I26" s="304"/>
      <c r="J26" s="304"/>
      <c r="K26" s="304"/>
      <c r="L26" s="304"/>
      <c r="M26" s="304"/>
      <c r="N26" s="304"/>
      <c r="O26" s="304"/>
      <c r="P26" s="304"/>
      <c r="Q26" s="304"/>
      <c r="R26" s="304"/>
    </row>
    <row xmlns:x14ac="http://schemas.microsoft.com/office/spreadsheetml/2009/9/ac" r="27" ht="15" x14ac:dyDescent="0.2">
      <c r="A27" s="331"/>
      <c r="B27" s="332"/>
      <c r="C27" s="333"/>
      <c r="D27" s="303"/>
      <c r="E27" s="304"/>
      <c r="F27" s="304"/>
      <c r="G27" s="304"/>
      <c r="H27" s="304"/>
      <c r="I27" s="304"/>
      <c r="J27" s="304"/>
      <c r="K27" s="304"/>
      <c r="L27" s="304"/>
      <c r="M27" s="304"/>
      <c r="N27" s="304"/>
      <c r="O27" s="304"/>
      <c r="P27" s="304"/>
      <c r="Q27" s="304"/>
      <c r="R27" s="304"/>
    </row>
    <row xmlns:x14ac="http://schemas.microsoft.com/office/spreadsheetml/2009/9/ac" r="28" ht="15" x14ac:dyDescent="0.2">
      <c r="A28" s="331"/>
      <c r="B28" s="332"/>
      <c r="C28" s="334"/>
      <c r="D28" s="303"/>
      <c r="E28" s="304"/>
      <c r="F28" s="304"/>
      <c r="G28" s="304"/>
      <c r="H28" s="304"/>
      <c r="I28" s="304"/>
      <c r="J28" s="304"/>
      <c r="K28" s="304"/>
      <c r="L28" s="304"/>
      <c r="M28" s="304"/>
      <c r="N28" s="304"/>
      <c r="O28" s="304"/>
      <c r="P28" s="304"/>
      <c r="Q28" s="304"/>
      <c r="R28" s="304"/>
    </row>
    <row xmlns:x14ac="http://schemas.microsoft.com/office/spreadsheetml/2009/9/ac" r="29" ht="15" x14ac:dyDescent="0.2">
      <c r="A29" s="331"/>
      <c r="B29" s="332"/>
      <c r="C29" s="335"/>
      <c r="D29" s="303"/>
      <c r="E29" s="304"/>
      <c r="F29" s="304"/>
      <c r="G29" s="304"/>
      <c r="H29" s="304"/>
      <c r="I29" s="304"/>
      <c r="J29" s="304"/>
      <c r="K29" s="304"/>
      <c r="L29" s="304"/>
      <c r="M29" s="304"/>
      <c r="N29" s="304"/>
      <c r="O29" s="304"/>
      <c r="P29" s="304"/>
      <c r="Q29" s="304"/>
      <c r="R29" s="304"/>
    </row>
    <row xmlns:x14ac="http://schemas.microsoft.com/office/spreadsheetml/2009/9/ac" r="30" ht="15" x14ac:dyDescent="0.2">
      <c r="A30" s="331"/>
      <c r="B30" s="332"/>
      <c r="C30" s="335"/>
      <c r="D30" s="303"/>
      <c r="E30" s="304"/>
      <c r="F30" s="304"/>
      <c r="G30" s="304"/>
      <c r="H30" s="304"/>
      <c r="I30" s="304"/>
      <c r="J30" s="304"/>
      <c r="K30" s="304"/>
      <c r="L30" s="304"/>
      <c r="M30" s="304"/>
      <c r="N30" s="304"/>
      <c r="O30" s="304"/>
      <c r="P30" s="304"/>
      <c r="Q30" s="304"/>
      <c r="R30" s="304"/>
    </row>
    <row xmlns:x14ac="http://schemas.microsoft.com/office/spreadsheetml/2009/9/ac" r="31" ht="15" x14ac:dyDescent="0.2">
      <c r="A31" s="331"/>
      <c r="B31" s="332"/>
      <c r="C31" s="335"/>
      <c r="D31" s="303"/>
      <c r="E31" s="304"/>
      <c r="F31" s="304"/>
      <c r="G31" s="304"/>
      <c r="H31" s="304"/>
      <c r="I31" s="304"/>
      <c r="J31" s="304"/>
      <c r="K31" s="304"/>
      <c r="L31" s="304"/>
      <c r="M31" s="304"/>
      <c r="N31" s="304"/>
      <c r="O31" s="304"/>
      <c r="P31" s="304"/>
      <c r="Q31" s="304"/>
      <c r="R31" s="304"/>
    </row>
    <row xmlns:x14ac="http://schemas.microsoft.com/office/spreadsheetml/2009/9/ac" r="32" ht="15" x14ac:dyDescent="0.2">
      <c r="A32" s="331"/>
      <c r="B32" s="332"/>
      <c r="C32" s="335"/>
      <c r="D32" s="303"/>
      <c r="E32" s="304"/>
      <c r="F32" s="304"/>
      <c r="G32" s="304"/>
      <c r="H32" s="304"/>
      <c r="I32" s="304"/>
      <c r="J32" s="304"/>
      <c r="K32" s="304"/>
      <c r="L32" s="304"/>
      <c r="M32" s="304"/>
      <c r="N32" s="304"/>
      <c r="O32" s="304"/>
      <c r="P32" s="304"/>
      <c r="Q32" s="304"/>
      <c r="R32" s="304"/>
    </row>
    <row xmlns:x14ac="http://schemas.microsoft.com/office/spreadsheetml/2009/9/ac" r="33" ht="15" x14ac:dyDescent="0.2">
      <c r="A33" s="331"/>
      <c r="B33" s="332"/>
      <c r="C33" s="335"/>
      <c r="D33" s="303"/>
      <c r="E33" s="304"/>
      <c r="F33" s="304"/>
      <c r="G33" s="304"/>
      <c r="H33" s="304"/>
      <c r="I33" s="304"/>
      <c r="J33" s="304"/>
      <c r="K33" s="304"/>
      <c r="L33" s="304"/>
      <c r="M33" s="304"/>
      <c r="N33" s="304"/>
      <c r="O33" s="304"/>
      <c r="P33" s="304"/>
      <c r="Q33" s="304"/>
      <c r="R33" s="304"/>
    </row>
    <row xmlns:x14ac="http://schemas.microsoft.com/office/spreadsheetml/2009/9/ac" r="34" ht="15" x14ac:dyDescent="0.2">
      <c r="A34" s="331"/>
      <c r="B34" s="332"/>
      <c r="D34" s="303"/>
      <c r="E34" s="304"/>
      <c r="F34" s="304"/>
      <c r="G34" s="304"/>
      <c r="H34" s="304"/>
      <c r="I34" s="304"/>
      <c r="J34" s="304"/>
      <c r="K34" s="304"/>
      <c r="L34" s="304"/>
      <c r="M34" s="304"/>
      <c r="N34" s="304"/>
      <c r="O34" s="304"/>
      <c r="P34" s="304"/>
      <c r="Q34" s="304"/>
      <c r="R34" s="304"/>
    </row>
    <row xmlns:x14ac="http://schemas.microsoft.com/office/spreadsheetml/2009/9/ac" r="35" ht="15" x14ac:dyDescent="0.2">
      <c r="A35" s="303"/>
      <c r="B35" s="303"/>
      <c r="C35" s="303"/>
      <c r="D35" s="303"/>
      <c r="E35" s="304"/>
      <c r="F35" s="304"/>
      <c r="G35" s="304"/>
      <c r="H35" s="304"/>
      <c r="I35" s="304"/>
      <c r="J35" s="304"/>
      <c r="K35" s="304"/>
      <c r="L35" s="304"/>
      <c r="M35" s="304"/>
      <c r="N35" s="304"/>
      <c r="O35" s="304"/>
      <c r="P35" s="304"/>
      <c r="Q35" s="304"/>
      <c r="R35" s="304"/>
    </row>
    <row xmlns:x14ac="http://schemas.microsoft.com/office/spreadsheetml/2009/9/ac" r="36" ht="15" x14ac:dyDescent="0.2">
      <c r="A36" s="303"/>
      <c r="B36" s="303"/>
      <c r="C36" s="303"/>
      <c r="D36" s="303"/>
      <c r="E36" s="304"/>
      <c r="F36" s="304"/>
      <c r="G36" s="304"/>
      <c r="H36" s="304"/>
      <c r="I36" s="304"/>
      <c r="J36" s="304"/>
      <c r="K36" s="304"/>
      <c r="L36" s="304"/>
      <c r="M36" s="304"/>
      <c r="N36" s="304"/>
      <c r="O36" s="304"/>
      <c r="P36" s="304"/>
      <c r="Q36" s="304"/>
      <c r="R36" s="304"/>
    </row>
    <row xmlns:x14ac="http://schemas.microsoft.com/office/spreadsheetml/2009/9/ac" r="37" ht="15" x14ac:dyDescent="0.2">
      <c r="A37" s="303"/>
      <c r="B37" s="303"/>
      <c r="C37" s="303"/>
      <c r="D37" s="303"/>
    </row>
    <row xmlns:x14ac="http://schemas.microsoft.com/office/spreadsheetml/2009/9/ac" r="38" ht="15" x14ac:dyDescent="0.2">
      <c r="A38" s="303"/>
      <c r="B38" s="303"/>
      <c r="C38" s="303"/>
      <c r="D38" s="303"/>
    </row>
    <row xmlns:x14ac="http://schemas.microsoft.com/office/spreadsheetml/2009/9/ac" r="39" ht="15" x14ac:dyDescent="0.2">
      <c r="A39" s="303"/>
      <c r="B39" s="303"/>
      <c r="C39" s="303"/>
      <c r="D39" s="303"/>
    </row>
    <row xmlns:x14ac="http://schemas.microsoft.com/office/spreadsheetml/2009/9/ac" r="40" ht="15" x14ac:dyDescent="0.2">
      <c r="A40" s="303"/>
      <c r="B40" s="303"/>
      <c r="C40" s="303"/>
      <c r="D40" s="303"/>
    </row>
    <row xmlns:x14ac="http://schemas.microsoft.com/office/spreadsheetml/2009/9/ac" r="46" x14ac:dyDescent="0.2">
      <c r="L46" s="33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style="130"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42" customFormat="true" ht="30" customHeight="true" x14ac:dyDescent="0.25">
      <c r="B1" s="360" t="s">
        <v>31</v>
      </c>
      <c r="C1" s="588" t="s">
        <v>307</v>
      </c>
      <c r="D1" s="348" t="s">
        <v>159</v>
      </c>
      <c r="E1" s="348"/>
      <c r="F1" s="348"/>
      <c r="G1" s="348"/>
      <c r="H1" s="348"/>
      <c r="I1" s="349"/>
      <c r="J1" s="339"/>
      <c r="K1" s="339"/>
      <c r="L1" s="360" t="s">
        <v>31</v>
      </c>
      <c r="M1" s="588" t="s">
        <v>307</v>
      </c>
      <c r="N1" s="348" t="s">
        <v>159</v>
      </c>
      <c r="O1" s="348"/>
      <c r="P1" s="348"/>
      <c r="Q1" s="348"/>
      <c r="R1" s="348"/>
      <c r="S1" s="349"/>
      <c r="T1" s="339"/>
      <c r="U1" s="339"/>
      <c r="V1" s="360" t="s">
        <v>31</v>
      </c>
      <c r="W1" s="588" t="s">
        <v>308</v>
      </c>
      <c r="X1" s="348" t="s">
        <v>159</v>
      </c>
      <c r="Y1" s="348"/>
      <c r="Z1" s="348"/>
      <c r="AA1" s="348"/>
      <c r="AB1" s="348"/>
      <c r="AC1" s="349"/>
      <c r="AD1" s="339"/>
      <c r="AE1" s="339"/>
      <c r="AF1" s="360" t="s">
        <v>31</v>
      </c>
      <c r="AG1" s="588" t="s">
        <v>308</v>
      </c>
      <c r="AH1" s="348" t="s">
        <v>159</v>
      </c>
      <c r="AI1" s="348"/>
      <c r="AJ1" s="348"/>
      <c r="AK1" s="348"/>
      <c r="AL1" s="348"/>
      <c r="AM1" s="349"/>
      <c r="AN1" s="339"/>
      <c r="AO1" s="339"/>
      <c r="AP1" s="360" t="s">
        <v>31</v>
      </c>
      <c r="AQ1" s="588" t="s">
        <v>309</v>
      </c>
      <c r="AR1" s="348" t="s">
        <v>159</v>
      </c>
      <c r="AS1" s="348"/>
      <c r="AT1" s="348"/>
      <c r="AU1" s="348"/>
      <c r="AV1" s="348"/>
      <c r="AW1" s="349"/>
      <c r="AX1" s="339"/>
      <c r="AY1" s="339"/>
      <c r="AZ1" s="360" t="s">
        <v>31</v>
      </c>
      <c r="BA1" s="588" t="s">
        <v>309</v>
      </c>
      <c r="BB1" s="348" t="s">
        <v>159</v>
      </c>
      <c r="BC1" s="348"/>
      <c r="BD1" s="348"/>
      <c r="BE1" s="348"/>
      <c r="BF1" s="348"/>
      <c r="BG1" s="349"/>
      <c r="BH1" s="339"/>
      <c r="BI1" s="339"/>
      <c r="BJ1" s="360" t="s">
        <v>31</v>
      </c>
      <c r="BK1" s="588" t="s">
        <v>310</v>
      </c>
      <c r="BL1" s="348" t="s">
        <v>159</v>
      </c>
      <c r="BM1" s="348"/>
      <c r="BN1" s="348"/>
      <c r="BO1" s="348"/>
      <c r="BP1" s="348"/>
      <c r="BQ1" s="349"/>
      <c r="BR1" s="339"/>
      <c r="BS1" s="339"/>
      <c r="BT1" s="360" t="s">
        <v>31</v>
      </c>
      <c r="BU1" s="588" t="s">
        <v>310</v>
      </c>
      <c r="BV1" s="348" t="s">
        <v>159</v>
      </c>
      <c r="BW1" s="348"/>
      <c r="BX1" s="348"/>
      <c r="BY1" s="348"/>
      <c r="BZ1" s="348"/>
      <c r="CA1" s="349"/>
      <c r="CB1" s="339"/>
      <c r="CC1" s="339"/>
      <c r="CD1" s="360" t="s">
        <v>31</v>
      </c>
      <c r="CE1" s="588">
        <v>2013</v>
      </c>
      <c r="CF1" s="348" t="s">
        <v>159</v>
      </c>
      <c r="CG1" s="348"/>
      <c r="CH1" s="348"/>
      <c r="CI1" s="348"/>
      <c r="CJ1" s="348"/>
      <c r="CK1" s="349"/>
      <c r="CL1" s="339"/>
      <c r="CM1" s="339"/>
      <c r="CN1" s="360" t="s">
        <v>31</v>
      </c>
      <c r="CO1" s="588" t="s">
        <v>311</v>
      </c>
      <c r="CP1" s="348" t="s">
        <v>159</v>
      </c>
      <c r="CQ1" s="348"/>
      <c r="CR1" s="348"/>
      <c r="CS1" s="348"/>
      <c r="CT1" s="348"/>
      <c r="CU1" s="349"/>
      <c r="CV1" s="339"/>
      <c r="CW1" s="339"/>
      <c r="CX1" s="360" t="s">
        <v>31</v>
      </c>
      <c r="CY1" s="588">
        <v>2015</v>
      </c>
      <c r="CZ1" s="348" t="s">
        <v>159</v>
      </c>
      <c r="DA1" s="348"/>
      <c r="DB1" s="348"/>
      <c r="DC1" s="348"/>
      <c r="DD1" s="348"/>
      <c r="DE1" s="349"/>
      <c r="DF1" s="339"/>
      <c r="DG1" s="339"/>
      <c r="DH1" s="360" t="s">
        <v>31</v>
      </c>
      <c r="DI1" s="588" t="s">
        <v>312</v>
      </c>
      <c r="DJ1" s="348" t="s">
        <v>159</v>
      </c>
      <c r="DK1" s="348"/>
      <c r="DL1" s="348"/>
      <c r="DM1" s="348"/>
      <c r="DN1" s="348"/>
      <c r="DO1" s="349"/>
      <c r="DP1" s="339"/>
      <c r="DQ1" s="339"/>
      <c r="DR1" s="360" t="s">
        <v>31</v>
      </c>
      <c r="DS1" s="588" t="s">
        <v>313</v>
      </c>
      <c r="DT1" s="348" t="s">
        <v>159</v>
      </c>
      <c r="DU1" s="348"/>
      <c r="DV1" s="348"/>
      <c r="DW1" s="348"/>
      <c r="DX1" s="348"/>
      <c r="DY1" s="349"/>
      <c r="DZ1" s="339"/>
      <c r="EA1" s="339"/>
      <c r="EB1" s="360" t="s">
        <v>31</v>
      </c>
      <c r="EC1" s="588" t="s">
        <v>313</v>
      </c>
      <c r="ED1" s="348" t="s">
        <v>159</v>
      </c>
      <c r="EE1" s="348"/>
      <c r="EF1" s="348"/>
      <c r="EG1" s="348"/>
      <c r="EH1" s="348"/>
      <c r="EI1" s="349"/>
      <c r="EJ1" s="339"/>
      <c r="EK1" s="339"/>
      <c r="EL1" s="360" t="s">
        <v>31</v>
      </c>
      <c r="EM1" s="588" t="s">
        <v>314</v>
      </c>
      <c r="EN1" s="348" t="s">
        <v>159</v>
      </c>
      <c r="EO1" s="348"/>
      <c r="EP1" s="348"/>
      <c r="EQ1" s="348"/>
      <c r="ER1" s="348"/>
      <c r="ES1" s="349"/>
      <c r="ET1" s="339"/>
      <c r="EU1" s="339"/>
      <c r="EV1" s="360" t="s">
        <v>31</v>
      </c>
      <c r="EW1" s="588" t="s">
        <v>314</v>
      </c>
      <c r="EX1" s="348" t="s">
        <v>159</v>
      </c>
      <c r="EY1" s="348"/>
      <c r="EZ1" s="348"/>
      <c r="FA1" s="348"/>
      <c r="FB1" s="348"/>
      <c r="FC1" s="349"/>
      <c r="FD1" s="339"/>
      <c r="FE1" s="339"/>
      <c r="FF1" s="360" t="s">
        <v>31</v>
      </c>
      <c r="FG1" s="588" t="s">
        <v>314</v>
      </c>
      <c r="FH1" s="348" t="s">
        <v>159</v>
      </c>
      <c r="FI1" s="348"/>
      <c r="FJ1" s="348"/>
      <c r="FK1" s="348"/>
      <c r="FL1" s="348"/>
      <c r="FM1" s="349"/>
      <c r="FN1" s="339"/>
      <c r="FO1" s="339"/>
      <c r="FP1" s="360" t="s">
        <v>31</v>
      </c>
      <c r="FQ1" s="588" t="s">
        <v>315</v>
      </c>
      <c r="FR1" s="348" t="s">
        <v>159</v>
      </c>
      <c r="FS1" s="348"/>
      <c r="FT1" s="348"/>
      <c r="FU1" s="348"/>
      <c r="FV1" s="348"/>
      <c r="FW1" s="349"/>
      <c r="FX1" s="339"/>
      <c r="FY1" s="339"/>
      <c r="FZ1" s="360" t="s">
        <v>31</v>
      </c>
      <c r="GA1" s="588" t="s">
        <v>316</v>
      </c>
      <c r="GB1" s="348" t="s">
        <v>159</v>
      </c>
      <c r="GC1" s="348"/>
      <c r="GD1" s="348"/>
      <c r="GE1" s="348"/>
      <c r="GF1" s="348"/>
      <c r="GG1" s="349"/>
      <c r="GH1" s="339"/>
      <c r="GI1" s="339"/>
      <c r="GJ1" s="360" t="s">
        <v>31</v>
      </c>
      <c r="GK1" s="588">
        <v>2019</v>
      </c>
      <c r="GL1" s="348" t="s">
        <v>159</v>
      </c>
      <c r="GM1" s="348"/>
      <c r="GN1" s="348"/>
      <c r="GO1" s="348"/>
      <c r="GP1" s="348"/>
      <c r="GQ1" s="349"/>
      <c r="GR1" s="339"/>
      <c r="GS1" s="339"/>
      <c r="GT1" s="360" t="s">
        <v>31</v>
      </c>
      <c r="GU1" s="588">
        <v>2022</v>
      </c>
      <c r="GV1" s="348" t="s">
        <v>159</v>
      </c>
      <c r="GW1" s="348"/>
      <c r="GX1" s="348"/>
      <c r="GY1" s="348"/>
      <c r="GZ1" s="348"/>
      <c r="HA1" s="349"/>
      <c r="HB1" s="339"/>
      <c r="HC1" s="339"/>
      <c r="HD1" s="360" t="s">
        <v>31</v>
      </c>
      <c r="HE1" s="588">
        <v>2023</v>
      </c>
      <c r="HF1" s="348" t="s">
        <v>159</v>
      </c>
      <c r="HG1" s="348"/>
      <c r="HH1" s="348"/>
      <c r="HI1" s="348"/>
      <c r="HJ1" s="348"/>
      <c r="HK1" s="349"/>
      <c r="HL1" s="339"/>
      <c r="HM1" s="339"/>
    </row>
    <row xmlns:x14ac="http://schemas.microsoft.com/office/spreadsheetml/2009/9/ac" r="2" s="342" customFormat="true" ht="30" customHeight="true" x14ac:dyDescent="0.25">
      <c r="A2" s="602" t="s">
        <v>337</v>
      </c>
      <c r="B2" s="350" t="s">
        <v>289</v>
      </c>
      <c r="C2" s="301" t="s">
        <v>212</v>
      </c>
      <c r="D2" s="301" t="s">
        <v>181</v>
      </c>
      <c r="E2" s="351"/>
      <c r="F2" s="351"/>
      <c r="G2" s="351"/>
      <c r="H2" s="351"/>
      <c r="I2" s="352"/>
      <c r="J2" s="343" t="s">
        <v>317</v>
      </c>
      <c r="K2" s="343"/>
      <c r="L2" s="350" t="s">
        <v>290</v>
      </c>
      <c r="M2" s="301" t="s">
        <v>211</v>
      </c>
      <c r="N2" s="301" t="s">
        <v>160</v>
      </c>
      <c r="O2" s="351"/>
      <c r="P2" s="351"/>
      <c r="Q2" s="351"/>
      <c r="R2" s="351"/>
      <c r="S2" s="352"/>
      <c r="T2" s="343" t="s">
        <v>317</v>
      </c>
      <c r="U2" s="343"/>
      <c r="V2" s="350" t="s">
        <v>291</v>
      </c>
      <c r="W2" s="301" t="s">
        <v>212</v>
      </c>
      <c r="X2" s="301" t="s">
        <v>182</v>
      </c>
      <c r="Y2" s="351"/>
      <c r="Z2" s="351"/>
      <c r="AA2" s="351"/>
      <c r="AB2" s="351"/>
      <c r="AC2" s="352"/>
      <c r="AD2" s="343" t="s">
        <v>317</v>
      </c>
      <c r="AE2" s="343"/>
      <c r="AF2" s="350" t="s">
        <v>292</v>
      </c>
      <c r="AG2" s="301" t="s">
        <v>211</v>
      </c>
      <c r="AH2" s="301" t="s">
        <v>160</v>
      </c>
      <c r="AI2" s="351"/>
      <c r="AJ2" s="351"/>
      <c r="AK2" s="351"/>
      <c r="AL2" s="351"/>
      <c r="AM2" s="352"/>
      <c r="AN2" s="343" t="s">
        <v>317</v>
      </c>
      <c r="AO2" s="343"/>
      <c r="AP2" s="350" t="s">
        <v>293</v>
      </c>
      <c r="AQ2" s="301" t="s">
        <v>212</v>
      </c>
      <c r="AR2" s="301" t="s">
        <v>184</v>
      </c>
      <c r="AS2" s="351"/>
      <c r="AT2" s="351"/>
      <c r="AU2" s="351"/>
      <c r="AV2" s="351"/>
      <c r="AW2" s="352"/>
      <c r="AX2" s="343" t="s">
        <v>317</v>
      </c>
      <c r="AY2" s="343"/>
      <c r="AZ2" s="350" t="s">
        <v>294</v>
      </c>
      <c r="BA2" s="301" t="s">
        <v>211</v>
      </c>
      <c r="BB2" s="301" t="s">
        <v>160</v>
      </c>
      <c r="BC2" s="351"/>
      <c r="BD2" s="351"/>
      <c r="BE2" s="351"/>
      <c r="BF2" s="351"/>
      <c r="BG2" s="352"/>
      <c r="BH2" s="343" t="s">
        <v>317</v>
      </c>
      <c r="BI2" s="343"/>
      <c r="BJ2" s="350" t="s">
        <v>295</v>
      </c>
      <c r="BK2" s="301" t="s">
        <v>212</v>
      </c>
      <c r="BL2" s="301" t="s">
        <v>185</v>
      </c>
      <c r="BM2" s="351"/>
      <c r="BN2" s="351"/>
      <c r="BO2" s="351"/>
      <c r="BP2" s="351"/>
      <c r="BQ2" s="352"/>
      <c r="BR2" s="343" t="s">
        <v>317</v>
      </c>
      <c r="BS2" s="343"/>
      <c r="BT2" s="350" t="s">
        <v>296</v>
      </c>
      <c r="BU2" s="301" t="s">
        <v>211</v>
      </c>
      <c r="BV2" s="301" t="s">
        <v>160</v>
      </c>
      <c r="BW2" s="351"/>
      <c r="BX2" s="351"/>
      <c r="BY2" s="351"/>
      <c r="BZ2" s="351"/>
      <c r="CA2" s="352"/>
      <c r="CB2" s="343" t="s">
        <v>317</v>
      </c>
      <c r="CC2" s="343"/>
      <c r="CD2" s="350" t="s">
        <v>342</v>
      </c>
      <c r="CE2" s="301" t="s">
        <v>261</v>
      </c>
      <c r="CF2" s="301" t="s">
        <v>343</v>
      </c>
      <c r="CG2" s="351"/>
      <c r="CH2" s="351"/>
      <c r="CI2" s="351"/>
      <c r="CJ2" s="351"/>
      <c r="CK2" s="352"/>
      <c r="CL2" s="343" t="s">
        <v>317</v>
      </c>
      <c r="CM2" s="343"/>
      <c r="CN2" s="350" t="s">
        <v>297</v>
      </c>
      <c r="CO2" s="301" t="s">
        <v>212</v>
      </c>
      <c r="CP2" s="301" t="s">
        <v>186</v>
      </c>
      <c r="CQ2" s="351"/>
      <c r="CR2" s="351"/>
      <c r="CS2" s="351"/>
      <c r="CT2" s="351"/>
      <c r="CU2" s="352"/>
      <c r="CV2" s="343" t="s">
        <v>317</v>
      </c>
      <c r="CW2" s="343"/>
      <c r="CX2" s="350" t="s">
        <v>298</v>
      </c>
      <c r="CY2" s="301" t="s">
        <v>212</v>
      </c>
      <c r="CZ2" s="301" t="s">
        <v>187</v>
      </c>
      <c r="DA2" s="351"/>
      <c r="DB2" s="351"/>
      <c r="DC2" s="351"/>
      <c r="DD2" s="351"/>
      <c r="DE2" s="352"/>
      <c r="DF2" s="343" t="s">
        <v>317</v>
      </c>
      <c r="DG2" s="343"/>
      <c r="DH2" s="350" t="s">
        <v>299</v>
      </c>
      <c r="DI2" s="301" t="s">
        <v>211</v>
      </c>
      <c r="DJ2" s="301" t="s">
        <v>160</v>
      </c>
      <c r="DK2" s="351"/>
      <c r="DL2" s="351"/>
      <c r="DM2" s="351"/>
      <c r="DN2" s="351"/>
      <c r="DO2" s="352"/>
      <c r="DP2" s="343" t="s">
        <v>317</v>
      </c>
      <c r="DQ2" s="343"/>
      <c r="DR2" s="350" t="s">
        <v>300</v>
      </c>
      <c r="DS2" s="301" t="s">
        <v>212</v>
      </c>
      <c r="DT2" s="301" t="s">
        <v>188</v>
      </c>
      <c r="DU2" s="351"/>
      <c r="DV2" s="351"/>
      <c r="DW2" s="351"/>
      <c r="DX2" s="351"/>
      <c r="DY2" s="352"/>
      <c r="DZ2" s="343" t="s">
        <v>317</v>
      </c>
      <c r="EA2" s="343"/>
      <c r="EB2" s="350" t="s">
        <v>301</v>
      </c>
      <c r="EC2" s="301" t="s">
        <v>211</v>
      </c>
      <c r="ED2" s="301" t="s">
        <v>160</v>
      </c>
      <c r="EE2" s="351"/>
      <c r="EF2" s="351"/>
      <c r="EG2" s="351"/>
      <c r="EH2" s="351"/>
      <c r="EI2" s="352"/>
      <c r="EJ2" s="343" t="s">
        <v>317</v>
      </c>
      <c r="EK2" s="343"/>
      <c r="EL2" s="350" t="s">
        <v>302</v>
      </c>
      <c r="EM2" s="301" t="s">
        <v>212</v>
      </c>
      <c r="EN2" s="301" t="s">
        <v>246</v>
      </c>
      <c r="EO2" s="351"/>
      <c r="EP2" s="351"/>
      <c r="EQ2" s="351"/>
      <c r="ER2" s="351"/>
      <c r="ES2" s="352"/>
      <c r="ET2" s="343" t="s">
        <v>317</v>
      </c>
      <c r="EU2" s="343"/>
      <c r="EV2" s="350" t="s">
        <v>303</v>
      </c>
      <c r="EW2" s="301" t="s">
        <v>211</v>
      </c>
      <c r="EX2" s="301" t="s">
        <v>160</v>
      </c>
      <c r="EY2" s="351"/>
      <c r="EZ2" s="351"/>
      <c r="FA2" s="351"/>
      <c r="FB2" s="351"/>
      <c r="FC2" s="352"/>
      <c r="FD2" s="343" t="s">
        <v>317</v>
      </c>
      <c r="FE2" s="343"/>
      <c r="FF2" s="350" t="s">
        <v>304</v>
      </c>
      <c r="FG2" s="301" t="s">
        <v>261</v>
      </c>
      <c r="FH2" s="301" t="s">
        <v>260</v>
      </c>
      <c r="FI2" s="351"/>
      <c r="FJ2" s="351"/>
      <c r="FK2" s="351"/>
      <c r="FL2" s="351"/>
      <c r="FM2" s="352"/>
      <c r="FN2" s="343" t="s">
        <v>317</v>
      </c>
      <c r="FO2" s="343"/>
      <c r="FP2" s="350" t="s">
        <v>305</v>
      </c>
      <c r="FQ2" s="301" t="s">
        <v>212</v>
      </c>
      <c r="FR2" s="301" t="s">
        <v>257</v>
      </c>
      <c r="FS2" s="351"/>
      <c r="FT2" s="351"/>
      <c r="FU2" s="351"/>
      <c r="FV2" s="351"/>
      <c r="FW2" s="352"/>
      <c r="FX2" s="343" t="s">
        <v>317</v>
      </c>
      <c r="FY2" s="343"/>
      <c r="FZ2" s="350" t="s">
        <v>306</v>
      </c>
      <c r="GA2" s="301" t="s">
        <v>212</v>
      </c>
      <c r="GB2" s="301" t="s">
        <v>282</v>
      </c>
      <c r="GC2" s="351"/>
      <c r="GD2" s="351"/>
      <c r="GE2" s="351"/>
      <c r="GF2" s="351"/>
      <c r="GG2" s="352"/>
      <c r="GH2" s="343" t="s">
        <v>317</v>
      </c>
      <c r="GI2" s="343"/>
      <c r="GJ2" s="350" t="s">
        <v>334</v>
      </c>
      <c r="GK2" s="301" t="s">
        <v>211</v>
      </c>
      <c r="GL2" s="301" t="s">
        <v>160</v>
      </c>
      <c r="GM2" s="351"/>
      <c r="GN2" s="351"/>
      <c r="GO2" s="351"/>
      <c r="GP2" s="351"/>
      <c r="GQ2" s="352"/>
      <c r="GR2" s="343" t="s">
        <v>317</v>
      </c>
      <c r="GS2" s="343"/>
      <c r="GT2" s="350" t="s">
        <v>344</v>
      </c>
      <c r="GU2" s="301" t="s">
        <v>211</v>
      </c>
      <c r="GV2" s="301" t="s">
        <v>160</v>
      </c>
      <c r="GW2" s="351"/>
      <c r="GX2" s="351"/>
      <c r="GY2" s="351"/>
      <c r="GZ2" s="351"/>
      <c r="HA2" s="352"/>
      <c r="HB2" s="343" t="s">
        <v>317</v>
      </c>
      <c r="HC2" s="343"/>
      <c r="HD2" s="350" t="s">
        <v>345</v>
      </c>
      <c r="HE2" s="301" t="s">
        <v>211</v>
      </c>
      <c r="HF2" s="301" t="s">
        <v>160</v>
      </c>
      <c r="HG2" s="351"/>
      <c r="HH2" s="351"/>
      <c r="HI2" s="351"/>
      <c r="HJ2" s="351"/>
      <c r="HK2" s="352"/>
      <c r="HL2" s="343" t="s">
        <v>317</v>
      </c>
      <c r="HM2" s="343"/>
    </row>
    <row xmlns:x14ac="http://schemas.microsoft.com/office/spreadsheetml/2009/9/ac" r="3" s="271" customFormat="true" ht="18" customHeight="true" x14ac:dyDescent="0.25">
      <c r="A3" s="602"/>
      <c r="B3" s="389" t="s">
        <v>203</v>
      </c>
      <c r="C3" s="390" t="s">
        <v>56</v>
      </c>
      <c r="D3" s="391" t="s">
        <v>7</v>
      </c>
      <c r="E3" s="391" t="s">
        <v>1</v>
      </c>
      <c r="F3" s="391" t="s">
        <v>2</v>
      </c>
      <c r="G3" s="391" t="s">
        <v>16</v>
      </c>
      <c r="H3" s="391" t="s">
        <v>17</v>
      </c>
      <c r="I3" s="392" t="s">
        <v>18</v>
      </c>
      <c r="J3" s="268"/>
      <c r="K3" s="268"/>
      <c r="L3" s="389" t="s">
        <v>203</v>
      </c>
      <c r="M3" s="390" t="s">
        <v>56</v>
      </c>
      <c r="N3" s="391" t="s">
        <v>7</v>
      </c>
      <c r="O3" s="391" t="s">
        <v>1</v>
      </c>
      <c r="P3" s="391" t="s">
        <v>2</v>
      </c>
      <c r="Q3" s="391" t="s">
        <v>16</v>
      </c>
      <c r="R3" s="391" t="s">
        <v>17</v>
      </c>
      <c r="S3" s="392" t="s">
        <v>18</v>
      </c>
      <c r="T3" s="268"/>
      <c r="U3" s="268"/>
      <c r="V3" s="389" t="s">
        <v>203</v>
      </c>
      <c r="W3" s="390" t="s">
        <v>56</v>
      </c>
      <c r="X3" s="391" t="s">
        <v>7</v>
      </c>
      <c r="Y3" s="391" t="s">
        <v>1</v>
      </c>
      <c r="Z3" s="391" t="s">
        <v>2</v>
      </c>
      <c r="AA3" s="391" t="s">
        <v>16</v>
      </c>
      <c r="AB3" s="391" t="s">
        <v>17</v>
      </c>
      <c r="AC3" s="392" t="s">
        <v>18</v>
      </c>
      <c r="AD3" s="268"/>
      <c r="AE3" s="268"/>
      <c r="AF3" s="389" t="s">
        <v>203</v>
      </c>
      <c r="AG3" s="390" t="s">
        <v>56</v>
      </c>
      <c r="AH3" s="391" t="s">
        <v>7</v>
      </c>
      <c r="AI3" s="391" t="s">
        <v>1</v>
      </c>
      <c r="AJ3" s="391" t="s">
        <v>2</v>
      </c>
      <c r="AK3" s="391" t="s">
        <v>16</v>
      </c>
      <c r="AL3" s="391" t="s">
        <v>17</v>
      </c>
      <c r="AM3" s="392" t="s">
        <v>18</v>
      </c>
      <c r="AN3" s="268"/>
      <c r="AO3" s="268"/>
      <c r="AP3" s="389" t="s">
        <v>203</v>
      </c>
      <c r="AQ3" s="390" t="s">
        <v>56</v>
      </c>
      <c r="AR3" s="391" t="s">
        <v>7</v>
      </c>
      <c r="AS3" s="391" t="s">
        <v>1</v>
      </c>
      <c r="AT3" s="391" t="s">
        <v>2</v>
      </c>
      <c r="AU3" s="391" t="s">
        <v>16</v>
      </c>
      <c r="AV3" s="391" t="s">
        <v>17</v>
      </c>
      <c r="AW3" s="392" t="s">
        <v>18</v>
      </c>
      <c r="AX3" s="268"/>
      <c r="AY3" s="268"/>
      <c r="AZ3" s="389" t="s">
        <v>203</v>
      </c>
      <c r="BA3" s="393" t="s">
        <v>56</v>
      </c>
      <c r="BB3" s="391" t="s">
        <v>7</v>
      </c>
      <c r="BC3" s="391" t="s">
        <v>1</v>
      </c>
      <c r="BD3" s="391" t="s">
        <v>2</v>
      </c>
      <c r="BE3" s="391" t="s">
        <v>16</v>
      </c>
      <c r="BF3" s="391" t="s">
        <v>17</v>
      </c>
      <c r="BG3" s="392" t="s">
        <v>18</v>
      </c>
      <c r="BH3" s="268"/>
      <c r="BI3" s="268"/>
      <c r="BJ3" s="389" t="s">
        <v>203</v>
      </c>
      <c r="BK3" s="390" t="s">
        <v>56</v>
      </c>
      <c r="BL3" s="391" t="s">
        <v>7</v>
      </c>
      <c r="BM3" s="391" t="s">
        <v>1</v>
      </c>
      <c r="BN3" s="391" t="s">
        <v>2</v>
      </c>
      <c r="BO3" s="391" t="s">
        <v>16</v>
      </c>
      <c r="BP3" s="391" t="s">
        <v>17</v>
      </c>
      <c r="BQ3" s="392" t="s">
        <v>18</v>
      </c>
      <c r="BR3" s="268"/>
      <c r="BS3" s="268"/>
      <c r="BT3" s="389" t="s">
        <v>203</v>
      </c>
      <c r="BU3" s="390" t="s">
        <v>56</v>
      </c>
      <c r="BV3" s="391" t="s">
        <v>7</v>
      </c>
      <c r="BW3" s="391" t="s">
        <v>1</v>
      </c>
      <c r="BX3" s="391" t="s">
        <v>2</v>
      </c>
      <c r="BY3" s="391" t="s">
        <v>16</v>
      </c>
      <c r="BZ3" s="391" t="s">
        <v>17</v>
      </c>
      <c r="CA3" s="392" t="s">
        <v>18</v>
      </c>
      <c r="CB3" s="268"/>
      <c r="CC3" s="268"/>
      <c r="CD3" s="389" t="s">
        <v>203</v>
      </c>
      <c r="CE3" s="390" t="s">
        <v>56</v>
      </c>
      <c r="CF3" s="391" t="s">
        <v>7</v>
      </c>
      <c r="CG3" s="391" t="s">
        <v>1</v>
      </c>
      <c r="CH3" s="391" t="s">
        <v>2</v>
      </c>
      <c r="CI3" s="391" t="s">
        <v>16</v>
      </c>
      <c r="CJ3" s="391" t="s">
        <v>17</v>
      </c>
      <c r="CK3" s="392" t="s">
        <v>18</v>
      </c>
      <c r="CL3" s="268"/>
      <c r="CM3" s="268"/>
      <c r="CN3" s="389" t="s">
        <v>203</v>
      </c>
      <c r="CO3" s="390" t="s">
        <v>56</v>
      </c>
      <c r="CP3" s="391" t="s">
        <v>7</v>
      </c>
      <c r="CQ3" s="391" t="s">
        <v>1</v>
      </c>
      <c r="CR3" s="391" t="s">
        <v>2</v>
      </c>
      <c r="CS3" s="391" t="s">
        <v>16</v>
      </c>
      <c r="CT3" s="391" t="s">
        <v>17</v>
      </c>
      <c r="CU3" s="392" t="s">
        <v>18</v>
      </c>
      <c r="CV3" s="268"/>
      <c r="CW3" s="268"/>
      <c r="CX3" s="389" t="s">
        <v>203</v>
      </c>
      <c r="CY3" s="390" t="s">
        <v>56</v>
      </c>
      <c r="CZ3" s="391" t="s">
        <v>7</v>
      </c>
      <c r="DA3" s="391" t="s">
        <v>1</v>
      </c>
      <c r="DB3" s="391" t="s">
        <v>2</v>
      </c>
      <c r="DC3" s="391" t="s">
        <v>16</v>
      </c>
      <c r="DD3" s="391" t="s">
        <v>17</v>
      </c>
      <c r="DE3" s="392" t="s">
        <v>18</v>
      </c>
      <c r="DF3" s="268"/>
      <c r="DG3" s="268"/>
      <c r="DH3" s="389" t="s">
        <v>203</v>
      </c>
      <c r="DI3" s="390" t="s">
        <v>56</v>
      </c>
      <c r="DJ3" s="391" t="s">
        <v>7</v>
      </c>
      <c r="DK3" s="391" t="s">
        <v>1</v>
      </c>
      <c r="DL3" s="391" t="s">
        <v>2</v>
      </c>
      <c r="DM3" s="391" t="s">
        <v>16</v>
      </c>
      <c r="DN3" s="391" t="s">
        <v>17</v>
      </c>
      <c r="DO3" s="392" t="s">
        <v>18</v>
      </c>
      <c r="DP3" s="268"/>
      <c r="DQ3" s="268"/>
      <c r="DR3" s="389" t="s">
        <v>203</v>
      </c>
      <c r="DS3" s="390" t="s">
        <v>56</v>
      </c>
      <c r="DT3" s="391" t="s">
        <v>7</v>
      </c>
      <c r="DU3" s="391" t="s">
        <v>1</v>
      </c>
      <c r="DV3" s="391" t="s">
        <v>2</v>
      </c>
      <c r="DW3" s="391" t="s">
        <v>16</v>
      </c>
      <c r="DX3" s="391" t="s">
        <v>17</v>
      </c>
      <c r="DY3" s="392" t="s">
        <v>18</v>
      </c>
      <c r="DZ3" s="268"/>
      <c r="EA3" s="268"/>
      <c r="EB3" s="389" t="s">
        <v>203</v>
      </c>
      <c r="EC3" s="390" t="s">
        <v>56</v>
      </c>
      <c r="ED3" s="391" t="s">
        <v>7</v>
      </c>
      <c r="EE3" s="391" t="s">
        <v>1</v>
      </c>
      <c r="EF3" s="391" t="s">
        <v>2</v>
      </c>
      <c r="EG3" s="391" t="s">
        <v>16</v>
      </c>
      <c r="EH3" s="391" t="s">
        <v>17</v>
      </c>
      <c r="EI3" s="392" t="s">
        <v>18</v>
      </c>
      <c r="EJ3" s="268"/>
      <c r="EK3" s="268"/>
      <c r="EL3" s="389" t="s">
        <v>203</v>
      </c>
      <c r="EM3" s="390" t="s">
        <v>56</v>
      </c>
      <c r="EN3" s="391" t="s">
        <v>7</v>
      </c>
      <c r="EO3" s="391" t="s">
        <v>1</v>
      </c>
      <c r="EP3" s="391" t="s">
        <v>2</v>
      </c>
      <c r="EQ3" s="391" t="s">
        <v>16</v>
      </c>
      <c r="ER3" s="391" t="s">
        <v>17</v>
      </c>
      <c r="ES3" s="392" t="s">
        <v>18</v>
      </c>
      <c r="ET3" s="268"/>
      <c r="EU3" s="268"/>
      <c r="EV3" s="389" t="s">
        <v>203</v>
      </c>
      <c r="EW3" s="390" t="s">
        <v>56</v>
      </c>
      <c r="EX3" s="391" t="s">
        <v>7</v>
      </c>
      <c r="EY3" s="391" t="s">
        <v>1</v>
      </c>
      <c r="EZ3" s="391" t="s">
        <v>2</v>
      </c>
      <c r="FA3" s="391" t="s">
        <v>16</v>
      </c>
      <c r="FB3" s="391" t="s">
        <v>17</v>
      </c>
      <c r="FC3" s="392" t="s">
        <v>18</v>
      </c>
      <c r="FD3" s="268"/>
      <c r="FE3" s="268"/>
      <c r="FF3" s="389" t="s">
        <v>203</v>
      </c>
      <c r="FG3" s="390" t="s">
        <v>56</v>
      </c>
      <c r="FH3" s="391" t="s">
        <v>7</v>
      </c>
      <c r="FI3" s="391" t="s">
        <v>1</v>
      </c>
      <c r="FJ3" s="391" t="s">
        <v>2</v>
      </c>
      <c r="FK3" s="391" t="s">
        <v>16</v>
      </c>
      <c r="FL3" s="391" t="s">
        <v>17</v>
      </c>
      <c r="FM3" s="392" t="s">
        <v>18</v>
      </c>
      <c r="FN3" s="268"/>
      <c r="FO3" s="268"/>
      <c r="FP3" s="389" t="s">
        <v>203</v>
      </c>
      <c r="FQ3" s="390" t="s">
        <v>56</v>
      </c>
      <c r="FR3" s="391" t="s">
        <v>7</v>
      </c>
      <c r="FS3" s="391" t="s">
        <v>1</v>
      </c>
      <c r="FT3" s="391" t="s">
        <v>2</v>
      </c>
      <c r="FU3" s="391" t="s">
        <v>16</v>
      </c>
      <c r="FV3" s="391" t="s">
        <v>17</v>
      </c>
      <c r="FW3" s="392" t="s">
        <v>18</v>
      </c>
      <c r="FX3" s="268"/>
      <c r="FY3" s="268"/>
      <c r="FZ3" s="389" t="s">
        <v>203</v>
      </c>
      <c r="GA3" s="390" t="s">
        <v>56</v>
      </c>
      <c r="GB3" s="391" t="s">
        <v>7</v>
      </c>
      <c r="GC3" s="391" t="s">
        <v>1</v>
      </c>
      <c r="GD3" s="391" t="s">
        <v>2</v>
      </c>
      <c r="GE3" s="391" t="s">
        <v>16</v>
      </c>
      <c r="GF3" s="391" t="s">
        <v>17</v>
      </c>
      <c r="GG3" s="392" t="s">
        <v>18</v>
      </c>
      <c r="GH3" s="268"/>
      <c r="GI3" s="268"/>
      <c r="GJ3" s="389" t="s">
        <v>203</v>
      </c>
      <c r="GK3" s="390" t="s">
        <v>56</v>
      </c>
      <c r="GL3" s="391" t="s">
        <v>7</v>
      </c>
      <c r="GM3" s="391" t="s">
        <v>1</v>
      </c>
      <c r="GN3" s="391" t="s">
        <v>2</v>
      </c>
      <c r="GO3" s="391" t="s">
        <v>16</v>
      </c>
      <c r="GP3" s="391" t="s">
        <v>17</v>
      </c>
      <c r="GQ3" s="392" t="s">
        <v>18</v>
      </c>
      <c r="GR3" s="268"/>
      <c r="GS3" s="268"/>
      <c r="GT3" s="389" t="s">
        <v>203</v>
      </c>
      <c r="GU3" s="390" t="s">
        <v>56</v>
      </c>
      <c r="GV3" s="391" t="s">
        <v>7</v>
      </c>
      <c r="GW3" s="391" t="s">
        <v>1</v>
      </c>
      <c r="GX3" s="391" t="s">
        <v>2</v>
      </c>
      <c r="GY3" s="391" t="s">
        <v>16</v>
      </c>
      <c r="GZ3" s="391" t="s">
        <v>17</v>
      </c>
      <c r="HA3" s="392" t="s">
        <v>18</v>
      </c>
      <c r="HB3" s="268"/>
      <c r="HC3" s="268"/>
      <c r="HD3" s="389" t="s">
        <v>203</v>
      </c>
      <c r="HE3" s="390" t="s">
        <v>56</v>
      </c>
      <c r="HF3" s="391" t="s">
        <v>7</v>
      </c>
      <c r="HG3" s="391" t="s">
        <v>1</v>
      </c>
      <c r="HH3" s="391" t="s">
        <v>2</v>
      </c>
      <c r="HI3" s="391" t="s">
        <v>16</v>
      </c>
      <c r="HJ3" s="391" t="s">
        <v>17</v>
      </c>
      <c r="HK3" s="392" t="s">
        <v>18</v>
      </c>
      <c r="HL3" s="268"/>
      <c r="HM3" s="268"/>
      <c r="HN3" s="270"/>
      <c r="HX3" s="270"/>
      <c r="IH3" s="270"/>
    </row>
    <row xmlns:x14ac="http://schemas.microsoft.com/office/spreadsheetml/2009/9/ac" r="4" s="4" customFormat="true" x14ac:dyDescent="0.25">
      <c r="A4" s="416" t="str">
        <f>IF(ISBLANK('Data Summary'!A6),"",'Data Summary'!A6)</f>
        <v>MWI_2010_EMIS</v>
      </c>
      <c r="B4" s="123"/>
      <c r="C4" s="92" t="s">
        <v>3</v>
      </c>
      <c r="D4" s="7">
        <v>63</v>
      </c>
      <c r="E4" s="7">
        <v>55.4</v>
      </c>
      <c r="F4" s="7">
        <v>63.7</v>
      </c>
      <c r="G4" s="7"/>
      <c r="H4" s="7">
        <v>61</v>
      </c>
      <c r="I4" s="26">
        <v>73</v>
      </c>
      <c r="J4" s="24"/>
      <c r="K4" s="24"/>
      <c r="L4" s="123"/>
      <c r="M4" s="92" t="s">
        <v>3</v>
      </c>
      <c r="N4" s="7"/>
      <c r="O4" s="7"/>
      <c r="P4" s="7"/>
      <c r="Q4" s="7"/>
      <c r="R4" s="7"/>
      <c r="S4" s="26"/>
      <c r="T4" s="24"/>
      <c r="U4" s="24"/>
      <c r="V4" s="123"/>
      <c r="W4" s="92" t="s">
        <v>3</v>
      </c>
      <c r="X4" s="7">
        <v>61.7</v>
      </c>
      <c r="Y4" s="7">
        <v>54.8</v>
      </c>
      <c r="Z4" s="7">
        <v>62.2</v>
      </c>
      <c r="AA4" s="7"/>
      <c r="AB4" s="7">
        <v>60</v>
      </c>
      <c r="AC4" s="26">
        <v>70.599999999999994</v>
      </c>
      <c r="AD4" s="24"/>
      <c r="AE4" s="24"/>
      <c r="AF4" s="138"/>
      <c r="AG4" s="92" t="s">
        <v>3</v>
      </c>
      <c r="AH4" s="7"/>
      <c r="AI4" s="7"/>
      <c r="AJ4" s="7"/>
      <c r="AK4" s="7"/>
      <c r="AL4" s="7"/>
      <c r="AM4" s="26"/>
      <c r="AN4" s="24"/>
      <c r="AO4" s="24"/>
      <c r="AP4" s="138"/>
      <c r="AQ4" s="92" t="s">
        <v>3</v>
      </c>
      <c r="AR4" s="7">
        <v>61.6</v>
      </c>
      <c r="AS4" s="7">
        <v>58.2</v>
      </c>
      <c r="AT4" s="7">
        <v>62</v>
      </c>
      <c r="AU4" s="7"/>
      <c r="AV4" s="7">
        <v>59.9</v>
      </c>
      <c r="AW4" s="26">
        <v>70.7</v>
      </c>
      <c r="AX4" s="24"/>
      <c r="AY4" s="24"/>
      <c r="AZ4" s="138"/>
      <c r="BA4" s="93" t="s">
        <v>3</v>
      </c>
      <c r="BB4" s="7"/>
      <c r="BC4" s="7"/>
      <c r="BD4" s="7"/>
      <c r="BE4" s="7"/>
      <c r="BF4" s="7"/>
      <c r="BG4" s="26"/>
      <c r="BH4" s="24"/>
      <c r="BI4" s="24"/>
      <c r="BJ4" s="138"/>
      <c r="BK4" s="92" t="s">
        <v>3</v>
      </c>
      <c r="BL4" s="7">
        <v>63.3</v>
      </c>
      <c r="BM4" s="7">
        <v>56.5</v>
      </c>
      <c r="BN4" s="7">
        <v>64.2</v>
      </c>
      <c r="BO4" s="7"/>
      <c r="BP4" s="7">
        <v>61.5</v>
      </c>
      <c r="BQ4" s="26">
        <v>71.5</v>
      </c>
      <c r="BR4" s="24"/>
      <c r="BS4" s="24"/>
      <c r="BT4" s="138"/>
      <c r="BU4" s="92" t="s">
        <v>3</v>
      </c>
      <c r="BV4" s="7"/>
      <c r="BW4" s="7"/>
      <c r="BX4" s="7"/>
      <c r="BY4" s="7"/>
      <c r="BZ4" s="7"/>
      <c r="CA4" s="26"/>
      <c r="CB4" s="24"/>
      <c r="CC4" s="24"/>
      <c r="CD4" s="138"/>
      <c r="CE4" s="92" t="s">
        <v>3</v>
      </c>
      <c r="CF4" s="7"/>
      <c r="CG4" s="7"/>
      <c r="CH4" s="7"/>
      <c r="CI4" s="7"/>
      <c r="CJ4" s="7"/>
      <c r="CK4" s="26"/>
      <c r="CL4" s="24"/>
      <c r="CM4" s="24"/>
      <c r="CN4" s="138"/>
      <c r="CO4" s="92" t="s">
        <v>3</v>
      </c>
      <c r="CP4" s="7">
        <v>63.2</v>
      </c>
      <c r="CQ4" s="7">
        <v>54.4</v>
      </c>
      <c r="CR4" s="7">
        <v>64.400000000000006</v>
      </c>
      <c r="CS4" s="7"/>
      <c r="CT4" s="7">
        <v>61.6</v>
      </c>
      <c r="CU4" s="26">
        <v>70</v>
      </c>
      <c r="CV4" s="24"/>
      <c r="CW4" s="24"/>
      <c r="CX4" s="138"/>
      <c r="CY4" s="92" t="s">
        <v>3</v>
      </c>
      <c r="CZ4" s="7">
        <v>65.099999999999994</v>
      </c>
      <c r="DA4" s="7">
        <v>57</v>
      </c>
      <c r="DB4" s="7">
        <v>65.900000000000006</v>
      </c>
      <c r="DC4" s="7"/>
      <c r="DD4" s="7">
        <v>64.2</v>
      </c>
      <c r="DE4" s="26">
        <v>68.8</v>
      </c>
      <c r="DF4" s="24"/>
      <c r="DG4" s="24"/>
      <c r="DH4" s="138"/>
      <c r="DI4" s="92" t="s">
        <v>3</v>
      </c>
      <c r="DJ4" s="7"/>
      <c r="DK4" s="7"/>
      <c r="DL4" s="7"/>
      <c r="DM4" s="7"/>
      <c r="DN4" s="7"/>
      <c r="DO4" s="26"/>
      <c r="DP4" s="24"/>
      <c r="DQ4" s="24"/>
      <c r="DR4" s="138"/>
      <c r="DS4" s="92" t="s">
        <v>3</v>
      </c>
      <c r="DT4" s="7">
        <v>61.4</v>
      </c>
      <c r="DU4" s="7">
        <v>53.7</v>
      </c>
      <c r="DV4" s="7">
        <v>62.3</v>
      </c>
      <c r="DW4" s="7"/>
      <c r="DX4" s="7">
        <v>60.1</v>
      </c>
      <c r="DY4" s="26">
        <v>67.2</v>
      </c>
      <c r="DZ4" s="24"/>
      <c r="EA4" s="24"/>
      <c r="EB4" s="138"/>
      <c r="EC4" s="92" t="s">
        <v>3</v>
      </c>
      <c r="ED4" s="7">
        <f>100-ED5</f>
        <v>62.8</v>
      </c>
      <c r="EE4" s="7"/>
      <c r="EF4" s="7"/>
      <c r="EG4" s="7"/>
      <c r="EH4" s="7">
        <f>100-EH5</f>
        <v>62.8</v>
      </c>
      <c r="EI4" s="26"/>
      <c r="EJ4" s="24"/>
      <c r="EK4" s="24"/>
      <c r="EL4" s="138"/>
      <c r="EM4" s="92" t="s">
        <v>3</v>
      </c>
      <c r="EN4" s="7"/>
      <c r="EO4" s="7"/>
      <c r="EP4" s="7"/>
      <c r="EQ4" s="7"/>
      <c r="ER4" s="7"/>
      <c r="ES4" s="26"/>
      <c r="ET4" s="24"/>
      <c r="EU4" s="24"/>
      <c r="EV4" s="138"/>
      <c r="EW4" s="92" t="s">
        <v>3</v>
      </c>
      <c r="EX4" s="7"/>
      <c r="EY4" s="7"/>
      <c r="EZ4" s="7"/>
      <c r="FA4" s="7"/>
      <c r="FB4" s="7"/>
      <c r="FC4" s="26"/>
      <c r="FD4" s="24"/>
      <c r="FE4" s="24"/>
      <c r="FF4" s="138"/>
      <c r="FG4" s="92" t="s">
        <v>3</v>
      </c>
      <c r="FH4" s="198">
        <v>52.941180000000003</v>
      </c>
      <c r="FI4" s="198"/>
      <c r="FJ4" s="198">
        <v>52.941180000000003</v>
      </c>
      <c r="FK4" s="198"/>
      <c r="FL4" s="198"/>
      <c r="FM4" s="26"/>
      <c r="FN4" s="24"/>
      <c r="FO4" s="24"/>
      <c r="FP4" s="138"/>
      <c r="FQ4" s="92" t="s">
        <v>3</v>
      </c>
      <c r="FR4" s="7"/>
      <c r="FS4" s="7"/>
      <c r="FT4" s="7"/>
      <c r="FU4" s="7"/>
      <c r="FV4" s="7"/>
      <c r="FW4" s="26"/>
      <c r="FX4" s="24"/>
      <c r="FY4" s="24"/>
      <c r="FZ4" s="138"/>
      <c r="GA4" s="92" t="s">
        <v>3</v>
      </c>
      <c r="GB4" s="7">
        <f>(GF4*GF15+GG4*GG15)/SUM(GF15:GG15)</f>
        <v>57.109372975774065</v>
      </c>
      <c r="GC4" s="7"/>
      <c r="GD4" s="7"/>
      <c r="GE4" s="7"/>
      <c r="GF4" s="7">
        <v>56.35</v>
      </c>
      <c r="GG4" s="26">
        <v>60.66</v>
      </c>
      <c r="GH4" s="24"/>
      <c r="GI4" s="24"/>
      <c r="GJ4" s="138"/>
      <c r="GK4" s="92" t="s">
        <v>3</v>
      </c>
      <c r="GL4" s="7"/>
      <c r="GM4" s="7"/>
      <c r="GN4" s="7"/>
      <c r="GO4" s="7"/>
      <c r="GP4" s="7"/>
      <c r="GQ4" s="26"/>
      <c r="GR4" s="24"/>
      <c r="GS4" s="24"/>
      <c r="GT4" s="138"/>
      <c r="GU4" s="92" t="s">
        <v>3</v>
      </c>
      <c r="GV4" s="7"/>
      <c r="GW4" s="7"/>
      <c r="GX4" s="7"/>
      <c r="GY4" s="7"/>
      <c r="GZ4" s="7"/>
      <c r="HA4" s="26"/>
      <c r="HB4" s="24"/>
      <c r="HC4" s="24"/>
      <c r="HD4" s="138"/>
      <c r="HE4" s="92" t="s">
        <v>3</v>
      </c>
      <c r="HF4" s="7"/>
      <c r="HG4" s="7"/>
      <c r="HH4" s="7"/>
      <c r="HI4" s="7"/>
      <c r="HJ4" s="7"/>
      <c r="HK4" s="26"/>
      <c r="HL4" s="24"/>
      <c r="HM4" s="24"/>
      <c r="HN4" s="134"/>
      <c r="HX4" s="134"/>
      <c r="IH4" s="134"/>
    </row>
    <row xmlns:x14ac="http://schemas.microsoft.com/office/spreadsheetml/2009/9/ac" r="5" s="4" customFormat="true" x14ac:dyDescent="0.25">
      <c r="A5" s="416" t="str">
        <f ca="true">IF(ISBLANK('Data Summary'!A7),"",'Data Summary'!A7)</f>
        <v>MWI_2010_UIS</v>
      </c>
      <c r="B5" s="123"/>
      <c r="C5" s="92" t="s">
        <v>25</v>
      </c>
      <c r="D5" s="7">
        <v>37</v>
      </c>
      <c r="E5" s="7">
        <f>100-E4</f>
        <v>44.6</v>
      </c>
      <c r="F5" s="7">
        <f t="shared" ref="F5:H5" si="0">100-F4</f>
        <v>36.299999999999997</v>
      </c>
      <c r="G5" s="7"/>
      <c r="H5" s="7">
        <f t="shared" si="0"/>
        <v>39</v>
      </c>
      <c r="I5" s="26">
        <f>100-I4</f>
        <v>27</v>
      </c>
      <c r="J5" s="24"/>
      <c r="K5" s="24"/>
      <c r="L5" s="123"/>
      <c r="M5" s="92" t="s">
        <v>25</v>
      </c>
      <c r="N5" s="7"/>
      <c r="O5" s="7"/>
      <c r="P5" s="7"/>
      <c r="Q5" s="7"/>
      <c r="R5" s="7"/>
      <c r="S5" s="26"/>
      <c r="T5" s="24"/>
      <c r="U5" s="24"/>
      <c r="V5" s="123"/>
      <c r="W5" s="92" t="s">
        <v>25</v>
      </c>
      <c r="X5" s="7">
        <f>34.6+3.7</f>
        <v>38.300000000000004</v>
      </c>
      <c r="Y5" s="7">
        <f>100-Y4</f>
        <v>45.2</v>
      </c>
      <c r="Z5" s="7">
        <f t="shared" ref="Z5:AC5" si="1">100-Z4</f>
        <v>37.799999999999997</v>
      </c>
      <c r="AA5" s="7"/>
      <c r="AB5" s="7">
        <f t="shared" si="1"/>
        <v>40</v>
      </c>
      <c r="AC5" s="26">
        <f t="shared" si="1"/>
        <v>29.400000000000006</v>
      </c>
      <c r="AD5" s="24"/>
      <c r="AE5" s="24"/>
      <c r="AF5" s="138"/>
      <c r="AG5" s="92" t="s">
        <v>25</v>
      </c>
      <c r="AH5" s="7"/>
      <c r="AI5" s="7"/>
      <c r="AJ5" s="7"/>
      <c r="AK5" s="7"/>
      <c r="AL5" s="7"/>
      <c r="AM5" s="26"/>
      <c r="AN5" s="24"/>
      <c r="AO5" s="24"/>
      <c r="AP5" s="138"/>
      <c r="AQ5" s="92" t="s">
        <v>25</v>
      </c>
      <c r="AR5" s="7">
        <f>34.5+3.8</f>
        <v>38.299999999999997</v>
      </c>
      <c r="AS5" s="7">
        <f>100-AS4</f>
        <v>41.8</v>
      </c>
      <c r="AT5" s="7">
        <f t="shared" ref="AT5:AW5" si="2">100-AT4</f>
        <v>38</v>
      </c>
      <c r="AU5" s="7"/>
      <c r="AV5" s="7">
        <f t="shared" si="2"/>
        <v>40.1</v>
      </c>
      <c r="AW5" s="26">
        <f t="shared" si="2"/>
        <v>29.299999999999997</v>
      </c>
      <c r="AX5" s="24"/>
      <c r="AY5" s="24"/>
      <c r="AZ5" s="138"/>
      <c r="BA5" s="93" t="s">
        <v>25</v>
      </c>
      <c r="BB5" s="7"/>
      <c r="BC5" s="7"/>
      <c r="BD5" s="7"/>
      <c r="BE5" s="7"/>
      <c r="BF5" s="7"/>
      <c r="BG5" s="26"/>
      <c r="BH5" s="24"/>
      <c r="BI5" s="24"/>
      <c r="BJ5" s="138"/>
      <c r="BK5" s="92" t="s">
        <v>25</v>
      </c>
      <c r="BL5" s="7">
        <f>32.9+3.7</f>
        <v>36.6</v>
      </c>
      <c r="BM5" s="7">
        <f>100-BM4</f>
        <v>43.5</v>
      </c>
      <c r="BN5" s="7">
        <f t="shared" ref="BN5:BQ5" si="3">100-BN4</f>
        <v>35.799999999999997</v>
      </c>
      <c r="BO5" s="7"/>
      <c r="BP5" s="7">
        <f t="shared" si="3"/>
        <v>38.5</v>
      </c>
      <c r="BQ5" s="26">
        <f t="shared" si="3"/>
        <v>28.5</v>
      </c>
      <c r="BR5" s="24"/>
      <c r="BS5" s="24"/>
      <c r="BT5" s="138"/>
      <c r="BU5" s="92" t="s">
        <v>25</v>
      </c>
      <c r="BV5" s="7"/>
      <c r="BW5" s="7"/>
      <c r="BX5" s="7"/>
      <c r="BY5" s="7"/>
      <c r="BZ5" s="7"/>
      <c r="CA5" s="26"/>
      <c r="CB5" s="24"/>
      <c r="CC5" s="24"/>
      <c r="CD5" s="138"/>
      <c r="CE5" s="92" t="s">
        <v>25</v>
      </c>
      <c r="CF5" s="7"/>
      <c r="CG5" s="7"/>
      <c r="CH5" s="7"/>
      <c r="CI5" s="7"/>
      <c r="CJ5" s="7"/>
      <c r="CK5" s="26"/>
      <c r="CL5" s="24"/>
      <c r="CM5" s="24"/>
      <c r="CN5" s="138"/>
      <c r="CO5" s="92" t="s">
        <v>25</v>
      </c>
      <c r="CP5" s="7">
        <v>36.799999999999997</v>
      </c>
      <c r="CQ5" s="7">
        <v>45.6</v>
      </c>
      <c r="CR5" s="7">
        <v>35.599999999999994</v>
      </c>
      <c r="CS5" s="7"/>
      <c r="CT5" s="7">
        <v>38.4</v>
      </c>
      <c r="CU5" s="26">
        <v>30</v>
      </c>
      <c r="CV5" s="24"/>
      <c r="CW5" s="24"/>
      <c r="CX5" s="138"/>
      <c r="CY5" s="92" t="s">
        <v>25</v>
      </c>
      <c r="CZ5" s="7">
        <v>34.9</v>
      </c>
      <c r="DA5" s="7">
        <f>100-DA4</f>
        <v>43</v>
      </c>
      <c r="DB5" s="7">
        <f t="shared" ref="DB5:DE5" si="4">100-DB4</f>
        <v>34.099999999999994</v>
      </c>
      <c r="DC5" s="7"/>
      <c r="DD5" s="7">
        <f t="shared" si="4"/>
        <v>35.799999999999997</v>
      </c>
      <c r="DE5" s="26">
        <f t="shared" si="4"/>
        <v>31.200000000000003</v>
      </c>
      <c r="DF5" s="24"/>
      <c r="DG5" s="24"/>
      <c r="DH5" s="123"/>
      <c r="DI5" s="92" t="s">
        <v>25</v>
      </c>
      <c r="DJ5" s="7"/>
      <c r="DK5" s="7"/>
      <c r="DL5" s="7"/>
      <c r="DM5" s="7"/>
      <c r="DN5" s="7"/>
      <c r="DO5" s="26"/>
      <c r="DP5" s="24"/>
      <c r="DQ5" s="24"/>
      <c r="DR5" s="123"/>
      <c r="DS5" s="92" t="s">
        <v>25</v>
      </c>
      <c r="DT5" s="7">
        <f>34.7+3.9</f>
        <v>38.6</v>
      </c>
      <c r="DU5" s="7">
        <f>100-DU4</f>
        <v>46.3</v>
      </c>
      <c r="DV5" s="7">
        <f t="shared" ref="DV5:DY5" si="5">100-DV4</f>
        <v>37.700000000000003</v>
      </c>
      <c r="DW5" s="7"/>
      <c r="DX5" s="7">
        <f t="shared" si="5"/>
        <v>39.9</v>
      </c>
      <c r="DY5" s="26">
        <f t="shared" si="5"/>
        <v>32.799999999999997</v>
      </c>
      <c r="DZ5" s="24"/>
      <c r="EA5" s="24"/>
      <c r="EB5" s="123" t="s">
        <v>214</v>
      </c>
      <c r="EC5" s="92" t="s">
        <v>25</v>
      </c>
      <c r="ED5" s="7">
        <v>37.200000000000003</v>
      </c>
      <c r="EE5" s="7"/>
      <c r="EF5" s="7"/>
      <c r="EG5" s="7"/>
      <c r="EH5" s="7">
        <v>37.200000000000003</v>
      </c>
      <c r="EI5" s="26"/>
      <c r="EJ5" s="24"/>
      <c r="EK5" s="24"/>
      <c r="EL5" s="123"/>
      <c r="EM5" s="92" t="s">
        <v>25</v>
      </c>
      <c r="EN5" s="7"/>
      <c r="EO5" s="7"/>
      <c r="EP5" s="7"/>
      <c r="EQ5" s="7"/>
      <c r="ER5" s="7"/>
      <c r="ES5" s="26"/>
      <c r="ET5" s="24"/>
      <c r="EU5" s="24"/>
      <c r="EV5" s="123"/>
      <c r="EW5" s="92" t="s">
        <v>25</v>
      </c>
      <c r="EX5" s="7"/>
      <c r="EY5" s="7"/>
      <c r="EZ5" s="7"/>
      <c r="FA5" s="7"/>
      <c r="FB5" s="7"/>
      <c r="FC5" s="26"/>
      <c r="FD5" s="24"/>
      <c r="FE5" s="24"/>
      <c r="FF5" s="123"/>
      <c r="FG5" s="92" t="s">
        <v>25</v>
      </c>
      <c r="FH5" s="198">
        <v>47.058819999999997</v>
      </c>
      <c r="FI5" s="198"/>
      <c r="FJ5" s="198">
        <v>47.058819999999997</v>
      </c>
      <c r="FK5" s="198"/>
      <c r="FL5" s="198"/>
      <c r="FM5" s="26"/>
      <c r="FN5" s="24"/>
      <c r="FO5" s="24"/>
      <c r="FP5" s="123"/>
      <c r="FQ5" s="92" t="s">
        <v>25</v>
      </c>
      <c r="FR5" s="7"/>
      <c r="FS5" s="7"/>
      <c r="FT5" s="7"/>
      <c r="FU5" s="7"/>
      <c r="FV5" s="7"/>
      <c r="FW5" s="26"/>
      <c r="FX5" s="24"/>
      <c r="FY5" s="24"/>
      <c r="FZ5" s="123" t="s">
        <v>287</v>
      </c>
      <c r="GA5" s="92" t="s">
        <v>25</v>
      </c>
      <c r="GB5" s="7">
        <f>100-GB4</f>
        <v>42.890627024225935</v>
      </c>
      <c r="GC5" s="7"/>
      <c r="GD5" s="7"/>
      <c r="GE5" s="7"/>
      <c r="GF5" s="7">
        <f>100-56.35</f>
        <v>43.65</v>
      </c>
      <c r="GG5" s="26">
        <f>100-GG4</f>
        <v>39.340000000000003</v>
      </c>
      <c r="GH5" s="24"/>
      <c r="GI5" s="24"/>
      <c r="GJ5" s="123"/>
      <c r="GK5" s="92" t="s">
        <v>25</v>
      </c>
      <c r="GL5" s="7"/>
      <c r="GM5" s="7"/>
      <c r="GN5" s="7"/>
      <c r="GO5" s="7"/>
      <c r="GP5" s="7"/>
      <c r="GQ5" s="26"/>
      <c r="GR5" s="24"/>
      <c r="GS5" s="24"/>
      <c r="GT5" s="123"/>
      <c r="GU5" s="92" t="s">
        <v>25</v>
      </c>
      <c r="GV5" s="7"/>
      <c r="GW5" s="7"/>
      <c r="GX5" s="7"/>
      <c r="GY5" s="7"/>
      <c r="GZ5" s="7"/>
      <c r="HA5" s="26"/>
      <c r="HB5" s="24"/>
      <c r="HC5" s="24"/>
      <c r="HD5" s="123"/>
      <c r="HE5" s="92" t="s">
        <v>25</v>
      </c>
      <c r="HF5" s="7"/>
      <c r="HG5" s="7"/>
      <c r="HH5" s="7"/>
      <c r="HI5" s="7"/>
      <c r="HJ5" s="7"/>
      <c r="HK5" s="26"/>
      <c r="HL5" s="24"/>
      <c r="HM5" s="24"/>
      <c r="HN5" s="134"/>
      <c r="HX5" s="134"/>
      <c r="IH5" s="134"/>
    </row>
    <row xmlns:x14ac="http://schemas.microsoft.com/office/spreadsheetml/2009/9/ac" r="6" s="4" customFormat="true" ht="15.6" customHeight="true" x14ac:dyDescent="0.25">
      <c r="A6" s="416" t="str">
        <f ca="true">IF(ISBLANK('Data Summary'!A8),"",'Data Summary'!A8)</f>
        <v>MWI_2011_EMIS</v>
      </c>
      <c r="B6" s="138"/>
      <c r="C6" s="93" t="s">
        <v>26</v>
      </c>
      <c r="D6" s="19"/>
      <c r="E6" s="7"/>
      <c r="F6" s="7"/>
      <c r="G6" s="7"/>
      <c r="H6" s="7"/>
      <c r="I6" s="26"/>
      <c r="J6" s="24"/>
      <c r="K6" s="24"/>
      <c r="L6" s="138"/>
      <c r="M6" s="93" t="s">
        <v>26</v>
      </c>
      <c r="N6" s="19"/>
      <c r="O6" s="7"/>
      <c r="P6" s="7"/>
      <c r="Q6" s="7"/>
      <c r="R6" s="7"/>
      <c r="S6" s="26"/>
      <c r="T6" s="24"/>
      <c r="U6" s="24"/>
      <c r="V6" s="138"/>
      <c r="W6" s="93" t="s">
        <v>26</v>
      </c>
      <c r="X6" s="19"/>
      <c r="Y6" s="7"/>
      <c r="Z6" s="7"/>
      <c r="AA6" s="7"/>
      <c r="AB6" s="7"/>
      <c r="AC6" s="26"/>
      <c r="AD6" s="24"/>
      <c r="AE6" s="24"/>
      <c r="AF6" s="138"/>
      <c r="AG6" s="93" t="s">
        <v>26</v>
      </c>
      <c r="AH6" s="19"/>
      <c r="AI6" s="7"/>
      <c r="AJ6" s="7"/>
      <c r="AK6" s="7"/>
      <c r="AL6" s="7"/>
      <c r="AM6" s="26"/>
      <c r="AN6" s="24"/>
      <c r="AO6" s="24"/>
      <c r="AP6" s="138"/>
      <c r="AQ6" s="93" t="s">
        <v>26</v>
      </c>
      <c r="AR6" s="19"/>
      <c r="AS6" s="7"/>
      <c r="AT6" s="7"/>
      <c r="AU6" s="7"/>
      <c r="AV6" s="7"/>
      <c r="AW6" s="26"/>
      <c r="AX6" s="24"/>
      <c r="AY6" s="24"/>
      <c r="AZ6" s="138"/>
      <c r="BA6" s="93" t="s">
        <v>26</v>
      </c>
      <c r="BB6" s="19"/>
      <c r="BC6" s="7"/>
      <c r="BD6" s="7"/>
      <c r="BE6" s="7"/>
      <c r="BF6" s="7"/>
      <c r="BG6" s="26"/>
      <c r="BH6" s="24"/>
      <c r="BI6" s="24"/>
      <c r="BJ6" s="138"/>
      <c r="BK6" s="93" t="s">
        <v>26</v>
      </c>
      <c r="BL6" s="19"/>
      <c r="BM6" s="7"/>
      <c r="BN6" s="7"/>
      <c r="BO6" s="7"/>
      <c r="BP6" s="7"/>
      <c r="BQ6" s="26"/>
      <c r="BR6" s="24"/>
      <c r="BS6" s="24"/>
      <c r="BT6" s="138"/>
      <c r="BU6" s="93" t="s">
        <v>26</v>
      </c>
      <c r="BV6" s="19"/>
      <c r="BW6" s="7"/>
      <c r="BX6" s="7"/>
      <c r="BY6" s="7"/>
      <c r="BZ6" s="7"/>
      <c r="CA6" s="26"/>
      <c r="CB6" s="24"/>
      <c r="CC6" s="24"/>
      <c r="CD6" s="138"/>
      <c r="CE6" s="93" t="s">
        <v>26</v>
      </c>
      <c r="CF6" s="19"/>
      <c r="CG6" s="7"/>
      <c r="CH6" s="7"/>
      <c r="CI6" s="7"/>
      <c r="CJ6" s="7"/>
      <c r="CK6" s="26"/>
      <c r="CL6" s="24"/>
      <c r="CM6" s="24"/>
      <c r="CN6" s="138"/>
      <c r="CO6" s="93" t="s">
        <v>26</v>
      </c>
      <c r="CP6" s="19"/>
      <c r="CQ6" s="7"/>
      <c r="CR6" s="7"/>
      <c r="CS6" s="7"/>
      <c r="CT6" s="7"/>
      <c r="CU6" s="26"/>
      <c r="CV6" s="24"/>
      <c r="CW6" s="24"/>
      <c r="CX6" s="138"/>
      <c r="CY6" s="93" t="s">
        <v>26</v>
      </c>
      <c r="CZ6" s="19"/>
      <c r="DA6" s="7"/>
      <c r="DB6" s="7"/>
      <c r="DC6" s="7"/>
      <c r="DD6" s="7"/>
      <c r="DE6" s="26"/>
      <c r="DF6" s="24"/>
      <c r="DG6" s="24"/>
      <c r="DH6" s="138"/>
      <c r="DI6" s="93" t="s">
        <v>26</v>
      </c>
      <c r="DJ6" s="19"/>
      <c r="DK6" s="7"/>
      <c r="DL6" s="7"/>
      <c r="DM6" s="7"/>
      <c r="DN6" s="7"/>
      <c r="DO6" s="26"/>
      <c r="DP6" s="24"/>
      <c r="DQ6" s="24"/>
      <c r="DR6" s="138"/>
      <c r="DS6" s="93" t="s">
        <v>26</v>
      </c>
      <c r="DT6" s="19"/>
      <c r="DU6" s="7"/>
      <c r="DV6" s="7"/>
      <c r="DW6" s="7"/>
      <c r="DX6" s="7"/>
      <c r="DY6" s="26"/>
      <c r="DZ6" s="24"/>
      <c r="EA6" s="24"/>
      <c r="EB6" s="138"/>
      <c r="EC6" s="93" t="s">
        <v>26</v>
      </c>
      <c r="ED6" s="19"/>
      <c r="EE6" s="7"/>
      <c r="EF6" s="7"/>
      <c r="EG6" s="7"/>
      <c r="EH6" s="7"/>
      <c r="EI6" s="26"/>
      <c r="EJ6" s="24"/>
      <c r="EK6" s="24"/>
      <c r="EL6" s="138"/>
      <c r="EM6" s="93" t="s">
        <v>26</v>
      </c>
      <c r="EN6" s="19"/>
      <c r="EO6" s="7"/>
      <c r="EP6" s="7"/>
      <c r="EQ6" s="7"/>
      <c r="ER6" s="7"/>
      <c r="ES6" s="26"/>
      <c r="ET6" s="24"/>
      <c r="EU6" s="24"/>
      <c r="EV6" s="138"/>
      <c r="EW6" s="93" t="s">
        <v>26</v>
      </c>
      <c r="EX6" s="19"/>
      <c r="EY6" s="7"/>
      <c r="EZ6" s="7"/>
      <c r="FA6" s="7"/>
      <c r="FB6" s="7"/>
      <c r="FC6" s="26"/>
      <c r="FD6" s="24"/>
      <c r="FE6" s="24"/>
      <c r="FF6" s="138"/>
      <c r="FG6" s="93" t="s">
        <v>26</v>
      </c>
      <c r="FH6" s="198"/>
      <c r="FI6" s="198"/>
      <c r="FJ6" s="198"/>
      <c r="FK6" s="198"/>
      <c r="FL6" s="198"/>
      <c r="FM6" s="26"/>
      <c r="FN6" s="24"/>
      <c r="FO6" s="24"/>
      <c r="FP6" s="138"/>
      <c r="FQ6" s="93" t="s">
        <v>26</v>
      </c>
      <c r="FR6" s="19"/>
      <c r="FS6" s="7"/>
      <c r="FT6" s="7"/>
      <c r="FU6" s="7"/>
      <c r="FV6" s="7"/>
      <c r="FW6" s="26"/>
      <c r="FX6" s="24"/>
      <c r="FY6" s="24"/>
      <c r="FZ6" s="138"/>
      <c r="GA6" s="93" t="s">
        <v>26</v>
      </c>
      <c r="GB6" s="19"/>
      <c r="GC6" s="7"/>
      <c r="GD6" s="7"/>
      <c r="GE6" s="7"/>
      <c r="GF6" s="7"/>
      <c r="GG6" s="26"/>
      <c r="GH6" s="24"/>
      <c r="GI6" s="24"/>
      <c r="GJ6" s="138"/>
      <c r="GK6" s="93" t="s">
        <v>26</v>
      </c>
      <c r="GL6" s="19"/>
      <c r="GM6" s="7"/>
      <c r="GN6" s="7"/>
      <c r="GO6" s="7"/>
      <c r="GP6" s="7"/>
      <c r="GQ6" s="26"/>
      <c r="GR6" s="24"/>
      <c r="GS6" s="24"/>
      <c r="GT6" s="138"/>
      <c r="GU6" s="93" t="s">
        <v>26</v>
      </c>
      <c r="GV6" s="19"/>
      <c r="GW6" s="7"/>
      <c r="GX6" s="7"/>
      <c r="GY6" s="7"/>
      <c r="GZ6" s="7"/>
      <c r="HA6" s="26"/>
      <c r="HB6" s="24"/>
      <c r="HC6" s="24"/>
      <c r="HD6" s="138"/>
      <c r="HE6" s="93" t="s">
        <v>26</v>
      </c>
      <c r="HF6" s="19"/>
      <c r="HG6" s="7"/>
      <c r="HH6" s="7"/>
      <c r="HI6" s="7"/>
      <c r="HJ6" s="7"/>
      <c r="HK6" s="26"/>
      <c r="HL6" s="24"/>
      <c r="HM6" s="24"/>
      <c r="HN6" s="134"/>
      <c r="HX6" s="134"/>
      <c r="IH6" s="134"/>
    </row>
    <row xmlns:x14ac="http://schemas.microsoft.com/office/spreadsheetml/2009/9/ac" r="7" s="4" customFormat="true" x14ac:dyDescent="0.25">
      <c r="A7" s="416" t="str">
        <f ca="true">IF(ISBLANK('Data Summary'!A9),"",'Data Summary'!A9)</f>
        <v>MWI_2011_UIS</v>
      </c>
      <c r="B7" s="123"/>
      <c r="C7" s="93" t="s">
        <v>141</v>
      </c>
      <c r="D7" s="79"/>
      <c r="E7" s="7"/>
      <c r="F7" s="7"/>
      <c r="G7" s="7"/>
      <c r="H7" s="7"/>
      <c r="I7" s="26"/>
      <c r="J7" s="24"/>
      <c r="K7" s="24"/>
      <c r="L7" s="123"/>
      <c r="M7" s="93" t="s">
        <v>141</v>
      </c>
      <c r="N7" s="79"/>
      <c r="O7" s="7"/>
      <c r="P7" s="7"/>
      <c r="Q7" s="7"/>
      <c r="R7" s="7"/>
      <c r="S7" s="26"/>
      <c r="T7" s="24"/>
      <c r="U7" s="24"/>
      <c r="V7" s="123"/>
      <c r="W7" s="93" t="s">
        <v>141</v>
      </c>
      <c r="X7" s="79"/>
      <c r="Y7" s="7"/>
      <c r="Z7" s="7"/>
      <c r="AA7" s="7"/>
      <c r="AB7" s="7"/>
      <c r="AC7" s="26"/>
      <c r="AD7" s="24"/>
      <c r="AE7" s="24"/>
      <c r="AF7" s="123"/>
      <c r="AG7" s="93" t="s">
        <v>141</v>
      </c>
      <c r="AH7" s="79"/>
      <c r="AI7" s="7"/>
      <c r="AJ7" s="7"/>
      <c r="AK7" s="7"/>
      <c r="AL7" s="7"/>
      <c r="AM7" s="26"/>
      <c r="AN7" s="24"/>
      <c r="AO7" s="24"/>
      <c r="AP7" s="123"/>
      <c r="AQ7" s="93" t="s">
        <v>141</v>
      </c>
      <c r="AR7" s="79"/>
      <c r="AS7" s="7"/>
      <c r="AT7" s="7"/>
      <c r="AU7" s="7"/>
      <c r="AV7" s="7"/>
      <c r="AW7" s="26"/>
      <c r="AX7" s="24"/>
      <c r="AY7" s="24"/>
      <c r="AZ7" s="123"/>
      <c r="BA7" s="93" t="s">
        <v>141</v>
      </c>
      <c r="BB7" s="79"/>
      <c r="BC7" s="7"/>
      <c r="BD7" s="7"/>
      <c r="BE7" s="7"/>
      <c r="BF7" s="7"/>
      <c r="BG7" s="26"/>
      <c r="BH7" s="24"/>
      <c r="BI7" s="24"/>
      <c r="BJ7" s="123"/>
      <c r="BK7" s="93" t="s">
        <v>141</v>
      </c>
      <c r="BL7" s="79"/>
      <c r="BM7" s="7"/>
      <c r="BN7" s="7"/>
      <c r="BO7" s="7"/>
      <c r="BP7" s="7"/>
      <c r="BQ7" s="26"/>
      <c r="BR7" s="24"/>
      <c r="BS7" s="24"/>
      <c r="BT7" s="123"/>
      <c r="BU7" s="93" t="s">
        <v>141</v>
      </c>
      <c r="BV7" s="79"/>
      <c r="BW7" s="7"/>
      <c r="BX7" s="7"/>
      <c r="BY7" s="7"/>
      <c r="BZ7" s="7"/>
      <c r="CA7" s="26"/>
      <c r="CB7" s="24"/>
      <c r="CC7" s="24"/>
      <c r="CD7" s="123"/>
      <c r="CE7" s="93" t="s">
        <v>141</v>
      </c>
      <c r="CF7" s="79"/>
      <c r="CG7" s="7"/>
      <c r="CH7" s="7"/>
      <c r="CI7" s="7"/>
      <c r="CJ7" s="7"/>
      <c r="CK7" s="26"/>
      <c r="CL7" s="24"/>
      <c r="CM7" s="24"/>
      <c r="CN7" s="123"/>
      <c r="CO7" s="93" t="s">
        <v>141</v>
      </c>
      <c r="CP7" s="79"/>
      <c r="CQ7" s="7"/>
      <c r="CR7" s="7"/>
      <c r="CS7" s="7"/>
      <c r="CT7" s="7"/>
      <c r="CU7" s="26"/>
      <c r="CV7" s="24"/>
      <c r="CW7" s="24"/>
      <c r="CX7" s="123"/>
      <c r="CY7" s="93" t="s">
        <v>141</v>
      </c>
      <c r="CZ7" s="79"/>
      <c r="DA7" s="7"/>
      <c r="DB7" s="7"/>
      <c r="DC7" s="7"/>
      <c r="DD7" s="7"/>
      <c r="DE7" s="26"/>
      <c r="DF7" s="24"/>
      <c r="DG7" s="24"/>
      <c r="DH7" s="123"/>
      <c r="DI7" s="93" t="s">
        <v>141</v>
      </c>
      <c r="DJ7" s="79"/>
      <c r="DK7" s="7"/>
      <c r="DL7" s="7"/>
      <c r="DM7" s="7"/>
      <c r="DN7" s="7"/>
      <c r="DO7" s="26"/>
      <c r="DP7" s="24"/>
      <c r="DQ7" s="24"/>
      <c r="DR7" s="123"/>
      <c r="DS7" s="93" t="s">
        <v>141</v>
      </c>
      <c r="DT7" s="79"/>
      <c r="DU7" s="7"/>
      <c r="DV7" s="7"/>
      <c r="DW7" s="7"/>
      <c r="DX7" s="7"/>
      <c r="DY7" s="26"/>
      <c r="DZ7" s="24"/>
      <c r="EA7" s="24"/>
      <c r="EB7" s="123"/>
      <c r="EC7" s="93" t="s">
        <v>141</v>
      </c>
      <c r="ED7" s="79"/>
      <c r="EE7" s="7"/>
      <c r="EF7" s="7"/>
      <c r="EG7" s="7"/>
      <c r="EH7" s="7"/>
      <c r="EI7" s="26"/>
      <c r="EJ7" s="24"/>
      <c r="EK7" s="24"/>
      <c r="EL7" s="123"/>
      <c r="EM7" s="93" t="s">
        <v>141</v>
      </c>
      <c r="EN7" s="79"/>
      <c r="EO7" s="7"/>
      <c r="EP7" s="7"/>
      <c r="EQ7" s="7"/>
      <c r="ER7" s="7"/>
      <c r="ES7" s="26"/>
      <c r="ET7" s="24"/>
      <c r="EU7" s="24"/>
      <c r="EV7" s="123"/>
      <c r="EW7" s="93" t="s">
        <v>141</v>
      </c>
      <c r="EX7" s="79"/>
      <c r="EY7" s="7"/>
      <c r="EZ7" s="7"/>
      <c r="FA7" s="7"/>
      <c r="FB7" s="7"/>
      <c r="FC7" s="26"/>
      <c r="FD7" s="24"/>
      <c r="FE7" s="24"/>
      <c r="FF7" s="123"/>
      <c r="FG7" s="93" t="s">
        <v>277</v>
      </c>
      <c r="FH7" s="198">
        <v>23.529409999999999</v>
      </c>
      <c r="FI7" s="198"/>
      <c r="FJ7" s="198">
        <v>23.529409999999999</v>
      </c>
      <c r="FK7" s="198"/>
      <c r="FL7" s="198"/>
      <c r="FM7" s="26"/>
      <c r="FN7" s="24"/>
      <c r="FO7" s="24"/>
      <c r="FP7" s="123"/>
      <c r="FQ7" s="93" t="s">
        <v>141</v>
      </c>
      <c r="FR7" s="79"/>
      <c r="FS7" s="7"/>
      <c r="FT7" s="7"/>
      <c r="FU7" s="7"/>
      <c r="FV7" s="7"/>
      <c r="FW7" s="26"/>
      <c r="FX7" s="24"/>
      <c r="FY7" s="24"/>
      <c r="FZ7" s="123"/>
      <c r="GA7" s="93" t="s">
        <v>141</v>
      </c>
      <c r="GB7" s="79"/>
      <c r="GC7" s="7"/>
      <c r="GD7" s="7"/>
      <c r="GE7" s="7"/>
      <c r="GF7" s="7"/>
      <c r="GG7" s="26"/>
      <c r="GH7" s="24"/>
      <c r="GI7" s="24"/>
      <c r="GJ7" s="123"/>
      <c r="GK7" s="93" t="s">
        <v>141</v>
      </c>
      <c r="GL7" s="79"/>
      <c r="GM7" s="7"/>
      <c r="GN7" s="7"/>
      <c r="GO7" s="7"/>
      <c r="GP7" s="7"/>
      <c r="GQ7" s="26"/>
      <c r="GR7" s="24"/>
      <c r="GS7" s="24"/>
      <c r="GT7" s="123"/>
      <c r="GU7" s="93" t="s">
        <v>141</v>
      </c>
      <c r="GV7" s="79"/>
      <c r="GW7" s="7"/>
      <c r="GX7" s="7"/>
      <c r="GY7" s="7"/>
      <c r="GZ7" s="7"/>
      <c r="HA7" s="26"/>
      <c r="HB7" s="24"/>
      <c r="HC7" s="24"/>
      <c r="HD7" s="123"/>
      <c r="HE7" s="93" t="s">
        <v>141</v>
      </c>
      <c r="HF7" s="79"/>
      <c r="HG7" s="7"/>
      <c r="HH7" s="7"/>
      <c r="HI7" s="7"/>
      <c r="HJ7" s="7"/>
      <c r="HK7" s="26"/>
      <c r="HL7" s="24"/>
      <c r="HM7" s="24"/>
      <c r="HN7" s="134"/>
      <c r="HX7" s="134"/>
      <c r="IH7" s="134"/>
    </row>
    <row xmlns:x14ac="http://schemas.microsoft.com/office/spreadsheetml/2009/9/ac" r="8" s="4" customFormat="true" x14ac:dyDescent="0.25">
      <c r="A8" s="416" t="str">
        <f ca="true">IF(ISBLANK('Data Summary'!A10),"",'Data Summary'!A10)</f>
        <v>MWI_2012_EMIS</v>
      </c>
      <c r="B8" s="138"/>
      <c r="C8" s="93" t="s">
        <v>142</v>
      </c>
      <c r="D8" s="19"/>
      <c r="E8" s="7"/>
      <c r="F8" s="7"/>
      <c r="G8" s="7"/>
      <c r="H8" s="7"/>
      <c r="I8" s="26"/>
      <c r="J8" s="24"/>
      <c r="K8" s="24"/>
      <c r="L8" s="138"/>
      <c r="M8" s="93" t="s">
        <v>142</v>
      </c>
      <c r="N8" s="19"/>
      <c r="O8" s="7"/>
      <c r="P8" s="7"/>
      <c r="Q8" s="7"/>
      <c r="R8" s="7"/>
      <c r="S8" s="26"/>
      <c r="T8" s="24"/>
      <c r="U8" s="24"/>
      <c r="V8" s="138"/>
      <c r="W8" s="93" t="s">
        <v>142</v>
      </c>
      <c r="X8" s="19"/>
      <c r="Y8" s="7"/>
      <c r="Z8" s="7"/>
      <c r="AA8" s="7"/>
      <c r="AB8" s="7"/>
      <c r="AC8" s="26"/>
      <c r="AD8" s="24"/>
      <c r="AE8" s="24"/>
      <c r="AF8" s="138"/>
      <c r="AG8" s="93" t="s">
        <v>142</v>
      </c>
      <c r="AH8" s="19"/>
      <c r="AI8" s="7"/>
      <c r="AJ8" s="7"/>
      <c r="AK8" s="7"/>
      <c r="AL8" s="7"/>
      <c r="AM8" s="26"/>
      <c r="AN8" s="24"/>
      <c r="AO8" s="24"/>
      <c r="AP8" s="138"/>
      <c r="AQ8" s="93" t="s">
        <v>142</v>
      </c>
      <c r="AR8" s="19"/>
      <c r="AS8" s="7"/>
      <c r="AT8" s="7"/>
      <c r="AU8" s="7"/>
      <c r="AV8" s="7"/>
      <c r="AW8" s="26"/>
      <c r="AX8" s="24"/>
      <c r="AY8" s="24"/>
      <c r="AZ8" s="138"/>
      <c r="BA8" s="93" t="s">
        <v>142</v>
      </c>
      <c r="BB8" s="19"/>
      <c r="BC8" s="7"/>
      <c r="BD8" s="7"/>
      <c r="BE8" s="7"/>
      <c r="BF8" s="7"/>
      <c r="BG8" s="26"/>
      <c r="BH8" s="24"/>
      <c r="BI8" s="24"/>
      <c r="BJ8" s="138"/>
      <c r="BK8" s="93" t="s">
        <v>142</v>
      </c>
      <c r="BL8" s="19"/>
      <c r="BM8" s="7"/>
      <c r="BN8" s="7"/>
      <c r="BO8" s="7"/>
      <c r="BP8" s="7"/>
      <c r="BQ8" s="26"/>
      <c r="BR8" s="24"/>
      <c r="BS8" s="24"/>
      <c r="BT8" s="138"/>
      <c r="BU8" s="93" t="s">
        <v>142</v>
      </c>
      <c r="BV8" s="19"/>
      <c r="BW8" s="7"/>
      <c r="BX8" s="7"/>
      <c r="BY8" s="7"/>
      <c r="BZ8" s="7"/>
      <c r="CA8" s="26"/>
      <c r="CB8" s="24"/>
      <c r="CC8" s="24"/>
      <c r="CD8" s="138"/>
      <c r="CE8" s="93" t="s">
        <v>142</v>
      </c>
      <c r="CF8" s="19"/>
      <c r="CG8" s="7"/>
      <c r="CH8" s="7"/>
      <c r="CI8" s="7"/>
      <c r="CJ8" s="7"/>
      <c r="CK8" s="26"/>
      <c r="CL8" s="24"/>
      <c r="CM8" s="24"/>
      <c r="CN8" s="138"/>
      <c r="CO8" s="93" t="s">
        <v>142</v>
      </c>
      <c r="CP8" s="19"/>
      <c r="CQ8" s="7"/>
      <c r="CR8" s="7"/>
      <c r="CS8" s="7"/>
      <c r="CT8" s="7"/>
      <c r="CU8" s="26"/>
      <c r="CV8" s="24"/>
      <c r="CW8" s="24"/>
      <c r="CX8" s="138"/>
      <c r="CY8" s="93" t="s">
        <v>142</v>
      </c>
      <c r="CZ8" s="19"/>
      <c r="DA8" s="7"/>
      <c r="DB8" s="7"/>
      <c r="DC8" s="7"/>
      <c r="DD8" s="7"/>
      <c r="DE8" s="26"/>
      <c r="DF8" s="24"/>
      <c r="DG8" s="24"/>
      <c r="DH8" s="138"/>
      <c r="DI8" s="93" t="s">
        <v>142</v>
      </c>
      <c r="DJ8" s="19"/>
      <c r="DK8" s="7"/>
      <c r="DL8" s="7"/>
      <c r="DM8" s="7"/>
      <c r="DN8" s="7"/>
      <c r="DO8" s="26"/>
      <c r="DP8" s="24"/>
      <c r="DQ8" s="24"/>
      <c r="DR8" s="138"/>
      <c r="DS8" s="93" t="s">
        <v>142</v>
      </c>
      <c r="DT8" s="19"/>
      <c r="DU8" s="7"/>
      <c r="DV8" s="7"/>
      <c r="DW8" s="7"/>
      <c r="DX8" s="7"/>
      <c r="DY8" s="26"/>
      <c r="DZ8" s="24"/>
      <c r="EA8" s="24"/>
      <c r="EB8" s="138"/>
      <c r="EC8" s="93" t="s">
        <v>142</v>
      </c>
      <c r="ED8" s="19"/>
      <c r="EE8" s="7"/>
      <c r="EF8" s="7"/>
      <c r="EG8" s="7"/>
      <c r="EH8" s="7"/>
      <c r="EI8" s="26"/>
      <c r="EJ8" s="24"/>
      <c r="EK8" s="24"/>
      <c r="EL8" s="138"/>
      <c r="EM8" s="93" t="s">
        <v>142</v>
      </c>
      <c r="EN8" s="19"/>
      <c r="EO8" s="7"/>
      <c r="EP8" s="7"/>
      <c r="EQ8" s="7"/>
      <c r="ER8" s="7"/>
      <c r="ES8" s="26"/>
      <c r="ET8" s="24"/>
      <c r="EU8" s="24"/>
      <c r="EV8" s="138"/>
      <c r="EW8" s="93" t="s">
        <v>142</v>
      </c>
      <c r="EX8" s="19"/>
      <c r="EY8" s="7"/>
      <c r="EZ8" s="7"/>
      <c r="FA8" s="7"/>
      <c r="FB8" s="7"/>
      <c r="FC8" s="26"/>
      <c r="FD8" s="24"/>
      <c r="FE8" s="24"/>
      <c r="FF8" s="138"/>
      <c r="FG8" s="93" t="s">
        <v>278</v>
      </c>
      <c r="FH8" s="198">
        <v>17.64706</v>
      </c>
      <c r="FI8" s="198"/>
      <c r="FJ8" s="198">
        <v>17.64706</v>
      </c>
      <c r="FK8" s="198"/>
      <c r="FL8" s="198"/>
      <c r="FM8" s="26"/>
      <c r="FN8" s="24"/>
      <c r="FO8" s="24"/>
      <c r="FP8" s="138"/>
      <c r="FQ8" s="93" t="s">
        <v>142</v>
      </c>
      <c r="FR8" s="19"/>
      <c r="FS8" s="7"/>
      <c r="FT8" s="7"/>
      <c r="FU8" s="7"/>
      <c r="FV8" s="7"/>
      <c r="FW8" s="26"/>
      <c r="FX8" s="24"/>
      <c r="FY8" s="24"/>
      <c r="FZ8" s="138"/>
      <c r="GA8" s="93" t="s">
        <v>142</v>
      </c>
      <c r="GB8" s="19"/>
      <c r="GC8" s="7"/>
      <c r="GD8" s="7"/>
      <c r="GE8" s="7"/>
      <c r="GF8" s="7"/>
      <c r="GG8" s="26"/>
      <c r="GH8" s="24"/>
      <c r="GI8" s="24"/>
      <c r="GJ8" s="138"/>
      <c r="GK8" s="93" t="s">
        <v>142</v>
      </c>
      <c r="GL8" s="19"/>
      <c r="GM8" s="7"/>
      <c r="GN8" s="7"/>
      <c r="GO8" s="7"/>
      <c r="GP8" s="7"/>
      <c r="GQ8" s="26"/>
      <c r="GR8" s="24"/>
      <c r="GS8" s="24"/>
      <c r="GT8" s="138"/>
      <c r="GU8" s="93" t="s">
        <v>142</v>
      </c>
      <c r="GV8" s="19"/>
      <c r="GW8" s="7"/>
      <c r="GX8" s="7"/>
      <c r="GY8" s="7"/>
      <c r="GZ8" s="7"/>
      <c r="HA8" s="26"/>
      <c r="HB8" s="24"/>
      <c r="HC8" s="24"/>
      <c r="HD8" s="138"/>
      <c r="HE8" s="93" t="s">
        <v>142</v>
      </c>
      <c r="HF8" s="19"/>
      <c r="HG8" s="7"/>
      <c r="HH8" s="7"/>
      <c r="HI8" s="7"/>
      <c r="HJ8" s="7"/>
      <c r="HK8" s="26"/>
      <c r="HL8" s="24"/>
      <c r="HM8" s="24"/>
      <c r="HN8" s="134"/>
      <c r="HX8" s="134"/>
      <c r="IH8" s="134"/>
    </row>
    <row xmlns:x14ac="http://schemas.microsoft.com/office/spreadsheetml/2009/9/ac" r="9" s="4" customFormat="true" x14ac:dyDescent="0.25">
      <c r="A9" s="416" t="str">
        <f ca="true">IF(ISBLANK('Data Summary'!A11),"",'Data Summary'!A11)</f>
        <v>MWI_2012_UIS</v>
      </c>
      <c r="B9" s="123"/>
      <c r="C9" s="93" t="s">
        <v>206</v>
      </c>
      <c r="D9" s="19"/>
      <c r="E9" s="7"/>
      <c r="F9" s="7"/>
      <c r="G9" s="7"/>
      <c r="H9" s="7"/>
      <c r="I9" s="26"/>
      <c r="J9" s="24"/>
      <c r="K9" s="24"/>
      <c r="L9" s="123"/>
      <c r="M9" s="93" t="s">
        <v>206</v>
      </c>
      <c r="N9" s="19"/>
      <c r="O9" s="7"/>
      <c r="P9" s="7"/>
      <c r="Q9" s="7"/>
      <c r="R9" s="7"/>
      <c r="S9" s="26"/>
      <c r="T9" s="24"/>
      <c r="U9" s="24"/>
      <c r="V9" s="123"/>
      <c r="W9" s="93" t="s">
        <v>206</v>
      </c>
      <c r="X9" s="19"/>
      <c r="Y9" s="7"/>
      <c r="Z9" s="7"/>
      <c r="AA9" s="7"/>
      <c r="AB9" s="7"/>
      <c r="AC9" s="26"/>
      <c r="AD9" s="24"/>
      <c r="AE9" s="24"/>
      <c r="AF9" s="138"/>
      <c r="AG9" s="93" t="s">
        <v>206</v>
      </c>
      <c r="AH9" s="19"/>
      <c r="AI9" s="7"/>
      <c r="AJ9" s="7"/>
      <c r="AK9" s="7"/>
      <c r="AL9" s="7"/>
      <c r="AM9" s="26"/>
      <c r="AN9" s="24"/>
      <c r="AO9" s="24"/>
      <c r="AP9" s="138"/>
      <c r="AQ9" s="93" t="s">
        <v>206</v>
      </c>
      <c r="AR9" s="19"/>
      <c r="AS9" s="7"/>
      <c r="AT9" s="7"/>
      <c r="AU9" s="7"/>
      <c r="AV9" s="7"/>
      <c r="AW9" s="26"/>
      <c r="AX9" s="24"/>
      <c r="AY9" s="24"/>
      <c r="AZ9" s="138"/>
      <c r="BA9" s="93" t="s">
        <v>206</v>
      </c>
      <c r="BB9" s="19"/>
      <c r="BC9" s="7"/>
      <c r="BD9" s="7"/>
      <c r="BE9" s="7"/>
      <c r="BF9" s="7"/>
      <c r="BG9" s="26"/>
      <c r="BH9" s="24"/>
      <c r="BI9" s="24"/>
      <c r="BJ9" s="138"/>
      <c r="BK9" s="103" t="s">
        <v>206</v>
      </c>
      <c r="BL9" s="104"/>
      <c r="BM9" s="67"/>
      <c r="BN9" s="67"/>
      <c r="BO9" s="67"/>
      <c r="BP9" s="67"/>
      <c r="BQ9" s="68"/>
      <c r="BR9" s="24"/>
      <c r="BS9" s="24"/>
      <c r="BT9" s="138"/>
      <c r="BU9" s="103" t="s">
        <v>206</v>
      </c>
      <c r="BV9" s="104"/>
      <c r="BW9" s="67"/>
      <c r="BX9" s="67"/>
      <c r="BY9" s="67"/>
      <c r="BZ9" s="67"/>
      <c r="CA9" s="68"/>
      <c r="CB9" s="24"/>
      <c r="CC9" s="24"/>
      <c r="CD9" s="138"/>
      <c r="CE9" s="103" t="s">
        <v>206</v>
      </c>
      <c r="CF9" s="104"/>
      <c r="CG9" s="67"/>
      <c r="CH9" s="67"/>
      <c r="CI9" s="67"/>
      <c r="CJ9" s="67"/>
      <c r="CK9" s="68"/>
      <c r="CL9" s="24"/>
      <c r="CM9" s="24"/>
      <c r="CN9" s="138"/>
      <c r="CO9" s="93" t="s">
        <v>206</v>
      </c>
      <c r="CP9" s="19"/>
      <c r="CQ9" s="7"/>
      <c r="CR9" s="7"/>
      <c r="CS9" s="7"/>
      <c r="CT9" s="7"/>
      <c r="CU9" s="26"/>
      <c r="CV9" s="24"/>
      <c r="CW9" s="24"/>
      <c r="CX9" s="138"/>
      <c r="CY9" s="93" t="s">
        <v>206</v>
      </c>
      <c r="CZ9" s="19"/>
      <c r="DA9" s="7"/>
      <c r="DB9" s="7"/>
      <c r="DC9" s="7"/>
      <c r="DD9" s="7"/>
      <c r="DE9" s="26"/>
      <c r="DF9" s="24"/>
      <c r="DG9" s="24"/>
      <c r="DH9" s="138"/>
      <c r="DI9" s="93" t="s">
        <v>206</v>
      </c>
      <c r="DJ9" s="19"/>
      <c r="DK9" s="7"/>
      <c r="DL9" s="7"/>
      <c r="DM9" s="7"/>
      <c r="DN9" s="7"/>
      <c r="DO9" s="26"/>
      <c r="DP9" s="24"/>
      <c r="DQ9" s="24"/>
      <c r="DR9" s="138"/>
      <c r="DS9" s="93" t="s">
        <v>206</v>
      </c>
      <c r="DT9" s="19"/>
      <c r="DU9" s="7"/>
      <c r="DV9" s="7"/>
      <c r="DW9" s="7"/>
      <c r="DX9" s="7"/>
      <c r="DY9" s="26"/>
      <c r="DZ9" s="24"/>
      <c r="EA9" s="24"/>
      <c r="EB9" s="123"/>
      <c r="EC9" s="93" t="s">
        <v>206</v>
      </c>
      <c r="ED9" s="19"/>
      <c r="EE9" s="7"/>
      <c r="EF9" s="7"/>
      <c r="EG9" s="7"/>
      <c r="EH9" s="7"/>
      <c r="EI9" s="26"/>
      <c r="EJ9" s="24"/>
      <c r="EK9" s="24"/>
      <c r="EL9" s="123"/>
      <c r="EM9" s="93" t="s">
        <v>206</v>
      </c>
      <c r="EN9" s="19"/>
      <c r="EO9" s="7"/>
      <c r="EP9" s="7"/>
      <c r="EQ9" s="7"/>
      <c r="ER9" s="7"/>
      <c r="ES9" s="26"/>
      <c r="ET9" s="24"/>
      <c r="EU9" s="24"/>
      <c r="EV9" s="123" t="s">
        <v>256</v>
      </c>
      <c r="EW9" s="93" t="s">
        <v>206</v>
      </c>
      <c r="EX9" s="19">
        <f>FB9</f>
        <v>28.457999999999998</v>
      </c>
      <c r="EY9" s="7"/>
      <c r="EZ9" s="7"/>
      <c r="FA9" s="7"/>
      <c r="FB9" s="7">
        <v>28.457999999999998</v>
      </c>
      <c r="FC9" s="26"/>
      <c r="FD9" s="24"/>
      <c r="FE9" s="24"/>
      <c r="FF9" s="123" t="s">
        <v>256</v>
      </c>
      <c r="FG9" s="93" t="s">
        <v>206</v>
      </c>
      <c r="FH9" s="198">
        <v>12.941179999999999</v>
      </c>
      <c r="FI9" s="198"/>
      <c r="FJ9" s="198">
        <v>12.941179999999999</v>
      </c>
      <c r="FK9" s="198"/>
      <c r="FL9" s="198"/>
      <c r="FM9" s="26"/>
      <c r="FN9" s="24"/>
      <c r="FO9" s="24"/>
      <c r="FP9" s="123"/>
      <c r="FQ9" s="93" t="s">
        <v>206</v>
      </c>
      <c r="FR9" s="19"/>
      <c r="FS9" s="7"/>
      <c r="FT9" s="7"/>
      <c r="FU9" s="7"/>
      <c r="FV9" s="7"/>
      <c r="FW9" s="26"/>
      <c r="FX9" s="24"/>
      <c r="FY9" s="24"/>
      <c r="FZ9" s="123"/>
      <c r="GA9" s="93" t="s">
        <v>206</v>
      </c>
      <c r="GB9" s="19"/>
      <c r="GC9" s="7"/>
      <c r="GD9" s="7"/>
      <c r="GE9" s="7"/>
      <c r="GF9" s="7"/>
      <c r="GG9" s="26"/>
      <c r="GH9" s="24"/>
      <c r="GI9" s="24"/>
      <c r="GJ9" s="138"/>
      <c r="GK9" s="93" t="s">
        <v>206</v>
      </c>
      <c r="GL9" s="19"/>
      <c r="GM9" s="7"/>
      <c r="GN9" s="7"/>
      <c r="GO9" s="7"/>
      <c r="GP9" s="7"/>
      <c r="GQ9" s="26">
        <v>36.845730000000003</v>
      </c>
      <c r="GR9" s="24"/>
      <c r="GS9" s="24"/>
      <c r="GT9" s="138"/>
      <c r="GU9" s="93" t="s">
        <v>206</v>
      </c>
      <c r="GV9" s="19"/>
      <c r="GW9" s="7"/>
      <c r="GX9" s="7"/>
      <c r="GY9" s="7"/>
      <c r="GZ9" s="7"/>
      <c r="HA9" s="26"/>
      <c r="HB9" s="24"/>
      <c r="HC9" s="24"/>
      <c r="HD9" s="138"/>
      <c r="HE9" s="93" t="s">
        <v>206</v>
      </c>
      <c r="HF9" s="19">
        <v>61.56</v>
      </c>
      <c r="HG9" s="7"/>
      <c r="HH9" s="7"/>
      <c r="HI9" s="7"/>
      <c r="HJ9" s="7">
        <v>61.56</v>
      </c>
      <c r="HK9" s="26">
        <v>44.29</v>
      </c>
      <c r="HL9" s="24"/>
      <c r="HM9" s="24"/>
      <c r="HN9" s="134"/>
      <c r="HX9" s="134"/>
      <c r="IH9" s="134"/>
    </row>
    <row xmlns:x14ac="http://schemas.microsoft.com/office/spreadsheetml/2009/9/ac" r="10" s="2" customFormat="true" ht="86.45" customHeight="true" x14ac:dyDescent="0.25">
      <c r="A10" s="416" t="str">
        <f ca="true">IF(ISBLANK('Data Summary'!A12),"",'Data Summary'!A12)</f>
        <v>MWI_2013_EMIS</v>
      </c>
      <c r="B10" s="126" t="s">
        <v>12</v>
      </c>
      <c r="C10" s="606" t="s">
        <v>195</v>
      </c>
      <c r="D10" s="603"/>
      <c r="E10" s="603"/>
      <c r="F10" s="603"/>
      <c r="G10" s="603"/>
      <c r="H10" s="603"/>
      <c r="I10" s="604"/>
      <c r="J10" s="11"/>
      <c r="K10" s="11"/>
      <c r="L10" s="126" t="s">
        <v>12</v>
      </c>
      <c r="M10" s="606" t="s">
        <v>174</v>
      </c>
      <c r="N10" s="603"/>
      <c r="O10" s="603"/>
      <c r="P10" s="603"/>
      <c r="Q10" s="603"/>
      <c r="R10" s="603"/>
      <c r="S10" s="604"/>
      <c r="T10" s="11"/>
      <c r="U10" s="11"/>
      <c r="V10" s="126" t="s">
        <v>12</v>
      </c>
      <c r="W10" s="606" t="s">
        <v>195</v>
      </c>
      <c r="X10" s="603"/>
      <c r="Y10" s="603"/>
      <c r="Z10" s="603"/>
      <c r="AA10" s="603"/>
      <c r="AB10" s="603"/>
      <c r="AC10" s="604"/>
      <c r="AD10" s="11"/>
      <c r="AE10" s="11"/>
      <c r="AF10" s="126" t="s">
        <v>12</v>
      </c>
      <c r="AG10" s="599" t="s">
        <v>174</v>
      </c>
      <c r="AH10" s="600"/>
      <c r="AI10" s="600"/>
      <c r="AJ10" s="600"/>
      <c r="AK10" s="600"/>
      <c r="AL10" s="600"/>
      <c r="AM10" s="601"/>
      <c r="AN10" s="11"/>
      <c r="AO10" s="11"/>
      <c r="AP10" s="126" t="s">
        <v>12</v>
      </c>
      <c r="AQ10" s="606" t="s">
        <v>195</v>
      </c>
      <c r="AR10" s="603"/>
      <c r="AS10" s="603"/>
      <c r="AT10" s="603"/>
      <c r="AU10" s="603"/>
      <c r="AV10" s="603"/>
      <c r="AW10" s="604"/>
      <c r="AX10" s="11"/>
      <c r="AY10" s="11"/>
      <c r="AZ10" s="126" t="s">
        <v>12</v>
      </c>
      <c r="BA10" s="599" t="s">
        <v>174</v>
      </c>
      <c r="BB10" s="600"/>
      <c r="BC10" s="600"/>
      <c r="BD10" s="600"/>
      <c r="BE10" s="600"/>
      <c r="BF10" s="600"/>
      <c r="BG10" s="601"/>
      <c r="BH10" s="11"/>
      <c r="BI10" s="11"/>
      <c r="BJ10" s="126" t="s">
        <v>12</v>
      </c>
      <c r="BK10" s="606" t="s">
        <v>195</v>
      </c>
      <c r="BL10" s="603"/>
      <c r="BM10" s="603"/>
      <c r="BN10" s="603"/>
      <c r="BO10" s="603"/>
      <c r="BP10" s="603"/>
      <c r="BQ10" s="604"/>
      <c r="BR10" s="11"/>
      <c r="BS10" s="11"/>
      <c r="BT10" s="126" t="s">
        <v>12</v>
      </c>
      <c r="BU10" s="599" t="s">
        <v>174</v>
      </c>
      <c r="BV10" s="600"/>
      <c r="BW10" s="600"/>
      <c r="BX10" s="600"/>
      <c r="BY10" s="600"/>
      <c r="BZ10" s="600"/>
      <c r="CA10" s="601"/>
      <c r="CB10" s="11"/>
      <c r="CC10" s="11"/>
      <c r="CD10" s="126" t="s">
        <v>12</v>
      </c>
      <c r="CE10" s="599" t="s">
        <v>174</v>
      </c>
      <c r="CF10" s="600"/>
      <c r="CG10" s="600"/>
      <c r="CH10" s="600"/>
      <c r="CI10" s="600"/>
      <c r="CJ10" s="600"/>
      <c r="CK10" s="601"/>
      <c r="CL10" s="11"/>
      <c r="CM10" s="11"/>
      <c r="CN10" s="126" t="s">
        <v>12</v>
      </c>
      <c r="CO10" s="606" t="s">
        <v>195</v>
      </c>
      <c r="CP10" s="607"/>
      <c r="CQ10" s="607"/>
      <c r="CR10" s="607"/>
      <c r="CS10" s="607"/>
      <c r="CT10" s="607"/>
      <c r="CU10" s="604"/>
      <c r="CV10" s="11"/>
      <c r="CW10" s="11"/>
      <c r="CX10" s="126" t="s">
        <v>12</v>
      </c>
      <c r="CY10" s="606" t="s">
        <v>195</v>
      </c>
      <c r="CZ10" s="603"/>
      <c r="DA10" s="603"/>
      <c r="DB10" s="603"/>
      <c r="DC10" s="603"/>
      <c r="DD10" s="603"/>
      <c r="DE10" s="604"/>
      <c r="DF10" s="11"/>
      <c r="DG10" s="11"/>
      <c r="DH10" s="126" t="s">
        <v>12</v>
      </c>
      <c r="DI10" s="599" t="s">
        <v>174</v>
      </c>
      <c r="DJ10" s="600"/>
      <c r="DK10" s="600"/>
      <c r="DL10" s="600"/>
      <c r="DM10" s="600"/>
      <c r="DN10" s="600"/>
      <c r="DO10" s="601"/>
      <c r="DP10" s="11"/>
      <c r="DQ10" s="11"/>
      <c r="DR10" s="126" t="s">
        <v>12</v>
      </c>
      <c r="DS10" s="606" t="s">
        <v>217</v>
      </c>
      <c r="DT10" s="603"/>
      <c r="DU10" s="603"/>
      <c r="DV10" s="603"/>
      <c r="DW10" s="603"/>
      <c r="DX10" s="603"/>
      <c r="DY10" s="604"/>
      <c r="DZ10" s="11"/>
      <c r="EA10" s="11"/>
      <c r="EB10" s="126" t="s">
        <v>12</v>
      </c>
      <c r="EC10" s="606" t="s">
        <v>218</v>
      </c>
      <c r="ED10" s="603"/>
      <c r="EE10" s="603"/>
      <c r="EF10" s="603"/>
      <c r="EG10" s="603"/>
      <c r="EH10" s="603"/>
      <c r="EI10" s="604"/>
      <c r="EJ10" s="11"/>
      <c r="EK10" s="11"/>
      <c r="EL10" s="126" t="s">
        <v>12</v>
      </c>
      <c r="EM10" s="606" t="s">
        <v>252</v>
      </c>
      <c r="EN10" s="603"/>
      <c r="EO10" s="603"/>
      <c r="EP10" s="603"/>
      <c r="EQ10" s="603"/>
      <c r="ER10" s="603"/>
      <c r="ES10" s="604"/>
      <c r="ET10" s="11"/>
      <c r="EU10" s="11"/>
      <c r="EV10" s="126" t="s">
        <v>12</v>
      </c>
      <c r="EW10" s="599" t="s">
        <v>254</v>
      </c>
      <c r="EX10" s="600"/>
      <c r="EY10" s="600"/>
      <c r="EZ10" s="600"/>
      <c r="FA10" s="600"/>
      <c r="FB10" s="600"/>
      <c r="FC10" s="601"/>
      <c r="FD10" s="11"/>
      <c r="FE10" s="11"/>
      <c r="FF10" s="126" t="s">
        <v>12</v>
      </c>
      <c r="FG10" s="599" t="s">
        <v>279</v>
      </c>
      <c r="FH10" s="600"/>
      <c r="FI10" s="600"/>
      <c r="FJ10" s="600"/>
      <c r="FK10" s="600"/>
      <c r="FL10" s="600"/>
      <c r="FM10" s="601"/>
      <c r="FN10" s="11"/>
      <c r="FO10" s="11"/>
      <c r="FP10" s="126" t="s">
        <v>12</v>
      </c>
      <c r="FQ10" s="603" t="s">
        <v>259</v>
      </c>
      <c r="FR10" s="603"/>
      <c r="FS10" s="603"/>
      <c r="FT10" s="603"/>
      <c r="FU10" s="603"/>
      <c r="FV10" s="603"/>
      <c r="FW10" s="604"/>
      <c r="FX10" s="11"/>
      <c r="FY10" s="11"/>
      <c r="FZ10" s="126" t="s">
        <v>12</v>
      </c>
      <c r="GA10" s="603" t="s">
        <v>288</v>
      </c>
      <c r="GB10" s="603"/>
      <c r="GC10" s="603"/>
      <c r="GD10" s="603"/>
      <c r="GE10" s="603"/>
      <c r="GF10" s="603"/>
      <c r="GG10" s="604"/>
      <c r="GH10" s="11"/>
      <c r="GI10" s="11"/>
      <c r="GJ10" s="126" t="s">
        <v>12</v>
      </c>
      <c r="GK10" s="599" t="s">
        <v>335</v>
      </c>
      <c r="GL10" s="600"/>
      <c r="GM10" s="600"/>
      <c r="GN10" s="600"/>
      <c r="GO10" s="600"/>
      <c r="GP10" s="600"/>
      <c r="GQ10" s="601"/>
      <c r="GR10" s="11"/>
      <c r="GS10" s="11"/>
      <c r="GT10" s="126" t="s">
        <v>12</v>
      </c>
      <c r="GU10" s="599" t="s">
        <v>333</v>
      </c>
      <c r="GV10" s="600"/>
      <c r="GW10" s="600"/>
      <c r="GX10" s="600"/>
      <c r="GY10" s="600"/>
      <c r="GZ10" s="600"/>
      <c r="HA10" s="601"/>
      <c r="HB10" s="11"/>
      <c r="HC10" s="11"/>
      <c r="HD10" s="126" t="s">
        <v>12</v>
      </c>
      <c r="HE10" s="599" t="s">
        <v>346</v>
      </c>
      <c r="HF10" s="600"/>
      <c r="HG10" s="600"/>
      <c r="HH10" s="600"/>
      <c r="HI10" s="600"/>
      <c r="HJ10" s="600"/>
      <c r="HK10" s="601"/>
      <c r="HL10" s="11"/>
      <c r="HM10" s="11"/>
      <c r="HN10" s="137"/>
      <c r="HX10" s="137"/>
      <c r="IH10" s="137"/>
    </row>
    <row xmlns:x14ac="http://schemas.microsoft.com/office/spreadsheetml/2009/9/ac" r="11" s="2" customFormat="true" ht="15.6" customHeight="true" x14ac:dyDescent="0.25">
      <c r="A11" s="416" t="str">
        <f ca="true">IF(ISBLANK('Data Summary'!A13),"",'Data Summary'!A13)</f>
        <v>MWI_2013_UIS</v>
      </c>
      <c r="B11" s="126"/>
      <c r="C11" s="118" t="s">
        <v>120</v>
      </c>
      <c r="D11" s="53" t="s">
        <v>169</v>
      </c>
      <c r="E11" s="53" t="s">
        <v>169</v>
      </c>
      <c r="F11" s="53" t="s">
        <v>169</v>
      </c>
      <c r="G11" s="53"/>
      <c r="H11" s="53" t="s">
        <v>169</v>
      </c>
      <c r="I11" s="100" t="s">
        <v>169</v>
      </c>
      <c r="J11" s="11"/>
      <c r="K11" s="11"/>
      <c r="L11" s="126"/>
      <c r="M11" s="118" t="s">
        <v>120</v>
      </c>
      <c r="N11" s="53"/>
      <c r="O11" s="53"/>
      <c r="P11" s="53"/>
      <c r="Q11" s="53"/>
      <c r="R11" s="53"/>
      <c r="S11" s="117"/>
      <c r="T11" s="11"/>
      <c r="U11" s="11"/>
      <c r="V11" s="126"/>
      <c r="W11" s="118" t="s">
        <v>120</v>
      </c>
      <c r="X11" s="53" t="s">
        <v>169</v>
      </c>
      <c r="Y11" s="53" t="s">
        <v>169</v>
      </c>
      <c r="Z11" s="53" t="s">
        <v>169</v>
      </c>
      <c r="AA11" s="53"/>
      <c r="AB11" s="53" t="s">
        <v>169</v>
      </c>
      <c r="AC11" s="100" t="s">
        <v>169</v>
      </c>
      <c r="AD11" s="11"/>
      <c r="AE11" s="11"/>
      <c r="AF11" s="126"/>
      <c r="AG11" s="118" t="s">
        <v>120</v>
      </c>
      <c r="AH11" s="116"/>
      <c r="AI11" s="116"/>
      <c r="AJ11" s="116"/>
      <c r="AK11" s="116"/>
      <c r="AL11" s="116"/>
      <c r="AM11" s="117"/>
      <c r="AN11" s="11"/>
      <c r="AO11" s="11"/>
      <c r="AP11" s="126"/>
      <c r="AQ11" s="118" t="s">
        <v>120</v>
      </c>
      <c r="AR11" s="53" t="s">
        <v>169</v>
      </c>
      <c r="AS11" s="53" t="s">
        <v>169</v>
      </c>
      <c r="AT11" s="53" t="s">
        <v>169</v>
      </c>
      <c r="AU11" s="53"/>
      <c r="AV11" s="53" t="s">
        <v>169</v>
      </c>
      <c r="AW11" s="100" t="s">
        <v>169</v>
      </c>
      <c r="AX11" s="11"/>
      <c r="AY11" s="11"/>
      <c r="AZ11" s="126"/>
      <c r="BA11" s="121" t="s">
        <v>120</v>
      </c>
      <c r="BB11" s="53"/>
      <c r="BC11" s="53"/>
      <c r="BD11" s="53"/>
      <c r="BE11" s="53"/>
      <c r="BF11" s="53"/>
      <c r="BG11" s="100"/>
      <c r="BH11" s="11"/>
      <c r="BI11" s="11"/>
      <c r="BJ11" s="126"/>
      <c r="BK11" s="118" t="s">
        <v>120</v>
      </c>
      <c r="BL11" s="52" t="s">
        <v>169</v>
      </c>
      <c r="BM11" s="52" t="s">
        <v>169</v>
      </c>
      <c r="BN11" s="52" t="s">
        <v>169</v>
      </c>
      <c r="BO11" s="52"/>
      <c r="BP11" s="52" t="s">
        <v>169</v>
      </c>
      <c r="BQ11" s="119" t="s">
        <v>169</v>
      </c>
      <c r="BR11" s="11"/>
      <c r="BS11" s="11"/>
      <c r="BT11" s="126"/>
      <c r="BU11" s="118" t="s">
        <v>120</v>
      </c>
      <c r="BV11" s="105"/>
      <c r="BW11" s="105"/>
      <c r="BX11" s="105"/>
      <c r="BY11" s="105"/>
      <c r="BZ11" s="105"/>
      <c r="CA11" s="106"/>
      <c r="CB11" s="11"/>
      <c r="CC11" s="11"/>
      <c r="CD11" s="126"/>
      <c r="CE11" s="410" t="s">
        <v>120</v>
      </c>
      <c r="CF11" s="105"/>
      <c r="CG11" s="105"/>
      <c r="CH11" s="105"/>
      <c r="CI11" s="105"/>
      <c r="CJ11" s="105"/>
      <c r="CK11" s="106"/>
      <c r="CL11" s="11"/>
      <c r="CM11" s="11"/>
      <c r="CN11" s="126"/>
      <c r="CO11" s="440" t="s">
        <v>120</v>
      </c>
      <c r="CP11" s="53" t="s">
        <v>169</v>
      </c>
      <c r="CQ11" s="53" t="s">
        <v>169</v>
      </c>
      <c r="CR11" s="53" t="s">
        <v>169</v>
      </c>
      <c r="CS11" s="53"/>
      <c r="CT11" s="53" t="s">
        <v>169</v>
      </c>
      <c r="CU11" s="100" t="s">
        <v>169</v>
      </c>
      <c r="CV11" s="11"/>
      <c r="CW11" s="11"/>
      <c r="CX11" s="126"/>
      <c r="CY11" s="118" t="s">
        <v>120</v>
      </c>
      <c r="CZ11" s="53" t="s">
        <v>169</v>
      </c>
      <c r="DA11" s="53" t="s">
        <v>169</v>
      </c>
      <c r="DB11" s="53" t="s">
        <v>169</v>
      </c>
      <c r="DC11" s="53"/>
      <c r="DD11" s="53" t="s">
        <v>169</v>
      </c>
      <c r="DE11" s="100" t="s">
        <v>169</v>
      </c>
      <c r="DF11" s="11"/>
      <c r="DG11" s="11"/>
      <c r="DH11" s="126"/>
      <c r="DI11" s="118" t="s">
        <v>120</v>
      </c>
      <c r="DJ11" s="116"/>
      <c r="DK11" s="116"/>
      <c r="DL11" s="116"/>
      <c r="DM11" s="116"/>
      <c r="DN11" s="116"/>
      <c r="DO11" s="117"/>
      <c r="DP11" s="11"/>
      <c r="DQ11" s="11"/>
      <c r="DR11" s="126"/>
      <c r="DS11" s="118" t="s">
        <v>120</v>
      </c>
      <c r="DT11" s="53" t="s">
        <v>169</v>
      </c>
      <c r="DU11" s="53" t="s">
        <v>169</v>
      </c>
      <c r="DV11" s="53" t="s">
        <v>169</v>
      </c>
      <c r="DW11" s="53"/>
      <c r="DX11" s="53" t="s">
        <v>169</v>
      </c>
      <c r="DY11" s="100" t="s">
        <v>169</v>
      </c>
      <c r="DZ11" s="11"/>
      <c r="EA11" s="11"/>
      <c r="EB11" s="126"/>
      <c r="EC11" s="151" t="s">
        <v>120</v>
      </c>
      <c r="ED11" s="53" t="s">
        <v>173</v>
      </c>
      <c r="EE11" s="53"/>
      <c r="EF11" s="53"/>
      <c r="EG11" s="53"/>
      <c r="EH11" s="53" t="s">
        <v>173</v>
      </c>
      <c r="EI11" s="100"/>
      <c r="EJ11" s="11"/>
      <c r="EK11" s="11"/>
      <c r="EL11" s="126"/>
      <c r="EM11" s="193" t="s">
        <v>120</v>
      </c>
      <c r="EN11" s="53"/>
      <c r="EO11" s="53"/>
      <c r="EP11" s="53"/>
      <c r="EQ11" s="53"/>
      <c r="ER11" s="53"/>
      <c r="ES11" s="100"/>
      <c r="ET11" s="11"/>
      <c r="EU11" s="11"/>
      <c r="EV11" s="126"/>
      <c r="EW11" s="193" t="s">
        <v>120</v>
      </c>
      <c r="EX11" s="53"/>
      <c r="EY11" s="53"/>
      <c r="EZ11" s="53"/>
      <c r="FA11" s="53"/>
      <c r="FB11" s="53"/>
      <c r="FC11" s="100"/>
      <c r="FD11" s="11"/>
      <c r="FE11" s="11"/>
      <c r="FF11" s="126"/>
      <c r="FG11" s="194" t="s">
        <v>120</v>
      </c>
      <c r="FH11" s="202" t="s">
        <v>169</v>
      </c>
      <c r="FI11" s="202"/>
      <c r="FJ11" s="202" t="s">
        <v>169</v>
      </c>
      <c r="FK11" s="202"/>
      <c r="FL11" s="202"/>
      <c r="FM11" s="100"/>
      <c r="FN11" s="11"/>
      <c r="FO11" s="11"/>
      <c r="FP11" s="126"/>
      <c r="FQ11" s="194" t="s">
        <v>120</v>
      </c>
      <c r="FR11" s="53"/>
      <c r="FS11" s="53"/>
      <c r="FT11" s="53"/>
      <c r="FU11" s="53"/>
      <c r="FV11" s="53"/>
      <c r="FW11" s="100"/>
      <c r="FX11" s="11"/>
      <c r="FY11" s="11"/>
      <c r="FZ11" s="126"/>
      <c r="GA11" s="207" t="s">
        <v>120</v>
      </c>
      <c r="GB11" s="53" t="s">
        <v>169</v>
      </c>
      <c r="GC11" s="53"/>
      <c r="GD11" s="53"/>
      <c r="GE11" s="53"/>
      <c r="GF11" s="53" t="s">
        <v>169</v>
      </c>
      <c r="GG11" s="100" t="s">
        <v>169</v>
      </c>
      <c r="GH11" s="11"/>
      <c r="GI11" s="11"/>
      <c r="GJ11" s="126"/>
      <c r="GK11" s="409" t="s">
        <v>120</v>
      </c>
      <c r="GL11" s="407"/>
      <c r="GM11" s="407"/>
      <c r="GN11" s="407"/>
      <c r="GO11" s="407"/>
      <c r="GP11" s="407"/>
      <c r="GQ11" s="408"/>
      <c r="GR11" s="11"/>
      <c r="GS11" s="11"/>
      <c r="GT11" s="126"/>
      <c r="GU11" s="439" t="s">
        <v>120</v>
      </c>
      <c r="GV11" s="437"/>
      <c r="GW11" s="437"/>
      <c r="GX11" s="437"/>
      <c r="GY11" s="437"/>
      <c r="GZ11" s="437"/>
      <c r="HA11" s="438"/>
      <c r="HB11" s="11"/>
      <c r="HC11" s="11"/>
      <c r="HD11" s="126"/>
      <c r="HE11" s="439" t="s">
        <v>120</v>
      </c>
      <c r="HF11" s="437"/>
      <c r="HG11" s="437"/>
      <c r="HH11" s="437"/>
      <c r="HI11" s="437"/>
      <c r="HJ11" s="437"/>
      <c r="HK11" s="438"/>
      <c r="HL11" s="11"/>
      <c r="HM11" s="11"/>
      <c r="HN11" s="137"/>
      <c r="HX11" s="137"/>
      <c r="IH11" s="137"/>
    </row>
    <row xmlns:x14ac="http://schemas.microsoft.com/office/spreadsheetml/2009/9/ac" r="12" s="2" customFormat="true" ht="15" customHeight="true" x14ac:dyDescent="0.25">
      <c r="A12" s="416" t="str">
        <f ca="true">IF(ISBLANK('Data Summary'!A14),"",'Data Summary'!A14)</f>
        <v>MWI_2013_SACMEQ</v>
      </c>
      <c r="B12" s="126"/>
      <c r="C12" s="118" t="s">
        <v>126</v>
      </c>
      <c r="D12" s="53"/>
      <c r="E12" s="53"/>
      <c r="F12" s="53"/>
      <c r="G12" s="53"/>
      <c r="H12" s="53"/>
      <c r="I12" s="100"/>
      <c r="J12" s="11"/>
      <c r="K12" s="11"/>
      <c r="L12" s="126"/>
      <c r="M12" s="118" t="s">
        <v>126</v>
      </c>
      <c r="N12" s="53"/>
      <c r="O12" s="53"/>
      <c r="P12" s="53"/>
      <c r="Q12" s="53"/>
      <c r="R12" s="53"/>
      <c r="S12" s="100"/>
      <c r="T12" s="11"/>
      <c r="U12" s="11"/>
      <c r="V12" s="126"/>
      <c r="W12" s="118" t="s">
        <v>126</v>
      </c>
      <c r="X12" s="53"/>
      <c r="Y12" s="53"/>
      <c r="Z12" s="53"/>
      <c r="AA12" s="53"/>
      <c r="AB12" s="53"/>
      <c r="AC12" s="100"/>
      <c r="AD12" s="11"/>
      <c r="AE12" s="11"/>
      <c r="AF12" s="126"/>
      <c r="AG12" s="118" t="s">
        <v>126</v>
      </c>
      <c r="AH12" s="53"/>
      <c r="AI12" s="53"/>
      <c r="AJ12" s="53"/>
      <c r="AK12" s="53"/>
      <c r="AL12" s="53"/>
      <c r="AM12" s="100"/>
      <c r="AN12" s="11"/>
      <c r="AO12" s="11"/>
      <c r="AP12" s="126"/>
      <c r="AQ12" s="118" t="s">
        <v>126</v>
      </c>
      <c r="AR12" s="53"/>
      <c r="AS12" s="53"/>
      <c r="AT12" s="53"/>
      <c r="AU12" s="53"/>
      <c r="AV12" s="53"/>
      <c r="AW12" s="100"/>
      <c r="AX12" s="11"/>
      <c r="AY12" s="11"/>
      <c r="AZ12" s="126"/>
      <c r="BA12" s="121" t="s">
        <v>126</v>
      </c>
      <c r="BB12" s="53"/>
      <c r="BC12" s="53"/>
      <c r="BD12" s="53"/>
      <c r="BE12" s="53"/>
      <c r="BF12" s="53"/>
      <c r="BG12" s="100"/>
      <c r="BH12" s="11"/>
      <c r="BI12" s="11"/>
      <c r="BJ12" s="126"/>
      <c r="BK12" s="118" t="s">
        <v>126</v>
      </c>
      <c r="BL12" s="53"/>
      <c r="BM12" s="53"/>
      <c r="BN12" s="53"/>
      <c r="BO12" s="53"/>
      <c r="BP12" s="53"/>
      <c r="BQ12" s="100"/>
      <c r="BR12" s="11"/>
      <c r="BS12" s="11"/>
      <c r="BT12" s="126"/>
      <c r="BU12" s="118" t="s">
        <v>126</v>
      </c>
      <c r="BV12" s="53"/>
      <c r="BW12" s="53"/>
      <c r="BX12" s="53"/>
      <c r="BY12" s="53"/>
      <c r="BZ12" s="53"/>
      <c r="CA12" s="100"/>
      <c r="CB12" s="11"/>
      <c r="CC12" s="11"/>
      <c r="CD12" s="126"/>
      <c r="CE12" s="410" t="s">
        <v>126</v>
      </c>
      <c r="CF12" s="53"/>
      <c r="CG12" s="53"/>
      <c r="CH12" s="53"/>
      <c r="CI12" s="53"/>
      <c r="CJ12" s="53"/>
      <c r="CK12" s="100"/>
      <c r="CL12" s="11"/>
      <c r="CM12" s="11"/>
      <c r="CN12" s="126"/>
      <c r="CO12" s="440" t="s">
        <v>126</v>
      </c>
      <c r="CP12" s="53"/>
      <c r="CQ12" s="53"/>
      <c r="CR12" s="53"/>
      <c r="CS12" s="53"/>
      <c r="CT12" s="53"/>
      <c r="CU12" s="100"/>
      <c r="CV12" s="11"/>
      <c r="CW12" s="11"/>
      <c r="CX12" s="126"/>
      <c r="CY12" s="118" t="s">
        <v>126</v>
      </c>
      <c r="CZ12" s="53"/>
      <c r="DA12" s="53"/>
      <c r="DB12" s="53"/>
      <c r="DC12" s="53"/>
      <c r="DD12" s="53"/>
      <c r="DE12" s="100"/>
      <c r="DF12" s="11"/>
      <c r="DG12" s="11"/>
      <c r="DH12" s="126"/>
      <c r="DI12" s="118" t="s">
        <v>126</v>
      </c>
      <c r="DJ12" s="53"/>
      <c r="DK12" s="53"/>
      <c r="DL12" s="53"/>
      <c r="DM12" s="53"/>
      <c r="DN12" s="53"/>
      <c r="DO12" s="100"/>
      <c r="DP12" s="11"/>
      <c r="DQ12" s="11"/>
      <c r="DR12" s="126"/>
      <c r="DS12" s="118" t="s">
        <v>126</v>
      </c>
      <c r="DT12" s="53"/>
      <c r="DU12" s="53"/>
      <c r="DV12" s="53"/>
      <c r="DW12" s="53"/>
      <c r="DX12" s="53"/>
      <c r="DY12" s="100"/>
      <c r="DZ12" s="11"/>
      <c r="EA12" s="11"/>
      <c r="EB12" s="126"/>
      <c r="EC12" s="151" t="s">
        <v>126</v>
      </c>
      <c r="ED12" s="53"/>
      <c r="EE12" s="53"/>
      <c r="EF12" s="53"/>
      <c r="EG12" s="53"/>
      <c r="EH12" s="53"/>
      <c r="EI12" s="100"/>
      <c r="EJ12" s="11"/>
      <c r="EK12" s="11"/>
      <c r="EL12" s="126"/>
      <c r="EM12" s="193" t="s">
        <v>126</v>
      </c>
      <c r="EN12" s="53"/>
      <c r="EO12" s="53"/>
      <c r="EP12" s="53"/>
      <c r="EQ12" s="53"/>
      <c r="ER12" s="53"/>
      <c r="ES12" s="100"/>
      <c r="ET12" s="11"/>
      <c r="EU12" s="11"/>
      <c r="EV12" s="126"/>
      <c r="EW12" s="193" t="s">
        <v>126</v>
      </c>
      <c r="EX12" s="53"/>
      <c r="EY12" s="53"/>
      <c r="EZ12" s="53"/>
      <c r="FA12" s="53"/>
      <c r="FB12" s="53"/>
      <c r="FC12" s="100"/>
      <c r="FD12" s="11"/>
      <c r="FE12" s="11"/>
      <c r="FF12" s="126"/>
      <c r="FG12" s="194" t="s">
        <v>126</v>
      </c>
      <c r="FH12" s="202" t="s">
        <v>169</v>
      </c>
      <c r="FI12" s="202"/>
      <c r="FJ12" s="202" t="s">
        <v>169</v>
      </c>
      <c r="FK12" s="202"/>
      <c r="FL12" s="202"/>
      <c r="FM12" s="100"/>
      <c r="FN12" s="11"/>
      <c r="FO12" s="11"/>
      <c r="FP12" s="126"/>
      <c r="FQ12" s="194" t="s">
        <v>126</v>
      </c>
      <c r="FR12" s="53"/>
      <c r="FS12" s="53"/>
      <c r="FT12" s="53"/>
      <c r="FU12" s="53"/>
      <c r="FV12" s="53"/>
      <c r="FW12" s="100"/>
      <c r="FX12" s="11"/>
      <c r="FY12" s="11"/>
      <c r="FZ12" s="126"/>
      <c r="GA12" s="207" t="s">
        <v>126</v>
      </c>
      <c r="GB12" s="53"/>
      <c r="GC12" s="53"/>
      <c r="GD12" s="53"/>
      <c r="GE12" s="53"/>
      <c r="GF12" s="53"/>
      <c r="GG12" s="100"/>
      <c r="GH12" s="11"/>
      <c r="GI12" s="11"/>
      <c r="GJ12" s="126"/>
      <c r="GK12" s="409" t="s">
        <v>126</v>
      </c>
      <c r="GL12" s="53"/>
      <c r="GM12" s="53"/>
      <c r="GN12" s="53"/>
      <c r="GO12" s="53"/>
      <c r="GP12" s="53"/>
      <c r="GQ12" s="100"/>
      <c r="GR12" s="11"/>
      <c r="GS12" s="11"/>
      <c r="GT12" s="126"/>
      <c r="GU12" s="439" t="s">
        <v>126</v>
      </c>
      <c r="GV12" s="53"/>
      <c r="GW12" s="53"/>
      <c r="GX12" s="53"/>
      <c r="GY12" s="53"/>
      <c r="GZ12" s="53"/>
      <c r="HA12" s="100"/>
      <c r="HB12" s="11"/>
      <c r="HC12" s="11"/>
      <c r="HD12" s="126"/>
      <c r="HE12" s="439" t="s">
        <v>126</v>
      </c>
      <c r="HF12" s="53"/>
      <c r="HG12" s="53"/>
      <c r="HH12" s="53"/>
      <c r="HI12" s="53"/>
      <c r="HJ12" s="53"/>
      <c r="HK12" s="100"/>
      <c r="HL12" s="11"/>
      <c r="HM12" s="11"/>
      <c r="HN12" s="137"/>
      <c r="HX12" s="137"/>
      <c r="IH12" s="137"/>
    </row>
    <row xmlns:x14ac="http://schemas.microsoft.com/office/spreadsheetml/2009/9/ac" r="13" s="2" customFormat="true" ht="15" customHeight="true" x14ac:dyDescent="0.25">
      <c r="A13" s="416" t="str">
        <f ca="true">IF(ISBLANK('Data Summary'!A15),"",'Data Summary'!A15)</f>
        <v>MWI_2014_EMIS</v>
      </c>
      <c r="B13" s="126"/>
      <c r="C13" s="118" t="s">
        <v>103</v>
      </c>
      <c r="D13" s="53"/>
      <c r="E13" s="53"/>
      <c r="F13" s="53"/>
      <c r="G13" s="53"/>
      <c r="H13" s="53"/>
      <c r="I13" s="100"/>
      <c r="J13" s="11"/>
      <c r="K13" s="11"/>
      <c r="L13" s="126"/>
      <c r="M13" s="118" t="s">
        <v>103</v>
      </c>
      <c r="N13" s="53"/>
      <c r="O13" s="53"/>
      <c r="P13" s="53"/>
      <c r="Q13" s="53"/>
      <c r="R13" s="53"/>
      <c r="S13" s="100"/>
      <c r="T13" s="11"/>
      <c r="U13" s="11"/>
      <c r="V13" s="126"/>
      <c r="W13" s="118" t="s">
        <v>103</v>
      </c>
      <c r="X13" s="53"/>
      <c r="Y13" s="53"/>
      <c r="Z13" s="53"/>
      <c r="AA13" s="53"/>
      <c r="AB13" s="53"/>
      <c r="AC13" s="100"/>
      <c r="AD13" s="11"/>
      <c r="AE13" s="11"/>
      <c r="AF13" s="126"/>
      <c r="AG13" s="118" t="s">
        <v>103</v>
      </c>
      <c r="AH13" s="53"/>
      <c r="AI13" s="53"/>
      <c r="AJ13" s="53"/>
      <c r="AK13" s="53"/>
      <c r="AL13" s="53"/>
      <c r="AM13" s="100"/>
      <c r="AN13" s="11"/>
      <c r="AO13" s="11"/>
      <c r="AP13" s="126"/>
      <c r="AQ13" s="118" t="s">
        <v>103</v>
      </c>
      <c r="AR13" s="53"/>
      <c r="AS13" s="53"/>
      <c r="AT13" s="53"/>
      <c r="AU13" s="53"/>
      <c r="AV13" s="53"/>
      <c r="AW13" s="100"/>
      <c r="AX13" s="11"/>
      <c r="AY13" s="11"/>
      <c r="AZ13" s="126"/>
      <c r="BA13" s="121" t="s">
        <v>103</v>
      </c>
      <c r="BB13" s="53"/>
      <c r="BC13" s="53"/>
      <c r="BD13" s="53"/>
      <c r="BE13" s="53"/>
      <c r="BF13" s="53"/>
      <c r="BG13" s="100"/>
      <c r="BH13" s="11"/>
      <c r="BI13" s="11"/>
      <c r="BJ13" s="126"/>
      <c r="BK13" s="118" t="s">
        <v>103</v>
      </c>
      <c r="BL13" s="53"/>
      <c r="BM13" s="53"/>
      <c r="BN13" s="53"/>
      <c r="BO13" s="53"/>
      <c r="BP13" s="53"/>
      <c r="BQ13" s="100"/>
      <c r="BR13" s="11"/>
      <c r="BS13" s="11"/>
      <c r="BT13" s="126"/>
      <c r="BU13" s="118" t="s">
        <v>103</v>
      </c>
      <c r="BV13" s="53"/>
      <c r="BW13" s="53"/>
      <c r="BX13" s="53"/>
      <c r="BY13" s="53"/>
      <c r="BZ13" s="53"/>
      <c r="CA13" s="100"/>
      <c r="CB13" s="11"/>
      <c r="CC13" s="11"/>
      <c r="CD13" s="126"/>
      <c r="CE13" s="410" t="s">
        <v>103</v>
      </c>
      <c r="CF13" s="53"/>
      <c r="CG13" s="53"/>
      <c r="CH13" s="53"/>
      <c r="CI13" s="53"/>
      <c r="CJ13" s="53"/>
      <c r="CK13" s="100"/>
      <c r="CL13" s="11"/>
      <c r="CM13" s="11"/>
      <c r="CN13" s="126"/>
      <c r="CO13" s="440" t="s">
        <v>103</v>
      </c>
      <c r="CP13" s="53"/>
      <c r="CQ13" s="53"/>
      <c r="CR13" s="53"/>
      <c r="CS13" s="53"/>
      <c r="CT13" s="53"/>
      <c r="CU13" s="100"/>
      <c r="CV13" s="11"/>
      <c r="CW13" s="11"/>
      <c r="CX13" s="126"/>
      <c r="CY13" s="118" t="s">
        <v>103</v>
      </c>
      <c r="CZ13" s="53"/>
      <c r="DA13" s="53"/>
      <c r="DB13" s="53"/>
      <c r="DC13" s="53"/>
      <c r="DD13" s="53"/>
      <c r="DE13" s="100"/>
      <c r="DF13" s="11"/>
      <c r="DG13" s="11"/>
      <c r="DH13" s="126"/>
      <c r="DI13" s="118" t="s">
        <v>103</v>
      </c>
      <c r="DJ13" s="53"/>
      <c r="DK13" s="53"/>
      <c r="DL13" s="53"/>
      <c r="DM13" s="53"/>
      <c r="DN13" s="53"/>
      <c r="DO13" s="100"/>
      <c r="DP13" s="11"/>
      <c r="DQ13" s="11"/>
      <c r="DR13" s="126"/>
      <c r="DS13" s="118" t="s">
        <v>103</v>
      </c>
      <c r="DT13" s="53"/>
      <c r="DU13" s="53"/>
      <c r="DV13" s="53"/>
      <c r="DW13" s="53"/>
      <c r="DX13" s="53"/>
      <c r="DY13" s="100"/>
      <c r="DZ13" s="11"/>
      <c r="EA13" s="11"/>
      <c r="EB13" s="126"/>
      <c r="EC13" s="151" t="s">
        <v>103</v>
      </c>
      <c r="ED13" s="53"/>
      <c r="EE13" s="53"/>
      <c r="EF13" s="53"/>
      <c r="EG13" s="53"/>
      <c r="EH13" s="53"/>
      <c r="EI13" s="100"/>
      <c r="EJ13" s="11"/>
      <c r="EK13" s="11"/>
      <c r="EL13" s="126"/>
      <c r="EM13" s="193" t="s">
        <v>103</v>
      </c>
      <c r="EN13" s="53"/>
      <c r="EO13" s="53"/>
      <c r="EP13" s="53"/>
      <c r="EQ13" s="53"/>
      <c r="ER13" s="53"/>
      <c r="ES13" s="100"/>
      <c r="ET13" s="11"/>
      <c r="EU13" s="11"/>
      <c r="EV13" s="126"/>
      <c r="EW13" s="193" t="s">
        <v>103</v>
      </c>
      <c r="EX13" s="53" t="s">
        <v>169</v>
      </c>
      <c r="EY13" s="53"/>
      <c r="EZ13" s="53"/>
      <c r="FA13" s="53"/>
      <c r="FB13" s="53" t="s">
        <v>169</v>
      </c>
      <c r="FC13" s="100"/>
      <c r="FD13" s="11"/>
      <c r="FE13" s="11"/>
      <c r="FF13" s="126"/>
      <c r="FG13" s="194" t="s">
        <v>103</v>
      </c>
      <c r="FH13" s="202" t="s">
        <v>169</v>
      </c>
      <c r="FI13" s="202"/>
      <c r="FJ13" s="202" t="s">
        <v>169</v>
      </c>
      <c r="FK13" s="202"/>
      <c r="FL13" s="202"/>
      <c r="FM13" s="100"/>
      <c r="FN13" s="11"/>
      <c r="FO13" s="11"/>
      <c r="FP13" s="126"/>
      <c r="FQ13" s="194" t="s">
        <v>103</v>
      </c>
      <c r="FR13" s="53"/>
      <c r="FS13" s="53"/>
      <c r="FT13" s="53"/>
      <c r="FU13" s="53"/>
      <c r="FV13" s="53"/>
      <c r="FW13" s="100"/>
      <c r="FX13" s="11"/>
      <c r="FY13" s="11"/>
      <c r="FZ13" s="126"/>
      <c r="GA13" s="207" t="s">
        <v>103</v>
      </c>
      <c r="GB13" s="53"/>
      <c r="GC13" s="53"/>
      <c r="GD13" s="53"/>
      <c r="GE13" s="53"/>
      <c r="GF13" s="53"/>
      <c r="GG13" s="100"/>
      <c r="GH13" s="11"/>
      <c r="GI13" s="11"/>
      <c r="GJ13" s="126"/>
      <c r="GK13" s="409" t="s">
        <v>103</v>
      </c>
      <c r="GL13" s="53"/>
      <c r="GM13" s="53"/>
      <c r="GN13" s="53"/>
      <c r="GO13" s="53"/>
      <c r="GP13" s="53"/>
      <c r="GQ13" s="100" t="s">
        <v>173</v>
      </c>
      <c r="GR13" s="11"/>
      <c r="GS13" s="11"/>
      <c r="GT13" s="126"/>
      <c r="GU13" s="439" t="s">
        <v>103</v>
      </c>
      <c r="GV13" s="53"/>
      <c r="GW13" s="53"/>
      <c r="GX13" s="53"/>
      <c r="GY13" s="53"/>
      <c r="GZ13" s="53"/>
      <c r="HA13" s="100"/>
      <c r="HB13" s="11"/>
      <c r="HC13" s="11"/>
      <c r="HD13" s="126"/>
      <c r="HE13" s="439" t="s">
        <v>103</v>
      </c>
      <c r="HF13" s="53" t="s">
        <v>169</v>
      </c>
      <c r="HG13" s="53"/>
      <c r="HH13" s="53"/>
      <c r="HI13" s="53"/>
      <c r="HJ13" s="53" t="s">
        <v>169</v>
      </c>
      <c r="HK13" s="100" t="s">
        <v>169</v>
      </c>
      <c r="HL13" s="11"/>
      <c r="HM13" s="11"/>
      <c r="HN13" s="137"/>
      <c r="HX13" s="137"/>
      <c r="IH13" s="137"/>
    </row>
    <row xmlns:x14ac="http://schemas.microsoft.com/office/spreadsheetml/2009/9/ac" r="14" ht="15.75" customHeight="true" x14ac:dyDescent="0.25">
      <c r="A14" s="416" t="str">
        <f ca="true">IF(ISBLANK('Data Summary'!A16),"",'Data Summary'!A16)</f>
        <v>MWI_2015_EMIS</v>
      </c>
      <c r="B14" s="127"/>
      <c r="C14" s="94" t="s">
        <v>23</v>
      </c>
      <c r="D14" s="71"/>
      <c r="E14" s="71"/>
      <c r="F14" s="71"/>
      <c r="G14" s="72"/>
      <c r="H14" s="73"/>
      <c r="I14" s="74"/>
      <c r="J14" s="11"/>
      <c r="K14" s="11"/>
      <c r="L14" s="127"/>
      <c r="M14" s="94" t="s">
        <v>23</v>
      </c>
      <c r="N14" s="71"/>
      <c r="O14" s="71"/>
      <c r="P14" s="71"/>
      <c r="Q14" s="72"/>
      <c r="R14" s="73"/>
      <c r="S14" s="74"/>
      <c r="T14" s="11"/>
      <c r="U14" s="11"/>
      <c r="V14" s="127"/>
      <c r="W14" s="94" t="s">
        <v>23</v>
      </c>
      <c r="X14" s="71"/>
      <c r="Y14" s="71"/>
      <c r="Z14" s="71"/>
      <c r="AA14" s="72"/>
      <c r="AB14" s="73"/>
      <c r="AC14" s="74"/>
      <c r="AD14" s="11"/>
      <c r="AE14" s="11"/>
      <c r="AF14" s="127"/>
      <c r="AG14" s="94" t="s">
        <v>23</v>
      </c>
      <c r="AH14" s="10"/>
      <c r="AI14" s="10"/>
      <c r="AJ14" s="10"/>
      <c r="AK14" s="72"/>
      <c r="AL14" s="73"/>
      <c r="AM14" s="74"/>
      <c r="AN14" s="11"/>
      <c r="AO14" s="11"/>
      <c r="AP14" s="127"/>
      <c r="AQ14" s="94" t="s">
        <v>23</v>
      </c>
      <c r="AR14" s="10"/>
      <c r="AS14" s="10"/>
      <c r="AT14" s="10"/>
      <c r="AU14" s="72"/>
      <c r="AV14" s="73"/>
      <c r="AW14" s="74"/>
      <c r="AX14" s="11"/>
      <c r="AY14" s="11"/>
      <c r="AZ14" s="127"/>
      <c r="BA14" s="94" t="s">
        <v>23</v>
      </c>
      <c r="BB14" s="10"/>
      <c r="BC14" s="10"/>
      <c r="BD14" s="10"/>
      <c r="BE14" s="72"/>
      <c r="BF14" s="73"/>
      <c r="BG14" s="74"/>
      <c r="BH14" s="11"/>
      <c r="BI14" s="11"/>
      <c r="BJ14" s="127"/>
      <c r="BK14" s="94" t="s">
        <v>23</v>
      </c>
      <c r="BL14" s="10"/>
      <c r="BM14" s="10"/>
      <c r="BN14" s="10"/>
      <c r="BO14" s="72"/>
      <c r="BP14" s="73"/>
      <c r="BQ14" s="74"/>
      <c r="BR14" s="11"/>
      <c r="BS14" s="11"/>
      <c r="BT14" s="127"/>
      <c r="BU14" s="94" t="s">
        <v>23</v>
      </c>
      <c r="BV14" s="10"/>
      <c r="BW14" s="10"/>
      <c r="BX14" s="10"/>
      <c r="BY14" s="72"/>
      <c r="BZ14" s="73"/>
      <c r="CA14" s="74"/>
      <c r="CB14" s="11"/>
      <c r="CC14" s="11"/>
      <c r="CD14" s="127"/>
      <c r="CE14" s="94" t="s">
        <v>23</v>
      </c>
      <c r="CF14" s="10"/>
      <c r="CG14" s="10"/>
      <c r="CH14" s="10"/>
      <c r="CI14" s="72"/>
      <c r="CJ14" s="73"/>
      <c r="CK14" s="74"/>
      <c r="CL14" s="11"/>
      <c r="CM14" s="11"/>
      <c r="CN14" s="127"/>
      <c r="CO14" s="94" t="s">
        <v>23</v>
      </c>
      <c r="CP14" s="10"/>
      <c r="CQ14" s="10"/>
      <c r="CR14" s="10"/>
      <c r="CS14" s="72"/>
      <c r="CT14" s="73"/>
      <c r="CU14" s="74"/>
      <c r="CV14" s="11"/>
      <c r="CW14" s="11"/>
      <c r="CX14" s="127"/>
      <c r="CY14" s="94" t="s">
        <v>23</v>
      </c>
      <c r="CZ14" s="10"/>
      <c r="DA14" s="10"/>
      <c r="DB14" s="10"/>
      <c r="DC14" s="72"/>
      <c r="DD14" s="73"/>
      <c r="DE14" s="74"/>
      <c r="DF14" s="11"/>
      <c r="DG14" s="11"/>
      <c r="DH14" s="127"/>
      <c r="DI14" s="94" t="s">
        <v>23</v>
      </c>
      <c r="DJ14" s="10"/>
      <c r="DK14" s="10"/>
      <c r="DL14" s="10"/>
      <c r="DM14" s="72"/>
      <c r="DN14" s="73"/>
      <c r="DO14" s="74"/>
      <c r="DP14" s="11"/>
      <c r="DQ14" s="11"/>
      <c r="DR14" s="127"/>
      <c r="DS14" s="94" t="s">
        <v>23</v>
      </c>
      <c r="DT14" s="10"/>
      <c r="DU14" s="10"/>
      <c r="DV14" s="10"/>
      <c r="DW14" s="72"/>
      <c r="DX14" s="73"/>
      <c r="DY14" s="74"/>
      <c r="DZ14" s="11"/>
      <c r="EA14" s="11"/>
      <c r="EB14" s="127"/>
      <c r="EC14" s="94" t="s">
        <v>23</v>
      </c>
      <c r="ED14" s="10"/>
      <c r="EE14" s="10"/>
      <c r="EF14" s="10"/>
      <c r="EG14" s="72"/>
      <c r="EH14" s="73"/>
      <c r="EI14" s="74"/>
      <c r="EJ14" s="11"/>
      <c r="EK14" s="11"/>
      <c r="EL14" s="127"/>
      <c r="EM14" s="94" t="s">
        <v>23</v>
      </c>
      <c r="EN14" s="10"/>
      <c r="EO14" s="10"/>
      <c r="EP14" s="10"/>
      <c r="EQ14" s="72"/>
      <c r="ER14" s="73"/>
      <c r="ES14" s="74"/>
      <c r="ET14" s="11"/>
      <c r="EU14" s="11"/>
      <c r="EV14" s="127"/>
      <c r="EW14" s="94" t="s">
        <v>23</v>
      </c>
      <c r="EX14" s="10"/>
      <c r="EY14" s="10"/>
      <c r="EZ14" s="10"/>
      <c r="FA14" s="72"/>
      <c r="FB14" s="73"/>
      <c r="FC14" s="74"/>
      <c r="FD14" s="11"/>
      <c r="FE14" s="11"/>
      <c r="FF14" s="127"/>
      <c r="FG14" s="94" t="s">
        <v>23</v>
      </c>
      <c r="FH14" s="206"/>
      <c r="FI14" s="206"/>
      <c r="FJ14" s="206"/>
      <c r="FK14" s="204"/>
      <c r="FL14" s="205"/>
      <c r="FM14" s="74"/>
      <c r="FN14" s="11"/>
      <c r="FO14" s="11"/>
      <c r="FP14" s="127"/>
      <c r="FQ14" s="94" t="s">
        <v>23</v>
      </c>
      <c r="FR14" s="10"/>
      <c r="FS14" s="10"/>
      <c r="FT14" s="10"/>
      <c r="FU14" s="72"/>
      <c r="FV14" s="73"/>
      <c r="FW14" s="74"/>
      <c r="FX14" s="11"/>
      <c r="FY14" s="11"/>
      <c r="FZ14" s="127"/>
      <c r="GA14" s="94" t="s">
        <v>23</v>
      </c>
      <c r="GB14" s="10"/>
      <c r="GC14" s="10"/>
      <c r="GD14" s="10"/>
      <c r="GE14" s="72"/>
      <c r="GF14" s="73"/>
      <c r="GG14" s="74"/>
      <c r="GH14" s="11"/>
      <c r="GI14" s="11"/>
      <c r="GJ14" s="127"/>
      <c r="GK14" s="94" t="s">
        <v>23</v>
      </c>
      <c r="GL14" s="10"/>
      <c r="GM14" s="10"/>
      <c r="GN14" s="10"/>
      <c r="GO14" s="72"/>
      <c r="GP14" s="73"/>
      <c r="GQ14" s="74"/>
      <c r="GR14" s="11"/>
      <c r="GS14" s="11"/>
      <c r="GT14" s="127"/>
      <c r="GU14" s="94" t="s">
        <v>23</v>
      </c>
      <c r="GV14" s="10"/>
      <c r="GW14" s="10"/>
      <c r="GX14" s="10"/>
      <c r="GY14" s="72"/>
      <c r="GZ14" s="73"/>
      <c r="HA14" s="74"/>
      <c r="HB14" s="11"/>
      <c r="HC14" s="11"/>
      <c r="HD14" s="127"/>
      <c r="HE14" s="94" t="s">
        <v>23</v>
      </c>
      <c r="HF14" s="10"/>
      <c r="HG14" s="10"/>
      <c r="HH14" s="10"/>
      <c r="HI14" s="72"/>
      <c r="HJ14" s="73"/>
      <c r="HK14" s="74"/>
      <c r="HL14" s="11"/>
      <c r="HM14" s="11"/>
    </row>
    <row xmlns:x14ac="http://schemas.microsoft.com/office/spreadsheetml/2009/9/ac" r="15" ht="15.75" customHeight="true" thickBot="true" x14ac:dyDescent="0.3">
      <c r="A15" s="416" t="str">
        <f ca="true">IF(ISBLANK('Data Summary'!A17),"",'Data Summary'!A17)</f>
        <v>MWI_2015_UIS</v>
      </c>
      <c r="B15" s="128"/>
      <c r="C15" s="95" t="s">
        <v>20</v>
      </c>
      <c r="D15" s="76">
        <v>6440</v>
      </c>
      <c r="E15" s="76">
        <v>556</v>
      </c>
      <c r="F15" s="76">
        <v>5868</v>
      </c>
      <c r="G15" s="76"/>
      <c r="H15" s="76">
        <v>5392</v>
      </c>
      <c r="I15" s="77">
        <v>1048</v>
      </c>
      <c r="J15" s="25"/>
      <c r="K15" s="25"/>
      <c r="L15" s="128"/>
      <c r="M15" s="95" t="s">
        <v>20</v>
      </c>
      <c r="N15" s="76"/>
      <c r="O15" s="76"/>
      <c r="P15" s="76"/>
      <c r="Q15" s="76"/>
      <c r="R15" s="76"/>
      <c r="S15" s="77"/>
      <c r="T15" s="25"/>
      <c r="U15" s="25"/>
      <c r="V15" s="128"/>
      <c r="W15" s="95" t="s">
        <v>20</v>
      </c>
      <c r="X15" s="76">
        <v>6436</v>
      </c>
      <c r="Y15" s="76">
        <v>451</v>
      </c>
      <c r="Z15" s="76">
        <v>5985</v>
      </c>
      <c r="AA15" s="76"/>
      <c r="AB15" s="76">
        <v>5395</v>
      </c>
      <c r="AC15" s="77">
        <v>1041</v>
      </c>
      <c r="AD15" s="25"/>
      <c r="AE15" s="25"/>
      <c r="AF15" s="128"/>
      <c r="AG15" s="95" t="s">
        <v>20</v>
      </c>
      <c r="AH15" s="76"/>
      <c r="AI15" s="81"/>
      <c r="AJ15" s="81"/>
      <c r="AK15" s="82"/>
      <c r="AL15" s="81"/>
      <c r="AM15" s="83"/>
      <c r="AN15" s="25"/>
      <c r="AO15" s="25"/>
      <c r="AP15" s="128"/>
      <c r="AQ15" s="95" t="s">
        <v>20</v>
      </c>
      <c r="AR15" s="76">
        <v>6421</v>
      </c>
      <c r="AS15" s="81">
        <v>612</v>
      </c>
      <c r="AT15" s="81">
        <v>5808</v>
      </c>
      <c r="AU15" s="82"/>
      <c r="AV15" s="81">
        <v>5406</v>
      </c>
      <c r="AW15" s="83">
        <v>1015</v>
      </c>
      <c r="AX15" s="25"/>
      <c r="AY15" s="25"/>
      <c r="AZ15" s="128"/>
      <c r="BA15" s="95" t="s">
        <v>20</v>
      </c>
      <c r="BB15" s="76"/>
      <c r="BC15" s="81"/>
      <c r="BD15" s="81"/>
      <c r="BE15" s="82"/>
      <c r="BF15" s="81"/>
      <c r="BG15" s="83"/>
      <c r="BH15" s="25"/>
      <c r="BI15" s="25"/>
      <c r="BJ15" s="128"/>
      <c r="BK15" s="95" t="s">
        <v>20</v>
      </c>
      <c r="BL15" s="76">
        <v>6750</v>
      </c>
      <c r="BM15" s="81">
        <v>788</v>
      </c>
      <c r="BN15" s="81">
        <v>5962</v>
      </c>
      <c r="BO15" s="82"/>
      <c r="BP15" s="81">
        <v>5560</v>
      </c>
      <c r="BQ15" s="83">
        <v>1190</v>
      </c>
      <c r="BR15" s="25"/>
      <c r="BS15" s="25"/>
      <c r="BT15" s="128"/>
      <c r="BU15" s="95" t="s">
        <v>20</v>
      </c>
      <c r="BV15" s="76"/>
      <c r="BW15" s="81"/>
      <c r="BX15" s="81"/>
      <c r="BY15" s="82"/>
      <c r="BZ15" s="81"/>
      <c r="CA15" s="83"/>
      <c r="CB15" s="25"/>
      <c r="CC15" s="25"/>
      <c r="CD15" s="128"/>
      <c r="CE15" s="95" t="s">
        <v>20</v>
      </c>
      <c r="CF15" s="76"/>
      <c r="CG15" s="81"/>
      <c r="CH15" s="81"/>
      <c r="CI15" s="82"/>
      <c r="CJ15" s="81"/>
      <c r="CK15" s="83"/>
      <c r="CL15" s="25"/>
      <c r="CM15" s="25"/>
      <c r="CN15" s="128"/>
      <c r="CO15" s="95" t="s">
        <v>20</v>
      </c>
      <c r="CP15" s="76">
        <v>6953</v>
      </c>
      <c r="CQ15" s="81">
        <v>847</v>
      </c>
      <c r="CR15" s="81">
        <v>6103</v>
      </c>
      <c r="CS15" s="82"/>
      <c r="CT15" s="76">
        <v>5640</v>
      </c>
      <c r="CU15" s="77">
        <v>1313</v>
      </c>
      <c r="CV15" s="25"/>
      <c r="CW15" s="25"/>
      <c r="CX15" s="128"/>
      <c r="CY15" s="95" t="s">
        <v>20</v>
      </c>
      <c r="CZ15" s="76">
        <v>7095</v>
      </c>
      <c r="DA15" s="81">
        <v>672</v>
      </c>
      <c r="DB15" s="81">
        <v>6414</v>
      </c>
      <c r="DC15" s="82"/>
      <c r="DD15" s="76">
        <v>5738</v>
      </c>
      <c r="DE15" s="77">
        <v>1357</v>
      </c>
      <c r="DF15" s="25"/>
      <c r="DG15" s="25"/>
      <c r="DH15" s="128"/>
      <c r="DI15" s="95" t="s">
        <v>20</v>
      </c>
      <c r="DJ15" s="76"/>
      <c r="DK15" s="81"/>
      <c r="DL15" s="81"/>
      <c r="DM15" s="82"/>
      <c r="DN15" s="81"/>
      <c r="DO15" s="83"/>
      <c r="DP15" s="25"/>
      <c r="DQ15" s="25"/>
      <c r="DR15" s="128"/>
      <c r="DS15" s="95" t="s">
        <v>20</v>
      </c>
      <c r="DT15" s="76">
        <v>7197</v>
      </c>
      <c r="DU15" s="81">
        <v>756</v>
      </c>
      <c r="DV15" s="81">
        <v>6440</v>
      </c>
      <c r="DW15" s="82"/>
      <c r="DX15" s="81">
        <v>5864</v>
      </c>
      <c r="DY15" s="83">
        <v>1333</v>
      </c>
      <c r="DZ15" s="25"/>
      <c r="EA15" s="25"/>
      <c r="EB15" s="128"/>
      <c r="EC15" s="95" t="s">
        <v>20</v>
      </c>
      <c r="ED15" s="76"/>
      <c r="EE15" s="81"/>
      <c r="EF15" s="81"/>
      <c r="EG15" s="82"/>
      <c r="EH15" s="81"/>
      <c r="EI15" s="83"/>
      <c r="EJ15" s="25"/>
      <c r="EK15" s="25"/>
      <c r="EL15" s="128"/>
      <c r="EM15" s="95" t="s">
        <v>20</v>
      </c>
      <c r="EN15" s="76"/>
      <c r="EO15" s="81"/>
      <c r="EP15" s="81"/>
      <c r="EQ15" s="82"/>
      <c r="ER15" s="81"/>
      <c r="ES15" s="83"/>
      <c r="ET15" s="25"/>
      <c r="EU15" s="25"/>
      <c r="EV15" s="128"/>
      <c r="EW15" s="95" t="s">
        <v>20</v>
      </c>
      <c r="EX15" s="76"/>
      <c r="EY15" s="81"/>
      <c r="EZ15" s="81"/>
      <c r="FA15" s="82"/>
      <c r="FB15" s="81"/>
      <c r="FC15" s="83"/>
      <c r="FD15" s="25"/>
      <c r="FE15" s="25"/>
      <c r="FF15" s="128"/>
      <c r="FG15" s="95" t="s">
        <v>20</v>
      </c>
      <c r="FH15" s="81">
        <v>85</v>
      </c>
      <c r="FI15" s="81"/>
      <c r="FJ15" s="81">
        <v>85</v>
      </c>
      <c r="FK15" s="82"/>
      <c r="FL15" s="81"/>
      <c r="FM15" s="83"/>
      <c r="FN15" s="25"/>
      <c r="FO15" s="25"/>
      <c r="FP15" s="128"/>
      <c r="FQ15" s="95" t="s">
        <v>20</v>
      </c>
      <c r="FR15" s="76"/>
      <c r="FS15" s="81"/>
      <c r="FT15" s="81"/>
      <c r="FU15" s="82"/>
      <c r="FV15" s="81"/>
      <c r="FW15" s="83"/>
      <c r="FX15" s="25"/>
      <c r="FY15" s="25"/>
      <c r="FZ15" s="128"/>
      <c r="GA15" s="95" t="s">
        <v>20</v>
      </c>
      <c r="GB15" s="76">
        <f>SUM(GF15:GG15)</f>
        <v>7719</v>
      </c>
      <c r="GC15" s="76"/>
      <c r="GD15" s="76"/>
      <c r="GE15" s="76"/>
      <c r="GF15" s="76">
        <v>6359</v>
      </c>
      <c r="GG15" s="77">
        <v>1360</v>
      </c>
      <c r="GH15" s="25"/>
      <c r="GI15" s="25"/>
      <c r="GJ15" s="128"/>
      <c r="GK15" s="95" t="s">
        <v>20</v>
      </c>
      <c r="GL15" s="76"/>
      <c r="GM15" s="81"/>
      <c r="GN15" s="81"/>
      <c r="GO15" s="82"/>
      <c r="GP15" s="81"/>
      <c r="GQ15" s="83"/>
      <c r="GR15" s="25"/>
      <c r="GS15" s="25"/>
      <c r="GT15" s="128"/>
      <c r="GU15" s="95" t="s">
        <v>20</v>
      </c>
      <c r="GV15" s="76"/>
      <c r="GW15" s="81"/>
      <c r="GX15" s="81"/>
      <c r="GY15" s="82"/>
      <c r="GZ15" s="81"/>
      <c r="HA15" s="83"/>
      <c r="HB15" s="25"/>
      <c r="HC15" s="25"/>
      <c r="HD15" s="128"/>
      <c r="HE15" s="95" t="s">
        <v>20</v>
      </c>
      <c r="HF15" s="76"/>
      <c r="HG15" s="81"/>
      <c r="HH15" s="81"/>
      <c r="HI15" s="82"/>
      <c r="HJ15" s="81"/>
      <c r="HK15" s="83"/>
      <c r="HL15" s="25"/>
      <c r="HM15" s="25"/>
    </row>
    <row xmlns:x14ac="http://schemas.microsoft.com/office/spreadsheetml/2009/9/ac" r="16" s="3" customFormat="true" x14ac:dyDescent="0.25">
      <c r="A16" s="416" t="str">
        <f ca="true">IF(ISBLANK('Data Summary'!A18),"",'Data Summary'!A18)</f>
        <v>MWI_2016_EMIS</v>
      </c>
      <c r="B16" s="129"/>
      <c r="L16" s="129"/>
      <c r="V16" s="129"/>
      <c r="AF16" s="129"/>
      <c r="AP16" s="129"/>
      <c r="AZ16" s="129"/>
      <c r="BA16" s="129"/>
      <c r="BB16" s="129"/>
      <c r="BC16" s="129"/>
      <c r="BD16" s="129"/>
      <c r="BE16" s="129"/>
      <c r="BF16" s="129"/>
      <c r="BG16" s="129"/>
      <c r="BJ16" s="129"/>
      <c r="BT16" s="129"/>
      <c r="CD16" s="129"/>
      <c r="CN16" s="129"/>
      <c r="CX16" s="129"/>
      <c r="DH16" s="129"/>
      <c r="DR16" s="129"/>
      <c r="EB16" s="129"/>
      <c r="EL16" s="129"/>
      <c r="EV16" s="129"/>
      <c r="FF16" s="129"/>
      <c r="FP16" s="129"/>
      <c r="FZ16" s="129"/>
      <c r="GJ16" s="129"/>
      <c r="GT16" s="129"/>
      <c r="HD16" s="129"/>
      <c r="HN16" s="129"/>
      <c r="HX16" s="129"/>
      <c r="IH16" s="129"/>
    </row>
    <row xmlns:x14ac="http://schemas.microsoft.com/office/spreadsheetml/2009/9/ac" r="17" s="3" customFormat="true" x14ac:dyDescent="0.25">
      <c r="A17" s="416" t="str">
        <f ca="true">IF(ISBLANK('Data Summary'!A19),"",'Data Summary'!A19)</f>
        <v>MWI_2016_UIS</v>
      </c>
      <c r="B17" s="129"/>
      <c r="L17" s="129"/>
      <c r="V17" s="129"/>
      <c r="AF17" s="129"/>
      <c r="AP17" s="129"/>
      <c r="AZ17" s="129"/>
      <c r="BA17" s="129"/>
      <c r="BB17" s="129"/>
      <c r="BC17" s="129"/>
      <c r="BD17" s="129"/>
      <c r="BE17" s="129"/>
      <c r="BF17" s="129"/>
      <c r="BG17" s="129"/>
      <c r="BJ17" s="129"/>
      <c r="BT17" s="129"/>
      <c r="CD17" s="129"/>
      <c r="CN17" s="129"/>
      <c r="CX17" s="129"/>
      <c r="DH17" s="129"/>
      <c r="DR17" s="129"/>
      <c r="EB17" s="129"/>
      <c r="EL17" s="129"/>
      <c r="EV17" s="129"/>
      <c r="FF17" s="129"/>
      <c r="FP17" s="129"/>
      <c r="FZ17" s="129"/>
      <c r="GJ17" s="129"/>
      <c r="GT17" s="129"/>
      <c r="HD17" s="129"/>
      <c r="HN17" s="129"/>
      <c r="HX17" s="129"/>
      <c r="IH17" s="129"/>
    </row>
    <row xmlns:x14ac="http://schemas.microsoft.com/office/spreadsheetml/2009/9/ac" r="18" s="3" customFormat="true" x14ac:dyDescent="0.25">
      <c r="A18" s="416" t="str">
        <f ca="true">IF(ISBLANK('Data Summary'!A20),"",'Data Summary'!A20)</f>
        <v>MWI_2017_EMIS</v>
      </c>
      <c r="B18" s="129"/>
      <c r="L18" s="129"/>
      <c r="V18" s="129"/>
      <c r="AF18" s="129"/>
      <c r="AP18" s="129"/>
      <c r="AZ18" s="129"/>
      <c r="BA18" s="129"/>
      <c r="BB18" s="129"/>
      <c r="BC18" s="129"/>
      <c r="BD18" s="129"/>
      <c r="BE18" s="129"/>
      <c r="BF18" s="129"/>
      <c r="BG18" s="129"/>
      <c r="BJ18" s="129"/>
      <c r="BT18" s="129"/>
      <c r="CD18" s="129"/>
      <c r="CN18" s="129"/>
      <c r="CX18" s="129"/>
      <c r="DH18" s="129"/>
      <c r="DR18" s="129"/>
      <c r="EB18" s="129"/>
      <c r="EL18" s="129"/>
      <c r="EV18" s="129"/>
      <c r="FF18" s="129"/>
      <c r="FP18" s="129"/>
      <c r="FZ18" s="129"/>
      <c r="GJ18" s="129"/>
      <c r="GT18" s="129"/>
      <c r="HD18" s="129"/>
      <c r="HN18" s="129"/>
      <c r="HX18" s="129"/>
      <c r="IH18" s="129"/>
    </row>
    <row xmlns:x14ac="http://schemas.microsoft.com/office/spreadsheetml/2009/9/ac" r="19" s="3" customFormat="true" x14ac:dyDescent="0.25">
      <c r="A19" s="416" t="str">
        <f ca="true">IF(ISBLANK('Data Summary'!A21),"",'Data Summary'!A21)</f>
        <v>MWI_2017_UIS</v>
      </c>
      <c r="B19" s="129"/>
      <c r="L19" s="129"/>
      <c r="V19" s="129"/>
      <c r="AF19" s="129"/>
      <c r="AP19" s="129"/>
      <c r="AZ19" s="129"/>
      <c r="BA19" s="129"/>
      <c r="BB19" s="129"/>
      <c r="BC19" s="129"/>
      <c r="BD19" s="129"/>
      <c r="BE19" s="129"/>
      <c r="BF19" s="129"/>
      <c r="BG19" s="129"/>
      <c r="BJ19" s="129"/>
      <c r="BT19" s="129"/>
      <c r="CD19" s="129"/>
      <c r="CN19" s="129"/>
      <c r="CX19" s="129"/>
      <c r="DH19" s="129"/>
      <c r="DR19" s="129"/>
      <c r="EB19" s="129"/>
      <c r="EL19" s="129"/>
      <c r="EV19" s="129"/>
      <c r="FF19" s="129"/>
      <c r="FP19" s="129"/>
      <c r="FZ19" s="129"/>
      <c r="GJ19" s="129"/>
      <c r="GT19" s="129"/>
      <c r="HD19" s="129"/>
      <c r="HN19" s="129"/>
      <c r="HX19" s="129"/>
      <c r="IH19" s="129"/>
    </row>
    <row xmlns:x14ac="http://schemas.microsoft.com/office/spreadsheetml/2009/9/ac" r="20" s="3" customFormat="true" x14ac:dyDescent="0.25">
      <c r="A20" s="416" t="str">
        <f ca="true">IF(ISBLANK('Data Summary'!A22),"",'Data Summary'!A22)</f>
        <v>MWI_2017_WV</v>
      </c>
      <c r="B20" s="129"/>
      <c r="L20" s="129"/>
      <c r="V20" s="129"/>
      <c r="AF20" s="129"/>
      <c r="AP20" s="129"/>
      <c r="AZ20" s="129"/>
      <c r="BA20" s="129"/>
      <c r="BB20" s="129"/>
      <c r="BC20" s="129"/>
      <c r="BD20" s="129"/>
      <c r="BE20" s="129"/>
      <c r="BF20" s="129"/>
      <c r="BG20" s="129"/>
      <c r="BJ20" s="129"/>
      <c r="BT20" s="129"/>
      <c r="CD20" s="129"/>
      <c r="CN20" s="129"/>
      <c r="CX20" s="129"/>
      <c r="DH20" s="129"/>
      <c r="DR20" s="129"/>
      <c r="EB20" s="129"/>
      <c r="EL20" s="129"/>
      <c r="EV20" s="129"/>
      <c r="FF20" s="129"/>
      <c r="FP20" s="129"/>
      <c r="FZ20" s="129"/>
      <c r="GJ20" s="129"/>
      <c r="GT20" s="129"/>
      <c r="HD20" s="129"/>
      <c r="HN20" s="129"/>
      <c r="HX20" s="129"/>
      <c r="IH20" s="129"/>
    </row>
    <row xmlns:x14ac="http://schemas.microsoft.com/office/spreadsheetml/2009/9/ac" r="21" s="3" customFormat="true" x14ac:dyDescent="0.25">
      <c r="A21" s="416" t="str">
        <f ca="true">IF(ISBLANK('Data Summary'!A23),"",'Data Summary'!A23)</f>
        <v>MWI_2018_EMIS</v>
      </c>
      <c r="B21" s="129"/>
      <c r="L21" s="129"/>
      <c r="V21" s="129"/>
      <c r="AF21" s="129"/>
      <c r="AP21" s="129"/>
      <c r="AZ21" s="129"/>
      <c r="BA21" s="129"/>
      <c r="BB21" s="129"/>
      <c r="BC21" s="129"/>
      <c r="BD21" s="129"/>
      <c r="BE21" s="129"/>
      <c r="BF21" s="129"/>
      <c r="BG21" s="129"/>
      <c r="BJ21" s="129"/>
      <c r="BT21" s="129"/>
      <c r="CD21" s="129"/>
      <c r="CN21" s="129"/>
      <c r="CX21" s="129"/>
      <c r="DH21" s="129"/>
      <c r="DR21" s="129"/>
      <c r="EB21" s="129"/>
      <c r="EL21" s="129"/>
      <c r="EV21" s="129"/>
      <c r="FF21" s="129"/>
      <c r="FP21" s="129"/>
      <c r="FZ21" s="129"/>
      <c r="GJ21" s="129"/>
      <c r="GT21" s="129"/>
      <c r="HD21" s="129"/>
      <c r="HN21" s="129"/>
      <c r="HX21" s="129"/>
      <c r="IH21" s="129"/>
    </row>
    <row xmlns:x14ac="http://schemas.microsoft.com/office/spreadsheetml/2009/9/ac" r="22" s="3" customFormat="true" x14ac:dyDescent="0.25">
      <c r="A22" s="416" t="str">
        <f ca="true">IF(ISBLANK('Data Summary'!A24),"",'Data Summary'!A24)</f>
        <v>MWI_2019_EMIS</v>
      </c>
      <c r="B22" s="129"/>
      <c r="L22" s="129"/>
      <c r="V22" s="129"/>
      <c r="AF22" s="129"/>
      <c r="AP22" s="129"/>
      <c r="AZ22" s="129"/>
      <c r="BA22" s="129"/>
      <c r="BB22" s="129"/>
      <c r="BC22" s="129"/>
      <c r="BD22" s="129"/>
      <c r="BE22" s="129"/>
      <c r="BF22" s="129"/>
      <c r="BG22" s="129"/>
      <c r="BJ22" s="129"/>
      <c r="BT22" s="129"/>
      <c r="CD22" s="129"/>
      <c r="CN22" s="129"/>
      <c r="CX22" s="129"/>
      <c r="DH22" s="129"/>
      <c r="DR22" s="129"/>
      <c r="EB22" s="129"/>
      <c r="EL22" s="129"/>
      <c r="EV22" s="129"/>
      <c r="FF22" s="129"/>
      <c r="FP22" s="129"/>
      <c r="FZ22" s="129"/>
      <c r="GJ22" s="129"/>
      <c r="GT22" s="129"/>
      <c r="HD22" s="129"/>
      <c r="HN22" s="129"/>
      <c r="HX22" s="129"/>
      <c r="IH22" s="129"/>
    </row>
    <row xmlns:x14ac="http://schemas.microsoft.com/office/spreadsheetml/2009/9/ac" r="23" s="3" customFormat="true" x14ac:dyDescent="0.25">
      <c r="A23" s="416" t="str">
        <f ca="true">IF(ISBLANK('Data Summary'!A25),"",'Data Summary'!A25)</f>
        <v>MWI_2019_UIS</v>
      </c>
      <c r="B23" s="129"/>
      <c r="L23" s="129"/>
      <c r="V23" s="129"/>
      <c r="AF23" s="129"/>
      <c r="AP23" s="129"/>
      <c r="AZ23" s="129"/>
      <c r="BA23" s="129"/>
      <c r="BB23" s="129"/>
      <c r="BC23" s="129"/>
      <c r="BD23" s="129"/>
      <c r="BE23" s="129"/>
      <c r="BF23" s="129"/>
      <c r="BG23" s="129"/>
      <c r="BJ23" s="129"/>
      <c r="BT23" s="129"/>
      <c r="CD23" s="129"/>
      <c r="CN23" s="129"/>
      <c r="CX23" s="129"/>
      <c r="DH23" s="129"/>
      <c r="DR23" s="129"/>
      <c r="EB23" s="129"/>
      <c r="EL23" s="129"/>
      <c r="EV23" s="129"/>
      <c r="FF23" s="129"/>
      <c r="FP23" s="129"/>
      <c r="FZ23" s="129"/>
      <c r="GJ23" s="129"/>
      <c r="GT23" s="129"/>
      <c r="HD23" s="129"/>
      <c r="HN23" s="129"/>
      <c r="HX23" s="129"/>
      <c r="IH23" s="129"/>
    </row>
    <row xmlns:x14ac="http://schemas.microsoft.com/office/spreadsheetml/2009/9/ac" r="24" s="3" customFormat="true" x14ac:dyDescent="0.25">
      <c r="A24" s="416" t="str">
        <f ca="true">IF(ISBLANK('Data Summary'!A26),"",'Data Summary'!A26)</f>
        <v>MWI_2022_UIS</v>
      </c>
      <c r="B24" s="129"/>
      <c r="L24" s="129"/>
      <c r="V24" s="129"/>
      <c r="AF24" s="129"/>
      <c r="AP24" s="129"/>
      <c r="AZ24" s="129"/>
      <c r="BA24" s="129"/>
      <c r="BB24" s="129"/>
      <c r="BC24" s="129"/>
      <c r="BD24" s="129"/>
      <c r="BE24" s="129"/>
      <c r="BF24" s="129"/>
      <c r="BG24" s="129"/>
      <c r="BJ24" s="129"/>
      <c r="BT24" s="129"/>
      <c r="CD24" s="129"/>
      <c r="CN24" s="129"/>
      <c r="CX24" s="129"/>
      <c r="DH24" s="129"/>
      <c r="DR24" s="129"/>
      <c r="EB24" s="129"/>
      <c r="EL24" s="129"/>
      <c r="EV24" s="129"/>
      <c r="FF24" s="129"/>
      <c r="FP24" s="129"/>
      <c r="FZ24" s="129"/>
      <c r="GJ24" s="129"/>
      <c r="GT24" s="129"/>
      <c r="HD24" s="129"/>
      <c r="HN24" s="129"/>
      <c r="HX24" s="129"/>
      <c r="IH24" s="129"/>
    </row>
    <row xmlns:x14ac="http://schemas.microsoft.com/office/spreadsheetml/2009/9/ac" r="25" s="3" customFormat="true" x14ac:dyDescent="0.25">
      <c r="A25" s="416" t="str">
        <f ca="true">IF(ISBLANK('Data Summary'!A27),"",'Data Summary'!A27)</f>
        <v>MWI_2023_UIS</v>
      </c>
      <c r="B25" s="129"/>
      <c r="L25" s="129"/>
      <c r="V25" s="129"/>
      <c r="AF25" s="129"/>
      <c r="AP25" s="129"/>
      <c r="AZ25" s="129"/>
      <c r="BA25" s="129"/>
      <c r="BB25" s="129"/>
      <c r="BC25" s="129"/>
      <c r="BD25" s="129"/>
      <c r="BE25" s="129"/>
      <c r="BF25" s="129"/>
      <c r="BG25" s="129"/>
      <c r="BJ25" s="129"/>
      <c r="BT25" s="129"/>
      <c r="CD25" s="129"/>
      <c r="CN25" s="129"/>
      <c r="CX25" s="129"/>
      <c r="DH25" s="129"/>
      <c r="DR25" s="129"/>
      <c r="EB25" s="129"/>
      <c r="EL25" s="129"/>
      <c r="EV25" s="129"/>
      <c r="FF25" s="129"/>
      <c r="FP25" s="129"/>
      <c r="FZ25" s="129"/>
      <c r="GJ25" s="129"/>
      <c r="GT25" s="129"/>
      <c r="HD25" s="129"/>
      <c r="HN25" s="129"/>
      <c r="HX25" s="129"/>
      <c r="IH25" s="129"/>
    </row>
    <row xmlns:x14ac="http://schemas.microsoft.com/office/spreadsheetml/2009/9/ac" r="26" s="3" customFormat="true" x14ac:dyDescent="0.25">
      <c r="A26" s="417" t="str">
        <f ca="true">IF(ISBLANK('Data Summary'!A28),"",'Data Summary'!A28)</f>
        <v/>
      </c>
      <c r="B26" s="129"/>
      <c r="L26" s="129"/>
      <c r="V26" s="129"/>
      <c r="AF26" s="129"/>
      <c r="AP26" s="129"/>
      <c r="AZ26" s="129"/>
      <c r="BA26" s="129"/>
      <c r="BB26" s="129"/>
      <c r="BC26" s="129"/>
      <c r="BD26" s="129"/>
      <c r="BE26" s="129"/>
      <c r="BF26" s="129"/>
      <c r="BG26" s="129"/>
      <c r="BJ26" s="129"/>
      <c r="BT26" s="129"/>
      <c r="CD26" s="129"/>
      <c r="CN26" s="129"/>
      <c r="CX26" s="129"/>
      <c r="DH26" s="129"/>
      <c r="DR26" s="129"/>
      <c r="EB26" s="129"/>
      <c r="EL26" s="129"/>
      <c r="EV26" s="129"/>
      <c r="FF26" s="129"/>
      <c r="FP26" s="129"/>
      <c r="FZ26" s="129"/>
      <c r="GJ26" s="129"/>
      <c r="GT26" s="129"/>
      <c r="HD26" s="129"/>
      <c r="HN26" s="129"/>
      <c r="HX26" s="129"/>
      <c r="IH26" s="129"/>
    </row>
    <row xmlns:x14ac="http://schemas.microsoft.com/office/spreadsheetml/2009/9/ac" r="27" s="3" customFormat="true" x14ac:dyDescent="0.25">
      <c r="A27" s="417" t="str">
        <f ca="true">IF(ISBLANK('Data Summary'!A29),"",'Data Summary'!A29)</f>
        <v/>
      </c>
      <c r="B27" s="129"/>
      <c r="L27" s="129"/>
      <c r="V27" s="129"/>
      <c r="AF27" s="129"/>
      <c r="AP27" s="129"/>
      <c r="AZ27" s="129"/>
      <c r="BA27" s="129"/>
      <c r="BB27" s="129"/>
      <c r="BC27" s="129"/>
      <c r="BD27" s="129"/>
      <c r="BE27" s="129"/>
      <c r="BF27" s="129"/>
      <c r="BG27" s="129"/>
      <c r="BJ27" s="129"/>
      <c r="BT27" s="129"/>
      <c r="CD27" s="129"/>
      <c r="CN27" s="129"/>
      <c r="CX27" s="129"/>
      <c r="DH27" s="129"/>
      <c r="DR27" s="129"/>
      <c r="EB27" s="129"/>
      <c r="EL27" s="129"/>
      <c r="EV27" s="129"/>
      <c r="FF27" s="129"/>
      <c r="FP27" s="129"/>
      <c r="FZ27" s="129"/>
      <c r="GJ27" s="129"/>
      <c r="GT27" s="129"/>
      <c r="HD27" s="129"/>
      <c r="HN27" s="129"/>
      <c r="HX27" s="129"/>
      <c r="IH27" s="129"/>
    </row>
    <row xmlns:x14ac="http://schemas.microsoft.com/office/spreadsheetml/2009/9/ac" r="28" s="3" customFormat="true" x14ac:dyDescent="0.25">
      <c r="A28" s="417" t="str">
        <f ca="true">IF(ISBLANK('Data Summary'!A30),"",'Data Summary'!A30)</f>
        <v/>
      </c>
      <c r="B28" s="129"/>
      <c r="L28" s="129"/>
      <c r="V28" s="129"/>
      <c r="AF28" s="129"/>
      <c r="AP28" s="129"/>
      <c r="AZ28" s="129"/>
      <c r="BA28" s="129"/>
      <c r="BB28" s="129"/>
      <c r="BC28" s="129"/>
      <c r="BD28" s="129"/>
      <c r="BE28" s="129"/>
      <c r="BF28" s="129"/>
      <c r="BG28" s="129"/>
      <c r="BJ28" s="129"/>
      <c r="BT28" s="129"/>
      <c r="CD28" s="129"/>
      <c r="CN28" s="129"/>
      <c r="CX28" s="129"/>
      <c r="DH28" s="129"/>
      <c r="DR28" s="129"/>
      <c r="EB28" s="129"/>
      <c r="EL28" s="129"/>
      <c r="EV28" s="129"/>
      <c r="FF28" s="129"/>
      <c r="FP28" s="129"/>
      <c r="FZ28" s="129"/>
      <c r="GJ28" s="129"/>
      <c r="GT28" s="129"/>
      <c r="HD28" s="129"/>
      <c r="HN28" s="129"/>
      <c r="HX28" s="129"/>
      <c r="IH28" s="129"/>
    </row>
    <row xmlns:x14ac="http://schemas.microsoft.com/office/spreadsheetml/2009/9/ac" r="29" s="3" customFormat="true" x14ac:dyDescent="0.25">
      <c r="A29" s="417" t="str">
        <f ca="true">IF(ISBLANK('Data Summary'!A31),"",'Data Summary'!A31)</f>
        <v/>
      </c>
      <c r="B29" s="129"/>
      <c r="L29" s="129"/>
      <c r="V29" s="129"/>
      <c r="AF29" s="129"/>
      <c r="AP29" s="129"/>
      <c r="AZ29" s="129"/>
      <c r="BA29" s="129"/>
      <c r="BB29" s="129"/>
      <c r="BC29" s="129"/>
      <c r="BD29" s="129"/>
      <c r="BE29" s="129"/>
      <c r="BF29" s="129"/>
      <c r="BG29" s="129"/>
      <c r="BJ29" s="129"/>
      <c r="BT29" s="129"/>
      <c r="CD29" s="129"/>
      <c r="CN29" s="129"/>
      <c r="CX29" s="129"/>
      <c r="DH29" s="129"/>
      <c r="DR29" s="129"/>
      <c r="EB29" s="129"/>
      <c r="EL29" s="129"/>
      <c r="EV29" s="129"/>
      <c r="FF29" s="129"/>
      <c r="FP29" s="129"/>
      <c r="FZ29" s="129"/>
      <c r="GJ29" s="129"/>
      <c r="GT29" s="129"/>
      <c r="HD29" s="129"/>
      <c r="HN29" s="129"/>
      <c r="HX29" s="129"/>
      <c r="IH29" s="129"/>
    </row>
    <row xmlns:x14ac="http://schemas.microsoft.com/office/spreadsheetml/2009/9/ac" r="30" s="3" customFormat="true" x14ac:dyDescent="0.25">
      <c r="A30" s="417" t="str">
        <f ca="true">IF(ISBLANK('Data Summary'!A32),"",'Data Summary'!A32)</f>
        <v/>
      </c>
      <c r="B30" s="129"/>
      <c r="L30" s="129"/>
      <c r="V30" s="129"/>
      <c r="AF30" s="129"/>
      <c r="AP30" s="129"/>
      <c r="AZ30" s="129"/>
      <c r="BA30" s="129"/>
      <c r="BB30" s="129"/>
      <c r="BC30" s="129"/>
      <c r="BD30" s="129"/>
      <c r="BE30" s="129"/>
      <c r="BF30" s="129"/>
      <c r="BG30" s="129"/>
      <c r="BJ30" s="129"/>
      <c r="BT30" s="129"/>
      <c r="CD30" s="129"/>
      <c r="CN30" s="129"/>
      <c r="CX30" s="129"/>
      <c r="DH30" s="129"/>
      <c r="DR30" s="129"/>
      <c r="EB30" s="129"/>
      <c r="EL30" s="129"/>
      <c r="EV30" s="129"/>
      <c r="FF30" s="129"/>
      <c r="FP30" s="129"/>
      <c r="FZ30" s="129"/>
      <c r="GJ30" s="129"/>
      <c r="GT30" s="129"/>
      <c r="HD30" s="129"/>
      <c r="HN30" s="129"/>
      <c r="HX30" s="129"/>
      <c r="IH30" s="129"/>
    </row>
    <row xmlns:x14ac="http://schemas.microsoft.com/office/spreadsheetml/2009/9/ac" r="31" s="3" customFormat="true" x14ac:dyDescent="0.25">
      <c r="A31" s="417" t="str">
        <f ca="true">IF(ISBLANK('Data Summary'!A33),"",'Data Summary'!A33)</f>
        <v/>
      </c>
      <c r="B31" s="129"/>
      <c r="L31" s="129"/>
      <c r="V31" s="129"/>
      <c r="AF31" s="129"/>
      <c r="AP31" s="129"/>
      <c r="AZ31" s="129"/>
      <c r="BA31" s="129"/>
      <c r="BB31" s="129"/>
      <c r="BC31" s="129"/>
      <c r="BD31" s="129"/>
      <c r="BE31" s="129"/>
      <c r="BF31" s="129"/>
      <c r="BG31" s="129"/>
      <c r="BJ31" s="129"/>
      <c r="BT31" s="129"/>
      <c r="CD31" s="129"/>
      <c r="CN31" s="129"/>
      <c r="CX31" s="129"/>
      <c r="DH31" s="129"/>
      <c r="DR31" s="129"/>
      <c r="EB31" s="129"/>
      <c r="EL31" s="129"/>
      <c r="EV31" s="129"/>
      <c r="FF31" s="129"/>
      <c r="FP31" s="129"/>
      <c r="FZ31" s="129"/>
      <c r="GJ31" s="129"/>
      <c r="GT31" s="129"/>
      <c r="HD31" s="129"/>
      <c r="HN31" s="129"/>
      <c r="HX31" s="129"/>
      <c r="IH31" s="129"/>
    </row>
    <row xmlns:x14ac="http://schemas.microsoft.com/office/spreadsheetml/2009/9/ac" r="32" s="3" customFormat="true" x14ac:dyDescent="0.25">
      <c r="A32" s="417" t="str">
        <f ca="true">IF(ISBLANK('Data Summary'!A34),"",'Data Summary'!A34)</f>
        <v/>
      </c>
      <c r="B32" s="129"/>
      <c r="L32" s="129"/>
      <c r="V32" s="129"/>
      <c r="AF32" s="129"/>
      <c r="AP32" s="129"/>
      <c r="AZ32" s="129"/>
      <c r="BA32" s="129"/>
      <c r="BB32" s="129"/>
      <c r="BC32" s="129"/>
      <c r="BD32" s="129"/>
      <c r="BE32" s="129"/>
      <c r="BF32" s="129"/>
      <c r="BG32" s="129"/>
      <c r="BJ32" s="129"/>
      <c r="BT32" s="129"/>
      <c r="CD32" s="129"/>
      <c r="CN32" s="129"/>
      <c r="CX32" s="129"/>
      <c r="DH32" s="129"/>
      <c r="DR32" s="129"/>
      <c r="EB32" s="129"/>
      <c r="EL32" s="129"/>
      <c r="EV32" s="129"/>
      <c r="FF32" s="129"/>
      <c r="FP32" s="129"/>
      <c r="FZ32" s="129"/>
      <c r="GJ32" s="129"/>
      <c r="GT32" s="129"/>
      <c r="HD32" s="129"/>
      <c r="HN32" s="129"/>
      <c r="HX32" s="129"/>
      <c r="IH32" s="129"/>
    </row>
    <row xmlns:x14ac="http://schemas.microsoft.com/office/spreadsheetml/2009/9/ac" r="33" s="3" customFormat="true" x14ac:dyDescent="0.25">
      <c r="A33" s="417" t="str">
        <f ca="true">IF(ISBLANK('Data Summary'!A35),"",'Data Summary'!A35)</f>
        <v/>
      </c>
      <c r="B33" s="129"/>
      <c r="L33" s="129"/>
      <c r="V33" s="129"/>
      <c r="AF33" s="129"/>
      <c r="AP33" s="129"/>
      <c r="AZ33" s="129"/>
      <c r="BA33" s="129"/>
      <c r="BB33" s="129"/>
      <c r="BC33" s="129"/>
      <c r="BD33" s="129"/>
      <c r="BE33" s="129"/>
      <c r="BF33" s="129"/>
      <c r="BG33" s="129"/>
      <c r="BJ33" s="129"/>
      <c r="BT33" s="129"/>
      <c r="CD33" s="129"/>
      <c r="CN33" s="129"/>
      <c r="CX33" s="129"/>
      <c r="DH33" s="129"/>
      <c r="DR33" s="129"/>
      <c r="EB33" s="129"/>
      <c r="EL33" s="129"/>
      <c r="EV33" s="129"/>
      <c r="FF33" s="129"/>
      <c r="FP33" s="129"/>
      <c r="FZ33" s="129"/>
      <c r="GJ33" s="129"/>
      <c r="GT33" s="129"/>
      <c r="HD33" s="129"/>
      <c r="HN33" s="129"/>
      <c r="HX33" s="129"/>
      <c r="IH33" s="129"/>
    </row>
    <row xmlns:x14ac="http://schemas.microsoft.com/office/spreadsheetml/2009/9/ac" r="34" s="3" customFormat="true" x14ac:dyDescent="0.25">
      <c r="A34" s="417" t="str">
        <f ca="true">IF(ISBLANK('Data Summary'!A36),"",'Data Summary'!A36)</f>
        <v/>
      </c>
      <c r="B34" s="129"/>
      <c r="L34" s="129"/>
      <c r="V34" s="129"/>
      <c r="AF34" s="129"/>
      <c r="AP34" s="129"/>
      <c r="AZ34" s="129"/>
      <c r="BA34" s="129"/>
      <c r="BB34" s="129"/>
      <c r="BC34" s="129"/>
      <c r="BD34" s="129"/>
      <c r="BE34" s="129"/>
      <c r="BF34" s="129"/>
      <c r="BG34" s="129"/>
      <c r="BJ34" s="129"/>
      <c r="BT34" s="129"/>
      <c r="CD34" s="129"/>
      <c r="CN34" s="129"/>
      <c r="CX34" s="129"/>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417" t="str">
        <f ca="true">IF(ISBLANK('Data Summary'!A37),"",'Data Summary'!A37)</f>
        <v/>
      </c>
      <c r="B35" s="129"/>
      <c r="L35" s="129"/>
      <c r="V35" s="129"/>
      <c r="AF35" s="129"/>
      <c r="AP35" s="129"/>
      <c r="AZ35" s="129"/>
      <c r="BA35" s="129"/>
      <c r="BB35" s="129"/>
      <c r="BC35" s="129"/>
      <c r="BD35" s="129"/>
      <c r="BE35" s="129"/>
      <c r="BF35" s="129"/>
      <c r="BG35" s="129"/>
      <c r="BJ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417" t="str">
        <f ca="true">IF(ISBLANK('Data Summary'!A38),"",'Data Summary'!A38)</f>
        <v/>
      </c>
      <c r="B36" s="129"/>
      <c r="L36" s="129"/>
      <c r="V36" s="129"/>
      <c r="AF36" s="129"/>
      <c r="AP36" s="129"/>
      <c r="AZ36" s="129"/>
      <c r="BA36" s="129"/>
      <c r="BB36" s="129"/>
      <c r="BC36" s="129"/>
      <c r="BD36" s="129"/>
      <c r="BE36" s="129"/>
      <c r="BF36" s="129"/>
      <c r="BG36" s="129"/>
      <c r="BJ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417" t="str">
        <f ca="true">IF(ISBLANK('Data Summary'!A39),"",'Data Summary'!A39)</f>
        <v/>
      </c>
      <c r="B37" s="129"/>
      <c r="L37" s="129"/>
      <c r="V37" s="129"/>
      <c r="AF37" s="129"/>
      <c r="AP37" s="129"/>
      <c r="AZ37" s="129"/>
      <c r="BA37" s="129"/>
      <c r="BB37" s="129"/>
      <c r="BC37" s="129"/>
      <c r="BD37" s="129"/>
      <c r="BE37" s="129"/>
      <c r="BF37" s="129"/>
      <c r="BG37" s="129"/>
      <c r="BJ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417" t="str">
        <f ca="true">IF(ISBLANK('Data Summary'!A40),"",'Data Summary'!A40)</f>
        <v/>
      </c>
      <c r="B38" s="129"/>
      <c r="L38" s="129"/>
      <c r="V38" s="129"/>
      <c r="AF38" s="129"/>
      <c r="AP38" s="129"/>
      <c r="AZ38" s="129"/>
      <c r="BA38" s="129"/>
      <c r="BB38" s="129"/>
      <c r="BC38" s="129"/>
      <c r="BD38" s="129"/>
      <c r="BE38" s="129"/>
      <c r="BF38" s="129"/>
      <c r="BG38" s="129"/>
      <c r="BJ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417" t="str">
        <f ca="true">IF(ISBLANK('Data Summary'!A41),"",'Data Summary'!A41)</f>
        <v/>
      </c>
      <c r="B39" s="129"/>
      <c r="L39" s="129"/>
      <c r="V39" s="129"/>
      <c r="AF39" s="129"/>
      <c r="AP39" s="129"/>
      <c r="AZ39" s="129"/>
      <c r="BA39" s="129"/>
      <c r="BB39" s="129"/>
      <c r="BC39" s="129"/>
      <c r="BD39" s="129"/>
      <c r="BE39" s="129"/>
      <c r="BF39" s="129"/>
      <c r="BG39" s="129"/>
      <c r="BJ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417" t="str">
        <f ca="true">IF(ISBLANK('Data Summary'!A42),"",'Data Summary'!A42)</f>
        <v/>
      </c>
      <c r="B40" s="129"/>
      <c r="L40" s="129"/>
      <c r="V40" s="129"/>
      <c r="AF40" s="129"/>
      <c r="AP40" s="129"/>
      <c r="AZ40" s="129"/>
      <c r="BA40" s="129"/>
      <c r="BB40" s="129"/>
      <c r="BC40" s="129"/>
      <c r="BD40" s="129"/>
      <c r="BE40" s="129"/>
      <c r="BF40" s="129"/>
      <c r="BG40" s="129"/>
      <c r="BJ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417" t="str">
        <f ca="true">IF(ISBLANK('Data Summary'!A43),"",'Data Summary'!A43)</f>
        <v/>
      </c>
      <c r="B41" s="129"/>
      <c r="L41" s="129"/>
      <c r="V41" s="129"/>
      <c r="AF41" s="129"/>
      <c r="AP41" s="129"/>
      <c r="AZ41" s="129"/>
      <c r="BA41" s="129"/>
      <c r="BB41" s="129"/>
      <c r="BC41" s="129"/>
      <c r="BD41" s="129"/>
      <c r="BE41" s="129"/>
      <c r="BF41" s="129"/>
      <c r="BG41" s="129"/>
      <c r="BJ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417" t="str">
        <f ca="true">IF(ISBLANK('Data Summary'!A44),"",'Data Summary'!A44)</f>
        <v/>
      </c>
      <c r="B42" s="129"/>
      <c r="L42" s="129"/>
      <c r="V42" s="129"/>
      <c r="AF42" s="129"/>
      <c r="AP42" s="129"/>
      <c r="AZ42" s="129"/>
      <c r="BA42" s="129"/>
      <c r="BB42" s="129"/>
      <c r="BC42" s="129"/>
      <c r="BD42" s="129"/>
      <c r="BE42" s="129"/>
      <c r="BF42" s="129"/>
      <c r="BG42" s="129"/>
      <c r="BJ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417" t="str">
        <f ca="true">IF(ISBLANK('Data Summary'!A45),"",'Data Summary'!A45)</f>
        <v/>
      </c>
      <c r="B43" s="129"/>
      <c r="L43" s="129"/>
      <c r="V43" s="129"/>
      <c r="AF43" s="129"/>
      <c r="AP43" s="129"/>
      <c r="AZ43" s="129"/>
      <c r="BA43" s="129"/>
      <c r="BB43" s="129"/>
      <c r="BC43" s="129"/>
      <c r="BD43" s="129"/>
      <c r="BE43" s="129"/>
      <c r="BF43" s="129"/>
      <c r="BG43" s="129"/>
      <c r="BJ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417" t="str">
        <f ca="true">IF(ISBLANK('Data Summary'!A46),"",'Data Summary'!A46)</f>
        <v/>
      </c>
      <c r="B44" s="129"/>
      <c r="L44" s="129"/>
      <c r="V44" s="129"/>
      <c r="AF44" s="129"/>
      <c r="AP44" s="129"/>
      <c r="AZ44" s="129"/>
      <c r="BA44" s="129"/>
      <c r="BB44" s="129"/>
      <c r="BC44" s="129"/>
      <c r="BD44" s="129"/>
      <c r="BE44" s="129"/>
      <c r="BF44" s="129"/>
      <c r="BG44" s="129"/>
      <c r="BJ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417" t="str">
        <f ca="true">IF(ISBLANK('Data Summary'!A47),"",'Data Summary'!A47)</f>
        <v/>
      </c>
      <c r="B45" s="129"/>
      <c r="L45" s="129"/>
      <c r="V45" s="129"/>
      <c r="AF45" s="129"/>
      <c r="AP45" s="129"/>
      <c r="AZ45" s="129"/>
      <c r="BA45" s="129"/>
      <c r="BB45" s="129"/>
      <c r="BC45" s="129"/>
      <c r="BD45" s="129"/>
      <c r="BE45" s="129"/>
      <c r="BF45" s="129"/>
      <c r="BG45" s="129"/>
      <c r="BJ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417" t="str">
        <f ca="true">IF(ISBLANK('Data Summary'!A48),"",'Data Summary'!A48)</f>
        <v/>
      </c>
      <c r="B46" s="129"/>
      <c r="L46" s="129"/>
      <c r="V46" s="129"/>
      <c r="AF46" s="129"/>
      <c r="AP46" s="129"/>
      <c r="AZ46" s="129"/>
      <c r="BA46" s="129"/>
      <c r="BB46" s="129"/>
      <c r="BC46" s="129"/>
      <c r="BD46" s="129"/>
      <c r="BE46" s="129"/>
      <c r="BF46" s="129"/>
      <c r="BG46" s="129"/>
      <c r="BJ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417" t="str">
        <f ca="true">IF(ISBLANK('Data Summary'!A49),"",'Data Summary'!A49)</f>
        <v/>
      </c>
      <c r="B47" s="129"/>
      <c r="L47" s="129"/>
      <c r="V47" s="129"/>
      <c r="AF47" s="129"/>
      <c r="AP47" s="129"/>
      <c r="AZ47" s="129"/>
      <c r="BA47" s="129"/>
      <c r="BB47" s="129"/>
      <c r="BC47" s="129"/>
      <c r="BD47" s="129"/>
      <c r="BE47" s="129"/>
      <c r="BF47" s="129"/>
      <c r="BG47" s="129"/>
      <c r="BJ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417" t="str">
        <f ca="true">IF(ISBLANK('Data Summary'!A50),"",'Data Summary'!A50)</f>
        <v/>
      </c>
      <c r="B48" s="129"/>
      <c r="L48" s="129"/>
      <c r="V48" s="129"/>
      <c r="AF48" s="129"/>
      <c r="AP48" s="129"/>
      <c r="AZ48" s="129"/>
      <c r="BA48" s="129"/>
      <c r="BB48" s="129"/>
      <c r="BC48" s="129"/>
      <c r="BD48" s="129"/>
      <c r="BE48" s="129"/>
      <c r="BF48" s="129"/>
      <c r="BG48" s="129"/>
      <c r="BJ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417" t="str">
        <f ca="true">IF(ISBLANK('Data Summary'!A51),"",'Data Summary'!A51)</f>
        <v/>
      </c>
      <c r="B49" s="129"/>
      <c r="L49" s="129"/>
      <c r="V49" s="129"/>
      <c r="AF49" s="129"/>
      <c r="AP49" s="129"/>
      <c r="AZ49" s="129"/>
      <c r="BA49" s="129"/>
      <c r="BB49" s="129"/>
      <c r="BC49" s="129"/>
      <c r="BD49" s="129"/>
      <c r="BE49" s="129"/>
      <c r="BF49" s="129"/>
      <c r="BG49" s="129"/>
      <c r="BJ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417" t="str">
        <f ca="true">IF(ISBLANK('Data Summary'!A52),"",'Data Summary'!A52)</f>
        <v/>
      </c>
      <c r="B50" s="129"/>
      <c r="L50" s="129"/>
      <c r="V50" s="129"/>
      <c r="AF50" s="129"/>
      <c r="AP50" s="129"/>
      <c r="AZ50" s="129"/>
      <c r="BA50" s="129"/>
      <c r="BB50" s="129"/>
      <c r="BC50" s="129"/>
      <c r="BD50" s="129"/>
      <c r="BE50" s="129"/>
      <c r="BF50" s="129"/>
      <c r="BG50" s="129"/>
      <c r="BJ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417" t="str">
        <f ca="true">IF(ISBLANK('Data Summary'!A53),"",'Data Summary'!A53)</f>
        <v/>
      </c>
      <c r="B51" s="129"/>
      <c r="L51" s="129"/>
      <c r="V51" s="129"/>
      <c r="AF51" s="129"/>
      <c r="AP51" s="129"/>
      <c r="AZ51" s="129"/>
      <c r="BA51" s="129"/>
      <c r="BB51" s="129"/>
      <c r="BC51" s="129"/>
      <c r="BD51" s="129"/>
      <c r="BE51" s="129"/>
      <c r="BF51" s="129"/>
      <c r="BG51" s="129"/>
      <c r="BJ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417" t="str">
        <f ca="true">IF(ISBLANK('Data Summary'!A54),"",'Data Summary'!A54)</f>
        <v/>
      </c>
      <c r="B52" s="129"/>
      <c r="L52" s="129"/>
      <c r="V52" s="129"/>
      <c r="AF52" s="129"/>
      <c r="AP52" s="129"/>
      <c r="AZ52" s="129"/>
      <c r="BA52" s="129"/>
      <c r="BB52" s="129"/>
      <c r="BC52" s="129"/>
      <c r="BD52" s="129"/>
      <c r="BE52" s="129"/>
      <c r="BF52" s="129"/>
      <c r="BG52" s="129"/>
      <c r="BJ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417" t="str">
        <f ca="true">IF(ISBLANK('Data Summary'!A55),"",'Data Summary'!A55)</f>
        <v/>
      </c>
      <c r="B53" s="129"/>
      <c r="L53" s="129"/>
      <c r="V53" s="129"/>
      <c r="AF53" s="129"/>
      <c r="AP53" s="129"/>
      <c r="AZ53" s="129"/>
      <c r="BA53" s="129"/>
      <c r="BB53" s="129"/>
      <c r="BC53" s="129"/>
      <c r="BD53" s="129"/>
      <c r="BE53" s="129"/>
      <c r="BF53" s="129"/>
      <c r="BG53" s="129"/>
      <c r="BJ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417" t="str">
        <f ca="true">IF(ISBLANK('Data Summary'!A56),"",'Data Summary'!A56)</f>
        <v/>
      </c>
      <c r="B54" s="129"/>
      <c r="L54" s="129"/>
      <c r="V54" s="129"/>
      <c r="AF54" s="129"/>
      <c r="AP54" s="129"/>
      <c r="AZ54" s="129"/>
      <c r="BA54" s="129"/>
      <c r="BB54" s="129"/>
      <c r="BC54" s="129"/>
      <c r="BD54" s="129"/>
      <c r="BE54" s="129"/>
      <c r="BF54" s="129"/>
      <c r="BG54" s="129"/>
      <c r="BJ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417" t="str">
        <f ca="true">IF(ISBLANK('Data Summary'!A57),"",'Data Summary'!A57)</f>
        <v/>
      </c>
      <c r="B55" s="129"/>
      <c r="L55" s="129"/>
      <c r="V55" s="129"/>
      <c r="AF55" s="129"/>
      <c r="AP55" s="129"/>
      <c r="AZ55" s="129"/>
      <c r="BA55" s="129"/>
      <c r="BB55" s="129"/>
      <c r="BC55" s="129"/>
      <c r="BD55" s="129"/>
      <c r="BE55" s="129"/>
      <c r="BF55" s="129"/>
      <c r="BG55" s="129"/>
      <c r="BJ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417" t="str">
        <f ca="true">IF(ISBLANK('Data Summary'!A58),"",'Data Summary'!A58)</f>
        <v/>
      </c>
      <c r="B56" s="129"/>
      <c r="L56" s="129"/>
      <c r="V56" s="129"/>
      <c r="AF56" s="129"/>
      <c r="AP56" s="129"/>
      <c r="AZ56" s="129"/>
      <c r="BA56" s="129"/>
      <c r="BB56" s="129"/>
      <c r="BC56" s="129"/>
      <c r="BD56" s="129"/>
      <c r="BE56" s="129"/>
      <c r="BF56" s="129"/>
      <c r="BG56" s="129"/>
      <c r="BJ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417" t="str">
        <f ca="true">IF(ISBLANK('Data Summary'!A59),"",'Data Summary'!A59)</f>
        <v/>
      </c>
      <c r="B57" s="129"/>
      <c r="L57" s="129"/>
      <c r="V57" s="129"/>
      <c r="AF57" s="129"/>
      <c r="AP57" s="129"/>
      <c r="AZ57" s="129"/>
      <c r="BA57" s="129"/>
      <c r="BB57" s="129"/>
      <c r="BC57" s="129"/>
      <c r="BD57" s="129"/>
      <c r="BE57" s="129"/>
      <c r="BF57" s="129"/>
      <c r="BG57" s="129"/>
      <c r="BJ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417" t="str">
        <f ca="true">IF(ISBLANK('Data Summary'!A60),"",'Data Summary'!A60)</f>
        <v/>
      </c>
      <c r="B58" s="129"/>
      <c r="L58" s="129"/>
      <c r="V58" s="129"/>
      <c r="AF58" s="129"/>
      <c r="AP58" s="129"/>
      <c r="AZ58" s="129"/>
      <c r="BA58" s="129"/>
      <c r="BB58" s="129"/>
      <c r="BC58" s="129"/>
      <c r="BD58" s="129"/>
      <c r="BE58" s="129"/>
      <c r="BF58" s="129"/>
      <c r="BG58" s="129"/>
      <c r="BJ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417" t="str">
        <f ca="true">IF(ISBLANK('Data Summary'!A61),"",'Data Summary'!A61)</f>
        <v/>
      </c>
      <c r="B59" s="129"/>
      <c r="L59" s="129"/>
      <c r="V59" s="129"/>
      <c r="AF59" s="129"/>
      <c r="AP59" s="129"/>
      <c r="AZ59" s="129"/>
      <c r="BA59" s="129"/>
      <c r="BB59" s="129"/>
      <c r="BC59" s="129"/>
      <c r="BD59" s="129"/>
      <c r="BE59" s="129"/>
      <c r="BF59" s="129"/>
      <c r="BG59" s="129"/>
      <c r="BJ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417" t="str">
        <f ca="true">IF(ISBLANK('Data Summary'!A62),"",'Data Summary'!A62)</f>
        <v/>
      </c>
      <c r="B60" s="129"/>
      <c r="L60" s="129"/>
      <c r="V60" s="129"/>
      <c r="AF60" s="129"/>
      <c r="AP60" s="129"/>
      <c r="AZ60" s="129"/>
      <c r="BA60" s="129"/>
      <c r="BB60" s="129"/>
      <c r="BC60" s="129"/>
      <c r="BD60" s="129"/>
      <c r="BE60" s="129"/>
      <c r="BF60" s="129"/>
      <c r="BG60" s="129"/>
      <c r="BJ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417" t="str">
        <f ca="true">IF(ISBLANK('Data Summary'!A63),"",'Data Summary'!A63)</f>
        <v/>
      </c>
      <c r="B61" s="129"/>
      <c r="L61" s="129"/>
      <c r="V61" s="129"/>
      <c r="AF61" s="129"/>
      <c r="AP61" s="129"/>
      <c r="AZ61" s="129"/>
      <c r="BA61" s="129"/>
      <c r="BB61" s="129"/>
      <c r="BC61" s="129"/>
      <c r="BD61" s="129"/>
      <c r="BE61" s="129"/>
      <c r="BF61" s="129"/>
      <c r="BG61" s="129"/>
      <c r="BJ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417" t="str">
        <f ca="true">IF(ISBLANK('Data Summary'!A64),"",'Data Summary'!A64)</f>
        <v/>
      </c>
      <c r="B62" s="129"/>
      <c r="L62" s="129"/>
      <c r="V62" s="129"/>
      <c r="AF62" s="129"/>
      <c r="AP62" s="129"/>
      <c r="AZ62" s="129"/>
      <c r="BA62" s="129"/>
      <c r="BB62" s="129"/>
      <c r="BC62" s="129"/>
      <c r="BD62" s="129"/>
      <c r="BE62" s="129"/>
      <c r="BF62" s="129"/>
      <c r="BG62" s="129"/>
      <c r="BJ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417" t="str">
        <f ca="true">IF(ISBLANK('Data Summary'!A65),"",'Data Summary'!A65)</f>
        <v/>
      </c>
      <c r="B63" s="129"/>
      <c r="L63" s="129"/>
      <c r="V63" s="129"/>
      <c r="AF63" s="129"/>
      <c r="AP63" s="129"/>
      <c r="AZ63" s="129"/>
      <c r="BA63" s="129"/>
      <c r="BB63" s="129"/>
      <c r="BC63" s="129"/>
      <c r="BD63" s="129"/>
      <c r="BE63" s="129"/>
      <c r="BF63" s="129"/>
      <c r="BG63" s="129"/>
      <c r="BJ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417" t="str">
        <f ca="true">IF(ISBLANK('Data Summary'!A66),"",'Data Summary'!A66)</f>
        <v/>
      </c>
      <c r="B64" s="129"/>
      <c r="L64" s="129"/>
      <c r="V64" s="129"/>
      <c r="AF64" s="129"/>
      <c r="AP64" s="129"/>
      <c r="AZ64" s="129"/>
      <c r="BA64" s="129"/>
      <c r="BB64" s="129"/>
      <c r="BC64" s="129"/>
      <c r="BD64" s="129"/>
      <c r="BE64" s="129"/>
      <c r="BF64" s="129"/>
      <c r="BG64" s="129"/>
      <c r="BJ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417" t="str">
        <f ca="true">IF(ISBLANK('Data Summary'!A67),"",'Data Summary'!A67)</f>
        <v/>
      </c>
      <c r="B65" s="129"/>
      <c r="L65" s="129"/>
      <c r="V65" s="129"/>
      <c r="AF65" s="129"/>
      <c r="AP65" s="129"/>
      <c r="AZ65" s="129"/>
      <c r="BA65" s="129"/>
      <c r="BB65" s="129"/>
      <c r="BC65" s="129"/>
      <c r="BD65" s="129"/>
      <c r="BE65" s="129"/>
      <c r="BF65" s="129"/>
      <c r="BG65" s="129"/>
      <c r="BJ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417" t="str">
        <f ca="true">IF(ISBLANK('Data Summary'!A68),"",'Data Summary'!A68)</f>
        <v/>
      </c>
      <c r="B66" s="129"/>
      <c r="L66" s="129"/>
      <c r="V66" s="129"/>
      <c r="AF66" s="129"/>
      <c r="AP66" s="129"/>
      <c r="AZ66" s="129"/>
      <c r="BA66" s="129"/>
      <c r="BB66" s="129"/>
      <c r="BC66" s="129"/>
      <c r="BD66" s="129"/>
      <c r="BE66" s="129"/>
      <c r="BF66" s="129"/>
      <c r="BG66" s="129"/>
      <c r="BJ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417" t="str">
        <f ca="true">IF(ISBLANK('Data Summary'!A69),"",'Data Summary'!A69)</f>
        <v/>
      </c>
      <c r="B67" s="129"/>
      <c r="L67" s="129"/>
      <c r="V67" s="129"/>
      <c r="AF67" s="129"/>
      <c r="AP67" s="129"/>
      <c r="AZ67" s="129"/>
      <c r="BA67" s="129"/>
      <c r="BB67" s="129"/>
      <c r="BC67" s="129"/>
      <c r="BD67" s="129"/>
      <c r="BE67" s="129"/>
      <c r="BF67" s="129"/>
      <c r="BG67" s="129"/>
      <c r="BJ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417" t="str">
        <f ca="true">IF(ISBLANK('Data Summary'!A70),"",'Data Summary'!A70)</f>
        <v/>
      </c>
      <c r="B68" s="129"/>
      <c r="L68" s="129"/>
      <c r="V68" s="129"/>
      <c r="AF68" s="129"/>
      <c r="AP68" s="129"/>
      <c r="AZ68" s="129"/>
      <c r="BA68" s="129"/>
      <c r="BB68" s="129"/>
      <c r="BC68" s="129"/>
      <c r="BD68" s="129"/>
      <c r="BE68" s="129"/>
      <c r="BF68" s="129"/>
      <c r="BG68" s="129"/>
      <c r="BJ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417" t="str">
        <f ca="true">IF(ISBLANK('Data Summary'!A71),"",'Data Summary'!A71)</f>
        <v/>
      </c>
      <c r="B69" s="129"/>
      <c r="L69" s="129"/>
      <c r="V69" s="129"/>
      <c r="AF69" s="129"/>
      <c r="AP69" s="129"/>
      <c r="AZ69" s="129"/>
      <c r="BA69" s="129"/>
      <c r="BB69" s="129"/>
      <c r="BC69" s="129"/>
      <c r="BD69" s="129"/>
      <c r="BE69" s="129"/>
      <c r="BF69" s="129"/>
      <c r="BG69" s="129"/>
      <c r="BJ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417" t="str">
        <f ca="true">IF(ISBLANK('Data Summary'!A72),"",'Data Summary'!A72)</f>
        <v/>
      </c>
      <c r="B70" s="129"/>
      <c r="L70" s="129"/>
      <c r="V70" s="129"/>
      <c r="AF70" s="129"/>
      <c r="AP70" s="129"/>
      <c r="AZ70" s="129"/>
      <c r="BA70" s="129"/>
      <c r="BB70" s="129"/>
      <c r="BC70" s="129"/>
      <c r="BD70" s="129"/>
      <c r="BE70" s="129"/>
      <c r="BF70" s="129"/>
      <c r="BG70" s="129"/>
      <c r="BJ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417" t="str">
        <f ca="true">IF(ISBLANK('Data Summary'!A73),"",'Data Summary'!A73)</f>
        <v/>
      </c>
      <c r="B71" s="129"/>
      <c r="L71" s="129"/>
      <c r="V71" s="129"/>
      <c r="AF71" s="129"/>
      <c r="AP71" s="129"/>
      <c r="AZ71" s="129"/>
      <c r="BA71" s="129"/>
      <c r="BB71" s="129"/>
      <c r="BC71" s="129"/>
      <c r="BD71" s="129"/>
      <c r="BE71" s="129"/>
      <c r="BF71" s="129"/>
      <c r="BG71" s="129"/>
      <c r="BJ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417" t="str">
        <f ca="true">IF(ISBLANK('Data Summary'!A74),"",'Data Summary'!A74)</f>
        <v/>
      </c>
      <c r="B72" s="129"/>
      <c r="L72" s="129"/>
      <c r="V72" s="129"/>
      <c r="AF72" s="129"/>
      <c r="AP72" s="129"/>
      <c r="AZ72" s="129"/>
      <c r="BA72" s="129"/>
      <c r="BB72" s="129"/>
      <c r="BC72" s="129"/>
      <c r="BD72" s="129"/>
      <c r="BE72" s="129"/>
      <c r="BF72" s="129"/>
      <c r="BG72" s="129"/>
      <c r="BJ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417" t="str">
        <f ca="true">IF(ISBLANK('Data Summary'!A75),"",'Data Summary'!A75)</f>
        <v/>
      </c>
      <c r="B73" s="129"/>
      <c r="L73" s="129"/>
      <c r="V73" s="129"/>
      <c r="AF73" s="129"/>
      <c r="AP73" s="129"/>
      <c r="AZ73" s="129"/>
      <c r="BA73" s="129"/>
      <c r="BB73" s="129"/>
      <c r="BC73" s="129"/>
      <c r="BD73" s="129"/>
      <c r="BE73" s="129"/>
      <c r="BF73" s="129"/>
      <c r="BG73" s="129"/>
      <c r="BJ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417" t="str">
        <f ca="true">IF(ISBLANK('Data Summary'!A76),"",'Data Summary'!A76)</f>
        <v/>
      </c>
      <c r="B74" s="129"/>
      <c r="L74" s="129"/>
      <c r="V74" s="129"/>
      <c r="AF74" s="129"/>
      <c r="AP74" s="129"/>
      <c r="AZ74" s="129"/>
      <c r="BA74" s="129"/>
      <c r="BB74" s="129"/>
      <c r="BC74" s="129"/>
      <c r="BD74" s="129"/>
      <c r="BE74" s="129"/>
      <c r="BF74" s="129"/>
      <c r="BG74" s="129"/>
      <c r="BJ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417" t="str">
        <f ca="true">IF(ISBLANK('Data Summary'!A77),"",'Data Summary'!A77)</f>
        <v/>
      </c>
      <c r="B75" s="129"/>
      <c r="L75" s="129"/>
      <c r="V75" s="129"/>
      <c r="AF75" s="129"/>
      <c r="AP75" s="129"/>
      <c r="AZ75" s="129"/>
      <c r="BA75" s="129"/>
      <c r="BB75" s="129"/>
      <c r="BC75" s="129"/>
      <c r="BD75" s="129"/>
      <c r="BE75" s="129"/>
      <c r="BF75" s="129"/>
      <c r="BG75" s="129"/>
      <c r="BJ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417" t="str">
        <f ca="true">IF(ISBLANK('Data Summary'!A78),"",'Data Summary'!A78)</f>
        <v/>
      </c>
      <c r="B76" s="129"/>
      <c r="L76" s="129"/>
      <c r="V76" s="129"/>
      <c r="AF76" s="129"/>
      <c r="AP76" s="129"/>
      <c r="AZ76" s="129"/>
      <c r="BA76" s="129"/>
      <c r="BB76" s="129"/>
      <c r="BC76" s="129"/>
      <c r="BD76" s="129"/>
      <c r="BE76" s="129"/>
      <c r="BF76" s="129"/>
      <c r="BG76" s="129"/>
      <c r="BJ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417" t="str">
        <f ca="true">IF(ISBLANK('Data Summary'!A79),"",'Data Summary'!A79)</f>
        <v/>
      </c>
      <c r="B77" s="129"/>
      <c r="L77" s="129"/>
      <c r="V77" s="129"/>
      <c r="AF77" s="129"/>
      <c r="AP77" s="129"/>
      <c r="AZ77" s="129"/>
      <c r="BA77" s="129"/>
      <c r="BB77" s="129"/>
      <c r="BC77" s="129"/>
      <c r="BD77" s="129"/>
      <c r="BE77" s="129"/>
      <c r="BF77" s="129"/>
      <c r="BG77" s="129"/>
      <c r="BJ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417" t="str">
        <f ca="true">IF(ISBLANK('Data Summary'!A80),"",'Data Summary'!A80)</f>
        <v/>
      </c>
      <c r="B78" s="129"/>
      <c r="L78" s="129"/>
      <c r="V78" s="129"/>
      <c r="AF78" s="129"/>
      <c r="AP78" s="129"/>
      <c r="AZ78" s="129"/>
      <c r="BA78" s="129"/>
      <c r="BB78" s="129"/>
      <c r="BC78" s="129"/>
      <c r="BD78" s="129"/>
      <c r="BE78" s="129"/>
      <c r="BF78" s="129"/>
      <c r="BG78" s="129"/>
      <c r="BJ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417" t="str">
        <f ca="true">IF(ISBLANK('Data Summary'!A81),"",'Data Summary'!A81)</f>
        <v/>
      </c>
      <c r="B79" s="129"/>
      <c r="L79" s="129"/>
      <c r="V79" s="129"/>
      <c r="AF79" s="129"/>
      <c r="AP79" s="129"/>
      <c r="AZ79" s="129"/>
      <c r="BA79" s="129"/>
      <c r="BB79" s="129"/>
      <c r="BC79" s="129"/>
      <c r="BD79" s="129"/>
      <c r="BE79" s="129"/>
      <c r="BF79" s="129"/>
      <c r="BG79" s="129"/>
      <c r="BJ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417" t="str">
        <f ca="true">IF(ISBLANK('Data Summary'!A82),"",'Data Summary'!A82)</f>
        <v/>
      </c>
      <c r="B80" s="129"/>
      <c r="L80" s="129"/>
      <c r="V80" s="129"/>
      <c r="AF80" s="129"/>
      <c r="AP80" s="129"/>
      <c r="AZ80" s="129"/>
      <c r="BA80" s="129"/>
      <c r="BB80" s="129"/>
      <c r="BC80" s="129"/>
      <c r="BD80" s="129"/>
      <c r="BE80" s="129"/>
      <c r="BF80" s="129"/>
      <c r="BG80" s="129"/>
      <c r="BJ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417" t="str">
        <f ca="true">IF(ISBLANK('Data Summary'!A83),"",'Data Summary'!A83)</f>
        <v/>
      </c>
      <c r="B81" s="129"/>
      <c r="L81" s="129"/>
      <c r="V81" s="129"/>
      <c r="AF81" s="129"/>
      <c r="AP81" s="129"/>
      <c r="AZ81" s="129"/>
      <c r="BA81" s="129"/>
      <c r="BB81" s="129"/>
      <c r="BC81" s="129"/>
      <c r="BD81" s="129"/>
      <c r="BE81" s="129"/>
      <c r="BF81" s="129"/>
      <c r="BG81" s="129"/>
      <c r="BJ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417" t="str">
        <f ca="true">IF(ISBLANK('Data Summary'!A84),"",'Data Summary'!A84)</f>
        <v/>
      </c>
      <c r="B82" s="129"/>
      <c r="L82" s="129"/>
      <c r="V82" s="129"/>
      <c r="AF82" s="129"/>
      <c r="AP82" s="129"/>
      <c r="AZ82" s="129"/>
      <c r="BA82" s="129"/>
      <c r="BB82" s="129"/>
      <c r="BC82" s="129"/>
      <c r="BD82" s="129"/>
      <c r="BE82" s="129"/>
      <c r="BF82" s="129"/>
      <c r="BG82" s="129"/>
      <c r="BJ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417" t="str">
        <f ca="true">IF(ISBLANK('Data Summary'!A85),"",'Data Summary'!A85)</f>
        <v/>
      </c>
      <c r="B83" s="129"/>
      <c r="L83" s="129"/>
      <c r="V83" s="129"/>
      <c r="AF83" s="129"/>
      <c r="AP83" s="129"/>
      <c r="AZ83" s="129"/>
      <c r="BA83" s="129"/>
      <c r="BB83" s="129"/>
      <c r="BC83" s="129"/>
      <c r="BD83" s="129"/>
      <c r="BE83" s="129"/>
      <c r="BF83" s="129"/>
      <c r="BG83" s="129"/>
      <c r="BJ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417" t="str">
        <f ca="true">IF(ISBLANK('Data Summary'!A86),"",'Data Summary'!A86)</f>
        <v/>
      </c>
      <c r="B84" s="129"/>
      <c r="L84" s="129"/>
      <c r="V84" s="129"/>
      <c r="AF84" s="129"/>
      <c r="AP84" s="129"/>
      <c r="AZ84" s="129"/>
      <c r="BA84" s="129"/>
      <c r="BB84" s="129"/>
      <c r="BC84" s="129"/>
      <c r="BD84" s="129"/>
      <c r="BE84" s="129"/>
      <c r="BF84" s="129"/>
      <c r="BG84" s="129"/>
      <c r="BJ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417" t="str">
        <f ca="true">IF(ISBLANK('Data Summary'!A87),"",'Data Summary'!A87)</f>
        <v/>
      </c>
      <c r="B85" s="129"/>
      <c r="L85" s="129"/>
      <c r="V85" s="129"/>
      <c r="AF85" s="129"/>
      <c r="AP85" s="129"/>
      <c r="AZ85" s="129"/>
      <c r="BA85" s="129"/>
      <c r="BB85" s="129"/>
      <c r="BC85" s="129"/>
      <c r="BD85" s="129"/>
      <c r="BE85" s="129"/>
      <c r="BF85" s="129"/>
      <c r="BG85" s="129"/>
      <c r="BJ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417" t="str">
        <f ca="true">IF(ISBLANK('Data Summary'!A88),"",'Data Summary'!A88)</f>
        <v/>
      </c>
      <c r="B86" s="129"/>
      <c r="L86" s="129"/>
      <c r="V86" s="129"/>
      <c r="AF86" s="129"/>
      <c r="AP86" s="129"/>
      <c r="AZ86" s="129"/>
      <c r="BA86" s="129"/>
      <c r="BB86" s="129"/>
      <c r="BC86" s="129"/>
      <c r="BD86" s="129"/>
      <c r="BE86" s="129"/>
      <c r="BF86" s="129"/>
      <c r="BG86" s="129"/>
      <c r="BJ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417" t="str">
        <f ca="true">IF(ISBLANK('Data Summary'!A89),"",'Data Summary'!A89)</f>
        <v/>
      </c>
      <c r="B87" s="129"/>
      <c r="L87" s="129"/>
      <c r="V87" s="129"/>
      <c r="AF87" s="129"/>
      <c r="AP87" s="129"/>
      <c r="AZ87" s="129"/>
      <c r="BA87" s="129"/>
      <c r="BB87" s="129"/>
      <c r="BC87" s="129"/>
      <c r="BD87" s="129"/>
      <c r="BE87" s="129"/>
      <c r="BF87" s="129"/>
      <c r="BG87" s="129"/>
      <c r="BJ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417" t="str">
        <f ca="true">IF(ISBLANK('Data Summary'!A90),"",'Data Summary'!A90)</f>
        <v/>
      </c>
      <c r="B88" s="129"/>
      <c r="L88" s="129"/>
      <c r="V88" s="129"/>
      <c r="AF88" s="129"/>
      <c r="AP88" s="129"/>
      <c r="AZ88" s="129"/>
      <c r="BA88" s="129"/>
      <c r="BB88" s="129"/>
      <c r="BC88" s="129"/>
      <c r="BD88" s="129"/>
      <c r="BE88" s="129"/>
      <c r="BF88" s="129"/>
      <c r="BG88" s="129"/>
      <c r="BJ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417" t="str">
        <f ca="true">IF(ISBLANK('Data Summary'!A91),"",'Data Summary'!A91)</f>
        <v/>
      </c>
      <c r="B89" s="129"/>
      <c r="L89" s="129"/>
      <c r="V89" s="129"/>
      <c r="AF89" s="129"/>
      <c r="AP89" s="129"/>
      <c r="AZ89" s="129"/>
      <c r="BA89" s="129"/>
      <c r="BB89" s="129"/>
      <c r="BC89" s="129"/>
      <c r="BD89" s="129"/>
      <c r="BE89" s="129"/>
      <c r="BF89" s="129"/>
      <c r="BG89" s="129"/>
      <c r="BJ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417" t="str">
        <f ca="true">IF(ISBLANK('Data Summary'!A92),"",'Data Summary'!A92)</f>
        <v/>
      </c>
      <c r="B90" s="129"/>
      <c r="L90" s="129"/>
      <c r="V90" s="129"/>
      <c r="AF90" s="129"/>
      <c r="AP90" s="129"/>
      <c r="AZ90" s="129"/>
      <c r="BA90" s="129"/>
      <c r="BB90" s="129"/>
      <c r="BC90" s="129"/>
      <c r="BD90" s="129"/>
      <c r="BE90" s="129"/>
      <c r="BF90" s="129"/>
      <c r="BG90" s="129"/>
      <c r="BJ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417" t="str">
        <f ca="true">IF(ISBLANK('Data Summary'!A93),"",'Data Summary'!A93)</f>
        <v/>
      </c>
      <c r="B91" s="129"/>
      <c r="L91" s="129"/>
      <c r="V91" s="129"/>
      <c r="AF91" s="129"/>
      <c r="AP91" s="129"/>
      <c r="AZ91" s="129"/>
      <c r="BA91" s="129"/>
      <c r="BB91" s="129"/>
      <c r="BC91" s="129"/>
      <c r="BD91" s="129"/>
      <c r="BE91" s="129"/>
      <c r="BF91" s="129"/>
      <c r="BG91" s="129"/>
      <c r="BJ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417" t="str">
        <f ca="true">IF(ISBLANK('Data Summary'!A94),"",'Data Summary'!A94)</f>
        <v/>
      </c>
      <c r="B92" s="129"/>
      <c r="L92" s="129"/>
      <c r="V92" s="129"/>
      <c r="AF92" s="129"/>
      <c r="AP92" s="129"/>
      <c r="AZ92" s="129"/>
      <c r="BA92" s="129"/>
      <c r="BB92" s="129"/>
      <c r="BC92" s="129"/>
      <c r="BD92" s="129"/>
      <c r="BE92" s="129"/>
      <c r="BF92" s="129"/>
      <c r="BG92" s="129"/>
      <c r="BJ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417" t="str">
        <f ca="true">IF(ISBLANK('Data Summary'!A95),"",'Data Summary'!A95)</f>
        <v/>
      </c>
      <c r="B93" s="129"/>
      <c r="L93" s="129"/>
      <c r="V93" s="129"/>
      <c r="AF93" s="129"/>
      <c r="AP93" s="129"/>
      <c r="AZ93" s="129"/>
      <c r="BA93" s="129"/>
      <c r="BB93" s="129"/>
      <c r="BC93" s="129"/>
      <c r="BD93" s="129"/>
      <c r="BE93" s="129"/>
      <c r="BF93" s="129"/>
      <c r="BG93" s="129"/>
      <c r="BJ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417" t="str">
        <f ca="true">IF(ISBLANK('Data Summary'!A96),"",'Data Summary'!A96)</f>
        <v/>
      </c>
      <c r="B94" s="129"/>
      <c r="L94" s="129"/>
      <c r="V94" s="129"/>
      <c r="AF94" s="129"/>
      <c r="AP94" s="129"/>
      <c r="AZ94" s="129"/>
      <c r="BA94" s="129"/>
      <c r="BB94" s="129"/>
      <c r="BC94" s="129"/>
      <c r="BD94" s="129"/>
      <c r="BE94" s="129"/>
      <c r="BF94" s="129"/>
      <c r="BG94" s="129"/>
      <c r="BJ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417" t="str">
        <f ca="true">IF(ISBLANK('Data Summary'!A97),"",'Data Summary'!A97)</f>
        <v/>
      </c>
      <c r="B95" s="129"/>
      <c r="L95" s="129"/>
      <c r="V95" s="129"/>
      <c r="AF95" s="129"/>
      <c r="AP95" s="129"/>
      <c r="AZ95" s="129"/>
      <c r="BA95" s="129"/>
      <c r="BB95" s="129"/>
      <c r="BC95" s="129"/>
      <c r="BD95" s="129"/>
      <c r="BE95" s="129"/>
      <c r="BF95" s="129"/>
      <c r="BG95" s="129"/>
      <c r="BJ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417" t="str">
        <f ca="true">IF(ISBLANK('Data Summary'!A98),"",'Data Summary'!A98)</f>
        <v/>
      </c>
      <c r="B96" s="129"/>
      <c r="L96" s="129"/>
      <c r="V96" s="129"/>
      <c r="AF96" s="129"/>
      <c r="AP96" s="129"/>
      <c r="AZ96" s="129"/>
      <c r="BA96" s="129"/>
      <c r="BB96" s="129"/>
      <c r="BC96" s="129"/>
      <c r="BD96" s="129"/>
      <c r="BE96" s="129"/>
      <c r="BF96" s="129"/>
      <c r="BG96" s="129"/>
      <c r="BJ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417" t="str">
        <f ca="true">IF(ISBLANK('Data Summary'!A99),"",'Data Summary'!A99)</f>
        <v/>
      </c>
      <c r="B97" s="129"/>
      <c r="L97" s="129"/>
      <c r="V97" s="129"/>
      <c r="AF97" s="129"/>
      <c r="AP97" s="129"/>
      <c r="AZ97" s="129"/>
      <c r="BA97" s="129"/>
      <c r="BB97" s="129"/>
      <c r="BC97" s="129"/>
      <c r="BD97" s="129"/>
      <c r="BE97" s="129"/>
      <c r="BF97" s="129"/>
      <c r="BG97" s="129"/>
      <c r="BJ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417" t="str">
        <f ca="true">IF(ISBLANK('Data Summary'!A100),"",'Data Summary'!A100)</f>
        <v/>
      </c>
      <c r="B98" s="129"/>
      <c r="L98" s="129"/>
      <c r="V98" s="129"/>
      <c r="AF98" s="129"/>
      <c r="AP98" s="129"/>
      <c r="AZ98" s="129"/>
      <c r="BA98" s="129"/>
      <c r="BB98" s="129"/>
      <c r="BC98" s="129"/>
      <c r="BD98" s="129"/>
      <c r="BE98" s="129"/>
      <c r="BF98" s="129"/>
      <c r="BG98" s="129"/>
      <c r="BJ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417" t="str">
        <f ca="true">IF(ISBLANK('Data Summary'!A101),"",'Data Summary'!A101)</f>
        <v/>
      </c>
      <c r="B99" s="129"/>
      <c r="L99" s="129"/>
      <c r="V99" s="129"/>
      <c r="AF99" s="129"/>
      <c r="AP99" s="129"/>
      <c r="AZ99" s="129"/>
      <c r="BA99" s="129"/>
      <c r="BB99" s="129"/>
      <c r="BC99" s="129"/>
      <c r="BD99" s="129"/>
      <c r="BE99" s="129"/>
      <c r="BF99" s="129"/>
      <c r="BG99" s="129"/>
      <c r="BJ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417" t="str">
        <f ca="true">IF(ISBLANK('Data Summary'!A102),"",'Data Summary'!A102)</f>
        <v/>
      </c>
      <c r="B100" s="129"/>
      <c r="L100" s="129"/>
      <c r="V100" s="129"/>
      <c r="AF100" s="129"/>
      <c r="AP100" s="129"/>
      <c r="AZ100" s="129"/>
      <c r="BA100" s="129"/>
      <c r="BB100" s="129"/>
      <c r="BC100" s="129"/>
      <c r="BD100" s="129"/>
      <c r="BE100" s="129"/>
      <c r="BF100" s="129"/>
      <c r="BG100" s="129"/>
      <c r="BJ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417" t="str">
        <f ca="true">IF(ISBLANK('Data Summary'!A103),"",'Data Summary'!A103)</f>
        <v/>
      </c>
      <c r="B101" s="129"/>
      <c r="L101" s="129"/>
      <c r="V101" s="129"/>
      <c r="AF101" s="129"/>
      <c r="AP101" s="129"/>
      <c r="AZ101" s="129"/>
      <c r="BA101" s="129"/>
      <c r="BB101" s="129"/>
      <c r="BC101" s="129"/>
      <c r="BD101" s="129"/>
      <c r="BE101" s="129"/>
      <c r="BF101" s="129"/>
      <c r="BG101" s="129"/>
      <c r="BJ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417" t="str">
        <f ca="true">IF(ISBLANK('Data Summary'!A104),"",'Data Summary'!A104)</f>
        <v/>
      </c>
      <c r="B102" s="129"/>
      <c r="L102" s="129"/>
      <c r="V102" s="129"/>
      <c r="AF102" s="129"/>
      <c r="AP102" s="129"/>
      <c r="AZ102" s="129"/>
      <c r="BA102" s="129"/>
      <c r="BB102" s="129"/>
      <c r="BC102" s="129"/>
      <c r="BD102" s="129"/>
      <c r="BE102" s="129"/>
      <c r="BF102" s="129"/>
      <c r="BG102" s="129"/>
      <c r="BJ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417" t="str">
        <f ca="true">IF(ISBLANK('Data Summary'!A105),"",'Data Summary'!A105)</f>
        <v/>
      </c>
      <c r="B103" s="129"/>
      <c r="L103" s="129"/>
      <c r="V103" s="129"/>
      <c r="AF103" s="129"/>
      <c r="AP103" s="129"/>
      <c r="AZ103" s="129"/>
      <c r="BA103" s="129"/>
      <c r="BB103" s="129"/>
      <c r="BC103" s="129"/>
      <c r="BD103" s="129"/>
      <c r="BE103" s="129"/>
      <c r="BF103" s="129"/>
      <c r="BG103" s="129"/>
      <c r="BJ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417" t="str">
        <f ca="true">IF(ISBLANK('Data Summary'!A106),"",'Data Summary'!A106)</f>
        <v/>
      </c>
      <c r="B104" s="129"/>
      <c r="L104" s="129"/>
      <c r="V104" s="129"/>
      <c r="AF104" s="129"/>
      <c r="AP104" s="129"/>
      <c r="AZ104" s="129"/>
      <c r="BA104" s="129"/>
      <c r="BB104" s="129"/>
      <c r="BC104" s="129"/>
      <c r="BD104" s="129"/>
      <c r="BE104" s="129"/>
      <c r="BF104" s="129"/>
      <c r="BG104" s="129"/>
      <c r="BJ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417" t="str">
        <f ca="true">IF(ISBLANK('Data Summary'!A107),"",'Data Summary'!A107)</f>
        <v/>
      </c>
      <c r="B105" s="129"/>
      <c r="L105" s="129"/>
      <c r="V105" s="129"/>
      <c r="AF105" s="129"/>
      <c r="AP105" s="129"/>
      <c r="AZ105" s="129"/>
      <c r="BA105" s="129"/>
      <c r="BB105" s="129"/>
      <c r="BC105" s="129"/>
      <c r="BD105" s="129"/>
      <c r="BE105" s="129"/>
      <c r="BF105" s="129"/>
      <c r="BG105" s="129"/>
      <c r="BJ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417" t="str">
        <f ca="true">IF(ISBLANK('Data Summary'!A108),"",'Data Summary'!A108)</f>
        <v/>
      </c>
      <c r="B106" s="129"/>
      <c r="L106" s="129"/>
      <c r="V106" s="129"/>
      <c r="AF106" s="129"/>
      <c r="AP106" s="129"/>
      <c r="AZ106" s="129"/>
      <c r="BA106" s="129"/>
      <c r="BB106" s="129"/>
      <c r="BC106" s="129"/>
      <c r="BD106" s="129"/>
      <c r="BE106" s="129"/>
      <c r="BF106" s="129"/>
      <c r="BG106" s="129"/>
      <c r="BJ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417" t="str">
        <f ca="true">IF(ISBLANK('Data Summary'!A109),"",'Data Summary'!A109)</f>
        <v/>
      </c>
      <c r="B107" s="129"/>
      <c r="L107" s="129"/>
      <c r="V107" s="129"/>
      <c r="AF107" s="129"/>
      <c r="AP107" s="129"/>
      <c r="AZ107" s="129"/>
      <c r="BA107" s="129"/>
      <c r="BB107" s="129"/>
      <c r="BC107" s="129"/>
      <c r="BD107" s="129"/>
      <c r="BE107" s="129"/>
      <c r="BF107" s="129"/>
      <c r="BG107" s="129"/>
      <c r="BJ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417" t="str">
        <f ca="true">IF(ISBLANK('Data Summary'!A110),"",'Data Summary'!A110)</f>
        <v/>
      </c>
      <c r="B108" s="129"/>
      <c r="L108" s="129"/>
      <c r="V108" s="129"/>
      <c r="AF108" s="129"/>
      <c r="AP108" s="129"/>
      <c r="AZ108" s="129"/>
      <c r="BA108" s="129"/>
      <c r="BB108" s="129"/>
      <c r="BC108" s="129"/>
      <c r="BD108" s="129"/>
      <c r="BE108" s="129"/>
      <c r="BF108" s="129"/>
      <c r="BG108" s="129"/>
      <c r="BJ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417" t="str">
        <f ca="true">IF(ISBLANK('Data Summary'!A111),"",'Data Summary'!A111)</f>
        <v/>
      </c>
      <c r="B109" s="129"/>
      <c r="L109" s="129"/>
      <c r="V109" s="129"/>
      <c r="AF109" s="129"/>
      <c r="AP109" s="129"/>
      <c r="AZ109" s="129"/>
      <c r="BA109" s="129"/>
      <c r="BB109" s="129"/>
      <c r="BC109" s="129"/>
      <c r="BD109" s="129"/>
      <c r="BE109" s="129"/>
      <c r="BF109" s="129"/>
      <c r="BG109" s="129"/>
      <c r="BJ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417" t="str">
        <f ca="true">IF(ISBLANK('Data Summary'!A112),"",'Data Summary'!A112)</f>
        <v/>
      </c>
      <c r="B110" s="129"/>
      <c r="L110" s="129"/>
      <c r="V110" s="129"/>
      <c r="AF110" s="129"/>
      <c r="AP110" s="129"/>
      <c r="AZ110" s="129"/>
      <c r="BA110" s="129"/>
      <c r="BB110" s="129"/>
      <c r="BC110" s="129"/>
      <c r="BD110" s="129"/>
      <c r="BE110" s="129"/>
      <c r="BF110" s="129"/>
      <c r="BG110" s="129"/>
      <c r="BJ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417" t="str">
        <f ca="true">IF(ISBLANK('Data Summary'!A113),"",'Data Summary'!A113)</f>
        <v/>
      </c>
      <c r="B111" s="129"/>
      <c r="L111" s="129"/>
      <c r="V111" s="129"/>
      <c r="AF111" s="129"/>
      <c r="AP111" s="129"/>
      <c r="AZ111" s="129"/>
      <c r="BA111" s="129"/>
      <c r="BB111" s="129"/>
      <c r="BC111" s="129"/>
      <c r="BD111" s="129"/>
      <c r="BE111" s="129"/>
      <c r="BF111" s="129"/>
      <c r="BG111" s="129"/>
      <c r="BJ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417" t="str">
        <f ca="true">IF(ISBLANK('Data Summary'!A114),"",'Data Summary'!A114)</f>
        <v/>
      </c>
      <c r="B112" s="129"/>
      <c r="L112" s="129"/>
      <c r="V112" s="129"/>
      <c r="AF112" s="129"/>
      <c r="AP112" s="129"/>
      <c r="AZ112" s="129"/>
      <c r="BA112" s="129"/>
      <c r="BB112" s="129"/>
      <c r="BC112" s="129"/>
      <c r="BD112" s="129"/>
      <c r="BE112" s="129"/>
      <c r="BF112" s="129"/>
      <c r="BG112" s="129"/>
      <c r="BJ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417" t="str">
        <f ca="true">IF(ISBLANK('Data Summary'!A115),"",'Data Summary'!A115)</f>
        <v/>
      </c>
      <c r="B113" s="129"/>
      <c r="L113" s="129"/>
      <c r="V113" s="129"/>
      <c r="AF113" s="129"/>
      <c r="AP113" s="129"/>
      <c r="AZ113" s="129"/>
      <c r="BA113" s="129"/>
      <c r="BB113" s="129"/>
      <c r="BC113" s="129"/>
      <c r="BD113" s="129"/>
      <c r="BE113" s="129"/>
      <c r="BF113" s="129"/>
      <c r="BG113" s="129"/>
      <c r="BJ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417" t="str">
        <f ca="true">IF(ISBLANK('Data Summary'!A116),"",'Data Summary'!A116)</f>
        <v/>
      </c>
      <c r="B114" s="129"/>
      <c r="L114" s="129"/>
      <c r="V114" s="129"/>
      <c r="AF114" s="129"/>
      <c r="AP114" s="129"/>
      <c r="AZ114" s="129"/>
      <c r="BA114" s="129"/>
      <c r="BB114" s="129"/>
      <c r="BC114" s="129"/>
      <c r="BD114" s="129"/>
      <c r="BE114" s="129"/>
      <c r="BF114" s="129"/>
      <c r="BG114" s="129"/>
      <c r="BJ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417" t="str">
        <f ca="true">IF(ISBLANK('Data Summary'!A117),"",'Data Summary'!A117)</f>
        <v/>
      </c>
      <c r="B115" s="129"/>
      <c r="L115" s="129"/>
      <c r="V115" s="129"/>
      <c r="AF115" s="129"/>
      <c r="AP115" s="129"/>
      <c r="AZ115" s="129"/>
      <c r="BA115" s="129"/>
      <c r="BB115" s="129"/>
      <c r="BC115" s="129"/>
      <c r="BD115" s="129"/>
      <c r="BE115" s="129"/>
      <c r="BF115" s="129"/>
      <c r="BG115" s="129"/>
      <c r="BJ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417" t="str">
        <f ca="true">IF(ISBLANK('Data Summary'!A118),"",'Data Summary'!A118)</f>
        <v/>
      </c>
      <c r="B116" s="129"/>
      <c r="L116" s="129"/>
      <c r="V116" s="129"/>
      <c r="AF116" s="129"/>
      <c r="AP116" s="129"/>
      <c r="AZ116" s="129"/>
      <c r="BA116" s="129"/>
      <c r="BB116" s="129"/>
      <c r="BC116" s="129"/>
      <c r="BD116" s="129"/>
      <c r="BE116" s="129"/>
      <c r="BF116" s="129"/>
      <c r="BG116" s="129"/>
      <c r="BJ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417" t="str">
        <f ca="true">IF(ISBLANK('Data Summary'!A119),"",'Data Summary'!A119)</f>
        <v/>
      </c>
      <c r="B117" s="129"/>
      <c r="L117" s="129"/>
      <c r="V117" s="129"/>
      <c r="AF117" s="129"/>
      <c r="AP117" s="129"/>
      <c r="AZ117" s="129"/>
      <c r="BA117" s="129"/>
      <c r="BB117" s="129"/>
      <c r="BC117" s="129"/>
      <c r="BD117" s="129"/>
      <c r="BE117" s="129"/>
      <c r="BF117" s="129"/>
      <c r="BG117" s="129"/>
      <c r="BJ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417" t="str">
        <f ca="true">IF(ISBLANK('Data Summary'!A120),"",'Data Summary'!A120)</f>
        <v/>
      </c>
      <c r="B118" s="129"/>
      <c r="L118" s="129"/>
      <c r="V118" s="129"/>
      <c r="AF118" s="129"/>
      <c r="AP118" s="129"/>
      <c r="AZ118" s="129"/>
      <c r="BA118" s="129"/>
      <c r="BB118" s="129"/>
      <c r="BC118" s="129"/>
      <c r="BD118" s="129"/>
      <c r="BE118" s="129"/>
      <c r="BF118" s="129"/>
      <c r="BG118" s="129"/>
      <c r="BJ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417" t="str">
        <f ca="true">IF(ISBLANK('Data Summary'!A121),"",'Data Summary'!A121)</f>
        <v/>
      </c>
      <c r="B119" s="129"/>
      <c r="L119" s="129"/>
      <c r="V119" s="129"/>
      <c r="AF119" s="129"/>
      <c r="AP119" s="129"/>
      <c r="AZ119" s="129"/>
      <c r="BA119" s="129"/>
      <c r="BB119" s="129"/>
      <c r="BC119" s="129"/>
      <c r="BD119" s="129"/>
      <c r="BE119" s="129"/>
      <c r="BF119" s="129"/>
      <c r="BG119" s="129"/>
      <c r="BJ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417" t="str">
        <f ca="true">IF(ISBLANK('Data Summary'!A122),"",'Data Summary'!A122)</f>
        <v/>
      </c>
      <c r="B120" s="129"/>
      <c r="L120" s="129"/>
      <c r="V120" s="129"/>
      <c r="AF120" s="129"/>
      <c r="AP120" s="129"/>
      <c r="AZ120" s="129"/>
      <c r="BA120" s="129"/>
      <c r="BB120" s="129"/>
      <c r="BC120" s="129"/>
      <c r="BD120" s="129"/>
      <c r="BE120" s="129"/>
      <c r="BF120" s="129"/>
      <c r="BG120" s="129"/>
      <c r="BJ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417" t="str">
        <f ca="true">IF(ISBLANK('Data Summary'!A123),"",'Data Summary'!A123)</f>
        <v/>
      </c>
      <c r="B121" s="129"/>
      <c r="L121" s="129"/>
      <c r="V121" s="129"/>
      <c r="AF121" s="129"/>
      <c r="AP121" s="129"/>
      <c r="AZ121" s="129"/>
      <c r="BA121" s="129"/>
      <c r="BB121" s="129"/>
      <c r="BC121" s="129"/>
      <c r="BD121" s="129"/>
      <c r="BE121" s="129"/>
      <c r="BF121" s="129"/>
      <c r="BG121" s="129"/>
      <c r="BJ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417" t="str">
        <f ca="true">IF(ISBLANK('Data Summary'!A124),"",'Data Summary'!A124)</f>
        <v/>
      </c>
      <c r="B122" s="129"/>
      <c r="L122" s="129"/>
      <c r="V122" s="129"/>
      <c r="AF122" s="129"/>
      <c r="AP122" s="129"/>
      <c r="AZ122" s="129"/>
      <c r="BA122" s="129"/>
      <c r="BB122" s="129"/>
      <c r="BC122" s="129"/>
      <c r="BD122" s="129"/>
      <c r="BE122" s="129"/>
      <c r="BF122" s="129"/>
      <c r="BG122" s="129"/>
      <c r="BJ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417" t="str">
        <f ca="true">IF(ISBLANK('Data Summary'!A125),"",'Data Summary'!A125)</f>
        <v/>
      </c>
      <c r="B123" s="129"/>
      <c r="L123" s="129"/>
      <c r="V123" s="129"/>
      <c r="AF123" s="129"/>
      <c r="AP123" s="129"/>
      <c r="AZ123" s="129"/>
      <c r="BA123" s="129"/>
      <c r="BB123" s="129"/>
      <c r="BC123" s="129"/>
      <c r="BD123" s="129"/>
      <c r="BE123" s="129"/>
      <c r="BF123" s="129"/>
      <c r="BG123" s="129"/>
      <c r="BJ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417" t="str">
        <f ca="true">IF(ISBLANK('Data Summary'!A126),"",'Data Summary'!A126)</f>
        <v/>
      </c>
      <c r="B124" s="129"/>
      <c r="L124" s="129"/>
      <c r="V124" s="129"/>
      <c r="AF124" s="129"/>
      <c r="AP124" s="129"/>
      <c r="AZ124" s="129"/>
      <c r="BA124" s="129"/>
      <c r="BB124" s="129"/>
      <c r="BC124" s="129"/>
      <c r="BD124" s="129"/>
      <c r="BE124" s="129"/>
      <c r="BF124" s="129"/>
      <c r="BG124" s="129"/>
      <c r="BJ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417" t="str">
        <f ca="true">IF(ISBLANK('Data Summary'!A127),"",'Data Summary'!A127)</f>
        <v/>
      </c>
      <c r="B125" s="129"/>
      <c r="L125" s="129"/>
      <c r="V125" s="129"/>
      <c r="AF125" s="129"/>
      <c r="AP125" s="129"/>
      <c r="AZ125" s="129"/>
      <c r="BA125" s="129"/>
      <c r="BB125" s="129"/>
      <c r="BC125" s="129"/>
      <c r="BD125" s="129"/>
      <c r="BE125" s="129"/>
      <c r="BF125" s="129"/>
      <c r="BG125" s="129"/>
      <c r="BJ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417" t="str">
        <f ca="true">IF(ISBLANK('Data Summary'!A128),"",'Data Summary'!A128)</f>
        <v/>
      </c>
      <c r="B126" s="129"/>
      <c r="L126" s="129"/>
      <c r="V126" s="129"/>
      <c r="AF126" s="129"/>
      <c r="AP126" s="129"/>
      <c r="AZ126" s="129"/>
      <c r="BA126" s="129"/>
      <c r="BB126" s="129"/>
      <c r="BC126" s="129"/>
      <c r="BD126" s="129"/>
      <c r="BE126" s="129"/>
      <c r="BF126" s="129"/>
      <c r="BG126" s="129"/>
      <c r="BJ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417" t="str">
        <f ca="true">IF(ISBLANK('Data Summary'!A129),"",'Data Summary'!A129)</f>
        <v/>
      </c>
      <c r="B127" s="129"/>
      <c r="L127" s="129"/>
      <c r="V127" s="129"/>
      <c r="AF127" s="129"/>
      <c r="AP127" s="129"/>
      <c r="AZ127" s="129"/>
      <c r="BA127" s="129"/>
      <c r="BB127" s="129"/>
      <c r="BC127" s="129"/>
      <c r="BD127" s="129"/>
      <c r="BE127" s="129"/>
      <c r="BF127" s="129"/>
      <c r="BG127" s="129"/>
      <c r="BJ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417" t="str">
        <f ca="true">IF(ISBLANK('Data Summary'!A130),"",'Data Summary'!A130)</f>
        <v/>
      </c>
      <c r="B128" s="129"/>
      <c r="L128" s="129"/>
      <c r="V128" s="129"/>
      <c r="AF128" s="129"/>
      <c r="AP128" s="129"/>
      <c r="AZ128" s="129"/>
      <c r="BA128" s="129"/>
      <c r="BB128" s="129"/>
      <c r="BC128" s="129"/>
      <c r="BD128" s="129"/>
      <c r="BE128" s="129"/>
      <c r="BF128" s="129"/>
      <c r="BG128" s="129"/>
      <c r="BJ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417" t="str">
        <f ca="true">IF(ISBLANK('Data Summary'!A131),"",'Data Summary'!A131)</f>
        <v/>
      </c>
      <c r="B129" s="129"/>
      <c r="L129" s="129"/>
      <c r="V129" s="129"/>
      <c r="AF129" s="129"/>
      <c r="AP129" s="129"/>
      <c r="AZ129" s="129"/>
      <c r="BA129" s="129"/>
      <c r="BB129" s="129"/>
      <c r="BC129" s="129"/>
      <c r="BD129" s="129"/>
      <c r="BE129" s="129"/>
      <c r="BF129" s="129"/>
      <c r="BG129" s="129"/>
      <c r="BJ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417" t="str">
        <f ca="true">IF(ISBLANK('Data Summary'!A132),"",'Data Summary'!A132)</f>
        <v/>
      </c>
      <c r="B130" s="129"/>
      <c r="L130" s="129"/>
      <c r="V130" s="129"/>
      <c r="AF130" s="129"/>
      <c r="AP130" s="129"/>
      <c r="AZ130" s="129"/>
      <c r="BA130" s="129"/>
      <c r="BB130" s="129"/>
      <c r="BC130" s="129"/>
      <c r="BD130" s="129"/>
      <c r="BE130" s="129"/>
      <c r="BF130" s="129"/>
      <c r="BG130" s="129"/>
      <c r="BJ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417" t="str">
        <f ca="true">IF(ISBLANK('Data Summary'!A133),"",'Data Summary'!A133)</f>
        <v/>
      </c>
      <c r="B131" s="129"/>
      <c r="L131" s="129"/>
      <c r="V131" s="129"/>
      <c r="AF131" s="129"/>
      <c r="AP131" s="129"/>
      <c r="AZ131" s="129"/>
      <c r="BA131" s="129"/>
      <c r="BB131" s="129"/>
      <c r="BC131" s="129"/>
      <c r="BD131" s="129"/>
      <c r="BE131" s="129"/>
      <c r="BF131" s="129"/>
      <c r="BG131" s="129"/>
      <c r="BJ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417" t="str">
        <f ca="true">IF(ISBLANK('Data Summary'!A134),"",'Data Summary'!A134)</f>
        <v/>
      </c>
      <c r="B132" s="129"/>
      <c r="L132" s="129"/>
      <c r="V132" s="129"/>
      <c r="AF132" s="129"/>
      <c r="AP132" s="129"/>
      <c r="AZ132" s="129"/>
      <c r="BA132" s="129"/>
      <c r="BB132" s="129"/>
      <c r="BC132" s="129"/>
      <c r="BD132" s="129"/>
      <c r="BE132" s="129"/>
      <c r="BF132" s="129"/>
      <c r="BG132" s="129"/>
      <c r="BJ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417" t="str">
        <f ca="true">IF(ISBLANK('Data Summary'!A135),"",'Data Summary'!A135)</f>
        <v/>
      </c>
      <c r="B133" s="129"/>
      <c r="L133" s="129"/>
      <c r="V133" s="129"/>
      <c r="AF133" s="129"/>
      <c r="AP133" s="129"/>
      <c r="AZ133" s="129"/>
      <c r="BA133" s="129"/>
      <c r="BB133" s="129"/>
      <c r="BC133" s="129"/>
      <c r="BD133" s="129"/>
      <c r="BE133" s="129"/>
      <c r="BF133" s="129"/>
      <c r="BG133" s="129"/>
      <c r="BJ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417" t="str">
        <f ca="true">IF(ISBLANK('Data Summary'!A136),"",'Data Summary'!A136)</f>
        <v/>
      </c>
      <c r="B134" s="129"/>
      <c r="L134" s="129"/>
      <c r="V134" s="129"/>
      <c r="AF134" s="129"/>
      <c r="AP134" s="129"/>
      <c r="AZ134" s="129"/>
      <c r="BA134" s="129"/>
      <c r="BB134" s="129"/>
      <c r="BC134" s="129"/>
      <c r="BD134" s="129"/>
      <c r="BE134" s="129"/>
      <c r="BF134" s="129"/>
      <c r="BG134" s="129"/>
      <c r="BJ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417" t="str">
        <f ca="true">IF(ISBLANK('Data Summary'!A137),"",'Data Summary'!A137)</f>
        <v/>
      </c>
      <c r="B135" s="129"/>
      <c r="L135" s="129"/>
      <c r="V135" s="129"/>
      <c r="AF135" s="129"/>
      <c r="AP135" s="129"/>
      <c r="AZ135" s="129"/>
      <c r="BA135" s="129"/>
      <c r="BB135" s="129"/>
      <c r="BC135" s="129"/>
      <c r="BD135" s="129"/>
      <c r="BE135" s="129"/>
      <c r="BF135" s="129"/>
      <c r="BG135" s="129"/>
      <c r="BJ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417" t="str">
        <f ca="true">IF(ISBLANK('Data Summary'!A138),"",'Data Summary'!A138)</f>
        <v/>
      </c>
      <c r="B136" s="129"/>
      <c r="L136" s="129"/>
      <c r="V136" s="129"/>
      <c r="AF136" s="129"/>
      <c r="AP136" s="129"/>
      <c r="AZ136" s="129"/>
      <c r="BA136" s="129"/>
      <c r="BB136" s="129"/>
      <c r="BC136" s="129"/>
      <c r="BD136" s="129"/>
      <c r="BE136" s="129"/>
      <c r="BF136" s="129"/>
      <c r="BG136" s="129"/>
      <c r="BJ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417" t="str">
        <f ca="true">IF(ISBLANK('Data Summary'!A139),"",'Data Summary'!A139)</f>
        <v/>
      </c>
      <c r="B137" s="129"/>
      <c r="L137" s="129"/>
      <c r="V137" s="129"/>
      <c r="AF137" s="129"/>
      <c r="AP137" s="129"/>
      <c r="AZ137" s="129"/>
      <c r="BA137" s="129"/>
      <c r="BB137" s="129"/>
      <c r="BC137" s="129"/>
      <c r="BD137" s="129"/>
      <c r="BE137" s="129"/>
      <c r="BF137" s="129"/>
      <c r="BG137" s="129"/>
      <c r="BJ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417" t="str">
        <f ca="true">IF(ISBLANK('Data Summary'!A140),"",'Data Summary'!A140)</f>
        <v/>
      </c>
      <c r="B138" s="129"/>
      <c r="L138" s="129"/>
      <c r="V138" s="129"/>
      <c r="AF138" s="129"/>
      <c r="AP138" s="129"/>
      <c r="AZ138" s="129"/>
      <c r="BA138" s="129"/>
      <c r="BB138" s="129"/>
      <c r="BC138" s="129"/>
      <c r="BD138" s="129"/>
      <c r="BE138" s="129"/>
      <c r="BF138" s="129"/>
      <c r="BG138" s="129"/>
      <c r="BJ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417" t="str">
        <f ca="true">IF(ISBLANK('Data Summary'!A141),"",'Data Summary'!A141)</f>
        <v/>
      </c>
      <c r="B139" s="129"/>
      <c r="L139" s="129"/>
      <c r="V139" s="129"/>
      <c r="AF139" s="129"/>
      <c r="AP139" s="129"/>
      <c r="AZ139" s="129"/>
      <c r="BA139" s="129"/>
      <c r="BB139" s="129"/>
      <c r="BC139" s="129"/>
      <c r="BD139" s="129"/>
      <c r="BE139" s="129"/>
      <c r="BF139" s="129"/>
      <c r="BG139" s="129"/>
      <c r="BJ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417" t="str">
        <f ca="true">IF(ISBLANK('Data Summary'!A142),"",'Data Summary'!A142)</f>
        <v/>
      </c>
      <c r="B140" s="129"/>
      <c r="L140" s="129"/>
      <c r="V140" s="129"/>
      <c r="AF140" s="129"/>
      <c r="AP140" s="129"/>
      <c r="AZ140" s="129"/>
      <c r="BA140" s="129"/>
      <c r="BB140" s="129"/>
      <c r="BC140" s="129"/>
      <c r="BD140" s="129"/>
      <c r="BE140" s="129"/>
      <c r="BF140" s="129"/>
      <c r="BG140" s="129"/>
      <c r="BJ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417" t="str">
        <f ca="true">IF(ISBLANK('Data Summary'!A143),"",'Data Summary'!A143)</f>
        <v/>
      </c>
      <c r="B141" s="129"/>
      <c r="L141" s="129"/>
      <c r="V141" s="129"/>
      <c r="AF141" s="129"/>
      <c r="AP141" s="129"/>
      <c r="AZ141" s="129"/>
      <c r="BA141" s="129"/>
      <c r="BB141" s="129"/>
      <c r="BC141" s="129"/>
      <c r="BD141" s="129"/>
      <c r="BE141" s="129"/>
      <c r="BF141" s="129"/>
      <c r="BG141" s="129"/>
      <c r="BJ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417" t="str">
        <f ca="true">IF(ISBLANK('Data Summary'!A144),"",'Data Summary'!A144)</f>
        <v/>
      </c>
      <c r="B142" s="129"/>
      <c r="L142" s="129"/>
      <c r="V142" s="129"/>
      <c r="AF142" s="129"/>
      <c r="AP142" s="129"/>
      <c r="AZ142" s="129"/>
      <c r="BA142" s="129"/>
      <c r="BB142" s="129"/>
      <c r="BC142" s="129"/>
      <c r="BD142" s="129"/>
      <c r="BE142" s="129"/>
      <c r="BF142" s="129"/>
      <c r="BG142" s="129"/>
      <c r="BJ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417" t="str">
        <f ca="true">IF(ISBLANK('Data Summary'!A145),"",'Data Summary'!A145)</f>
        <v/>
      </c>
      <c r="B143" s="129"/>
      <c r="L143" s="129"/>
      <c r="V143" s="129"/>
      <c r="AF143" s="129"/>
      <c r="AP143" s="129"/>
      <c r="AZ143" s="129"/>
      <c r="BA143" s="129"/>
      <c r="BB143" s="129"/>
      <c r="BC143" s="129"/>
      <c r="BD143" s="129"/>
      <c r="BE143" s="129"/>
      <c r="BF143" s="129"/>
      <c r="BG143" s="129"/>
      <c r="BJ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417" t="str">
        <f ca="true">IF(ISBLANK('Data Summary'!A146),"",'Data Summary'!A146)</f>
        <v/>
      </c>
      <c r="B144" s="129"/>
      <c r="L144" s="129"/>
      <c r="V144" s="129"/>
      <c r="AF144" s="129"/>
      <c r="AP144" s="129"/>
      <c r="AZ144" s="129"/>
      <c r="BA144" s="129"/>
      <c r="BB144" s="129"/>
      <c r="BC144" s="129"/>
      <c r="BD144" s="129"/>
      <c r="BE144" s="129"/>
      <c r="BF144" s="129"/>
      <c r="BG144" s="129"/>
      <c r="BJ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417" t="str">
        <f ca="true">IF(ISBLANK('Data Summary'!A147),"",'Data Summary'!A147)</f>
        <v/>
      </c>
      <c r="B145" s="129"/>
      <c r="L145" s="129"/>
      <c r="V145" s="129"/>
      <c r="AF145" s="129"/>
      <c r="AP145" s="129"/>
      <c r="AZ145" s="129"/>
      <c r="BA145" s="129"/>
      <c r="BB145" s="129"/>
      <c r="BC145" s="129"/>
      <c r="BD145" s="129"/>
      <c r="BE145" s="129"/>
      <c r="BF145" s="129"/>
      <c r="BG145" s="129"/>
      <c r="BJ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417" t="str">
        <f ca="true">IF(ISBLANK('Data Summary'!A148),"",'Data Summary'!A148)</f>
        <v/>
      </c>
      <c r="B146" s="129"/>
      <c r="L146" s="129"/>
      <c r="V146" s="129"/>
      <c r="AF146" s="129"/>
      <c r="AP146" s="129"/>
      <c r="AZ146" s="129"/>
      <c r="BA146" s="129"/>
      <c r="BB146" s="129"/>
      <c r="BC146" s="129"/>
      <c r="BD146" s="129"/>
      <c r="BE146" s="129"/>
      <c r="BF146" s="129"/>
      <c r="BG146" s="129"/>
      <c r="BJ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417" t="str">
        <f ca="true">IF(ISBLANK('Data Summary'!A149),"",'Data Summary'!A149)</f>
        <v/>
      </c>
      <c r="B147" s="129"/>
      <c r="L147" s="129"/>
      <c r="V147" s="129"/>
      <c r="AF147" s="129"/>
      <c r="AP147" s="129"/>
      <c r="AZ147" s="129"/>
      <c r="BA147" s="129"/>
      <c r="BB147" s="129"/>
      <c r="BC147" s="129"/>
      <c r="BD147" s="129"/>
      <c r="BE147" s="129"/>
      <c r="BF147" s="129"/>
      <c r="BG147" s="129"/>
      <c r="BJ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417" t="str">
        <f ca="true">IF(ISBLANK('Data Summary'!A150),"",'Data Summary'!A150)</f>
        <v/>
      </c>
      <c r="B148" s="129"/>
      <c r="L148" s="129"/>
      <c r="V148" s="129"/>
      <c r="AF148" s="129"/>
      <c r="AP148" s="129"/>
      <c r="AZ148" s="129"/>
      <c r="BA148" s="129"/>
      <c r="BB148" s="129"/>
      <c r="BC148" s="129"/>
      <c r="BD148" s="129"/>
      <c r="BE148" s="129"/>
      <c r="BF148" s="129"/>
      <c r="BG148" s="129"/>
      <c r="BJ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417" t="str">
        <f ca="true">IF(ISBLANK('Data Summary'!A151),"",'Data Summary'!A151)</f>
        <v/>
      </c>
      <c r="B149" s="129"/>
      <c r="L149" s="129"/>
      <c r="V149" s="129"/>
      <c r="AF149" s="129"/>
      <c r="AP149" s="129"/>
      <c r="AZ149" s="129"/>
      <c r="BA149" s="129"/>
      <c r="BB149" s="129"/>
      <c r="BC149" s="129"/>
      <c r="BD149" s="129"/>
      <c r="BE149" s="129"/>
      <c r="BF149" s="129"/>
      <c r="BG149" s="129"/>
      <c r="BJ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417" t="str">
        <f ca="true">IF(ISBLANK('Data Summary'!A152),"",'Data Summary'!A152)</f>
        <v/>
      </c>
      <c r="B150" s="129"/>
      <c r="L150" s="129"/>
      <c r="V150" s="129"/>
      <c r="AF150" s="129"/>
      <c r="AP150" s="129"/>
      <c r="AZ150" s="129"/>
      <c r="BA150" s="129"/>
      <c r="BB150" s="129"/>
      <c r="BC150" s="129"/>
      <c r="BD150" s="129"/>
      <c r="BE150" s="129"/>
      <c r="BF150" s="129"/>
      <c r="BG150" s="129"/>
      <c r="BJ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417" t="str">
        <f ca="true">IF(ISBLANK('Data Summary'!A153),"",'Data Summary'!A153)</f>
        <v/>
      </c>
      <c r="B151" s="129"/>
      <c r="L151" s="129"/>
      <c r="V151" s="129"/>
      <c r="AF151" s="129"/>
      <c r="AP151" s="129"/>
      <c r="AZ151" s="129"/>
      <c r="BA151" s="129"/>
      <c r="BB151" s="129"/>
      <c r="BC151" s="129"/>
      <c r="BD151" s="129"/>
      <c r="BE151" s="129"/>
      <c r="BF151" s="129"/>
      <c r="BG151" s="129"/>
      <c r="BJ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411"/>
      <c r="B152" s="129"/>
      <c r="L152" s="129"/>
      <c r="V152" s="129"/>
      <c r="AF152" s="129"/>
      <c r="AP152" s="129"/>
      <c r="AZ152" s="129"/>
      <c r="BA152" s="129"/>
      <c r="BB152" s="129"/>
      <c r="BC152" s="129"/>
      <c r="BD152" s="129"/>
      <c r="BE152" s="129"/>
      <c r="BF152" s="129"/>
      <c r="BG152" s="129"/>
      <c r="BJ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411"/>
      <c r="B153" s="129"/>
      <c r="L153" s="129"/>
      <c r="V153" s="129"/>
      <c r="AF153" s="129"/>
      <c r="AP153" s="129"/>
      <c r="AZ153" s="129"/>
      <c r="BA153" s="129"/>
      <c r="BB153" s="129"/>
      <c r="BC153" s="129"/>
      <c r="BD153" s="129"/>
      <c r="BE153" s="129"/>
      <c r="BF153" s="129"/>
      <c r="BG153" s="129"/>
      <c r="BJ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411"/>
      <c r="B154" s="129"/>
      <c r="L154" s="129"/>
      <c r="V154" s="129"/>
      <c r="AF154" s="129"/>
      <c r="AP154" s="129"/>
      <c r="AZ154" s="129"/>
      <c r="BA154" s="129"/>
      <c r="BB154" s="129"/>
      <c r="BC154" s="129"/>
      <c r="BD154" s="129"/>
      <c r="BE154" s="129"/>
      <c r="BF154" s="129"/>
      <c r="BG154" s="129"/>
      <c r="BJ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411"/>
      <c r="B155" s="129"/>
      <c r="L155" s="129"/>
      <c r="V155" s="129"/>
      <c r="AF155" s="129"/>
      <c r="AP155" s="129"/>
      <c r="AZ155" s="129"/>
      <c r="BA155" s="129"/>
      <c r="BB155" s="129"/>
      <c r="BC155" s="129"/>
      <c r="BD155" s="129"/>
      <c r="BE155" s="129"/>
      <c r="BF155" s="129"/>
      <c r="BG155" s="129"/>
      <c r="BJ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411"/>
      <c r="B156" s="129"/>
      <c r="L156" s="129"/>
      <c r="V156" s="129"/>
      <c r="AF156" s="129"/>
      <c r="AP156" s="129"/>
      <c r="AZ156" s="129"/>
      <c r="BA156" s="129"/>
      <c r="BB156" s="129"/>
      <c r="BC156" s="129"/>
      <c r="BD156" s="129"/>
      <c r="BE156" s="129"/>
      <c r="BF156" s="129"/>
      <c r="BG156" s="129"/>
      <c r="BJ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411"/>
      <c r="B157" s="129"/>
      <c r="L157" s="129"/>
      <c r="V157" s="129"/>
      <c r="AF157" s="129"/>
      <c r="AP157" s="129"/>
      <c r="AZ157" s="129"/>
      <c r="BA157" s="129"/>
      <c r="BB157" s="129"/>
      <c r="BC157" s="129"/>
      <c r="BD157" s="129"/>
      <c r="BE157" s="129"/>
      <c r="BF157" s="129"/>
      <c r="BG157" s="129"/>
      <c r="BJ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411"/>
      <c r="B158" s="129"/>
      <c r="L158" s="129"/>
      <c r="V158" s="129"/>
      <c r="AF158" s="129"/>
      <c r="AP158" s="129"/>
      <c r="AZ158" s="129"/>
      <c r="BA158" s="129"/>
      <c r="BB158" s="129"/>
      <c r="BC158" s="129"/>
      <c r="BD158" s="129"/>
      <c r="BE158" s="129"/>
      <c r="BF158" s="129"/>
      <c r="BG158" s="129"/>
      <c r="BJ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411"/>
      <c r="B159" s="129"/>
      <c r="L159" s="129"/>
      <c r="V159" s="129"/>
      <c r="AF159" s="129"/>
      <c r="AP159" s="129"/>
      <c r="AZ159" s="129"/>
      <c r="BA159" s="129"/>
      <c r="BB159" s="129"/>
      <c r="BC159" s="129"/>
      <c r="BD159" s="129"/>
      <c r="BE159" s="129"/>
      <c r="BF159" s="129"/>
      <c r="BG159" s="129"/>
      <c r="BJ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411"/>
      <c r="B160" s="129"/>
      <c r="L160" s="129"/>
      <c r="V160" s="129"/>
      <c r="AF160" s="129"/>
      <c r="AP160" s="129"/>
      <c r="AZ160" s="129"/>
      <c r="BA160" s="129"/>
      <c r="BB160" s="129"/>
      <c r="BC160" s="129"/>
      <c r="BD160" s="129"/>
      <c r="BE160" s="129"/>
      <c r="BF160" s="129"/>
      <c r="BG160" s="129"/>
      <c r="BJ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411"/>
      <c r="B161" s="129"/>
      <c r="L161" s="129"/>
      <c r="V161" s="129"/>
      <c r="AF161" s="129"/>
      <c r="AP161" s="129"/>
      <c r="AZ161" s="129"/>
      <c r="BA161" s="129"/>
      <c r="BB161" s="129"/>
      <c r="BC161" s="129"/>
      <c r="BD161" s="129"/>
      <c r="BE161" s="129"/>
      <c r="BF161" s="129"/>
      <c r="BG161" s="129"/>
      <c r="BJ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411"/>
      <c r="B162" s="129"/>
      <c r="L162" s="129"/>
      <c r="V162" s="129"/>
      <c r="AF162" s="129"/>
      <c r="AP162" s="129"/>
      <c r="AZ162" s="129"/>
      <c r="BA162" s="129"/>
      <c r="BB162" s="129"/>
      <c r="BC162" s="129"/>
      <c r="BD162" s="129"/>
      <c r="BE162" s="129"/>
      <c r="BF162" s="129"/>
      <c r="BG162" s="129"/>
      <c r="BJ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411"/>
      <c r="B163" s="129"/>
      <c r="L163" s="129"/>
      <c r="V163" s="129"/>
      <c r="AF163" s="129"/>
      <c r="AP163" s="129"/>
      <c r="AZ163" s="129"/>
      <c r="BA163" s="129"/>
      <c r="BB163" s="129"/>
      <c r="BC163" s="129"/>
      <c r="BD163" s="129"/>
      <c r="BE163" s="129"/>
      <c r="BF163" s="129"/>
      <c r="BG163" s="129"/>
      <c r="BJ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411"/>
      <c r="B164" s="129"/>
      <c r="L164" s="129"/>
      <c r="V164" s="129"/>
      <c r="AF164" s="129"/>
      <c r="AP164" s="129"/>
      <c r="AZ164" s="129"/>
      <c r="BA164" s="129"/>
      <c r="BB164" s="129"/>
      <c r="BC164" s="129"/>
      <c r="BD164" s="129"/>
      <c r="BE164" s="129"/>
      <c r="BF164" s="129"/>
      <c r="BG164" s="129"/>
      <c r="BJ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411"/>
      <c r="B165" s="129"/>
      <c r="L165" s="129"/>
      <c r="V165" s="129"/>
      <c r="AF165" s="129"/>
      <c r="AP165" s="129"/>
      <c r="AZ165" s="129"/>
      <c r="BA165" s="129"/>
      <c r="BB165" s="129"/>
      <c r="BC165" s="129"/>
      <c r="BD165" s="129"/>
      <c r="BE165" s="129"/>
      <c r="BF165" s="129"/>
      <c r="BG165" s="129"/>
      <c r="BJ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411"/>
      <c r="B166" s="129"/>
      <c r="L166" s="129"/>
      <c r="V166" s="129"/>
      <c r="AF166" s="129"/>
      <c r="AP166" s="129"/>
      <c r="AZ166" s="129"/>
      <c r="BA166" s="129"/>
      <c r="BB166" s="129"/>
      <c r="BC166" s="129"/>
      <c r="BD166" s="129"/>
      <c r="BE166" s="129"/>
      <c r="BF166" s="129"/>
      <c r="BG166" s="129"/>
      <c r="BJ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411"/>
      <c r="B167" s="129"/>
      <c r="L167" s="129"/>
      <c r="V167" s="129"/>
      <c r="AF167" s="129"/>
      <c r="AP167" s="129"/>
      <c r="AZ167" s="129"/>
      <c r="BA167" s="129"/>
      <c r="BB167" s="129"/>
      <c r="BC167" s="129"/>
      <c r="BD167" s="129"/>
      <c r="BE167" s="129"/>
      <c r="BF167" s="129"/>
      <c r="BG167" s="129"/>
      <c r="BJ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411"/>
      <c r="B168" s="129"/>
      <c r="L168" s="129"/>
      <c r="V168" s="129"/>
      <c r="AF168" s="129"/>
      <c r="AP168" s="129"/>
      <c r="AZ168" s="129"/>
      <c r="BA168" s="129"/>
      <c r="BB168" s="129"/>
      <c r="BC168" s="129"/>
      <c r="BD168" s="129"/>
      <c r="BE168" s="129"/>
      <c r="BF168" s="129"/>
      <c r="BG168" s="129"/>
      <c r="BJ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411"/>
      <c r="B169" s="129"/>
      <c r="L169" s="129"/>
      <c r="V169" s="129"/>
      <c r="AF169" s="129"/>
      <c r="AP169" s="129"/>
      <c r="AZ169" s="129"/>
      <c r="BA169" s="129"/>
      <c r="BB169" s="129"/>
      <c r="BC169" s="129"/>
      <c r="BD169" s="129"/>
      <c r="BE169" s="129"/>
      <c r="BF169" s="129"/>
      <c r="BG169" s="129"/>
      <c r="BJ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411"/>
      <c r="B170" s="129"/>
      <c r="L170" s="129"/>
      <c r="V170" s="129"/>
      <c r="AF170" s="129"/>
      <c r="AP170" s="129"/>
      <c r="AZ170" s="129"/>
      <c r="BA170" s="129"/>
      <c r="BB170" s="129"/>
      <c r="BC170" s="129"/>
      <c r="BD170" s="129"/>
      <c r="BE170" s="129"/>
      <c r="BF170" s="129"/>
      <c r="BG170" s="129"/>
      <c r="BJ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411"/>
      <c r="B171" s="129"/>
      <c r="L171" s="129"/>
      <c r="V171" s="129"/>
      <c r="AF171" s="129"/>
      <c r="AP171" s="129"/>
      <c r="AZ171" s="129"/>
      <c r="BA171" s="129"/>
      <c r="BB171" s="129"/>
      <c r="BC171" s="129"/>
      <c r="BD171" s="129"/>
      <c r="BE171" s="129"/>
      <c r="BF171" s="129"/>
      <c r="BG171" s="129"/>
      <c r="BJ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411"/>
      <c r="B172" s="129"/>
      <c r="L172" s="129"/>
      <c r="V172" s="129"/>
      <c r="AF172" s="129"/>
      <c r="AP172" s="129"/>
      <c r="AZ172" s="129"/>
      <c r="BA172" s="129"/>
      <c r="BB172" s="129"/>
      <c r="BC172" s="129"/>
      <c r="BD172" s="129"/>
      <c r="BE172" s="129"/>
      <c r="BF172" s="129"/>
      <c r="BG172" s="129"/>
      <c r="BJ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411"/>
      <c r="B173" s="129"/>
      <c r="L173" s="129"/>
      <c r="V173" s="129"/>
      <c r="AF173" s="129"/>
      <c r="AP173" s="129"/>
      <c r="AZ173" s="129"/>
      <c r="BA173" s="129"/>
      <c r="BB173" s="129"/>
      <c r="BC173" s="129"/>
      <c r="BD173" s="129"/>
      <c r="BE173" s="129"/>
      <c r="BF173" s="129"/>
      <c r="BG173" s="129"/>
      <c r="BJ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411"/>
      <c r="B174" s="129"/>
      <c r="L174" s="129"/>
      <c r="V174" s="129"/>
      <c r="AF174" s="129"/>
      <c r="AP174" s="129"/>
      <c r="AZ174" s="129"/>
      <c r="BA174" s="129"/>
      <c r="BB174" s="129"/>
      <c r="BC174" s="129"/>
      <c r="BD174" s="129"/>
      <c r="BE174" s="129"/>
      <c r="BF174" s="129"/>
      <c r="BG174" s="129"/>
      <c r="BJ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411"/>
      <c r="B175" s="129"/>
      <c r="L175" s="129"/>
      <c r="V175" s="129"/>
      <c r="AF175" s="129"/>
      <c r="AP175" s="129"/>
      <c r="AZ175" s="129"/>
      <c r="BA175" s="129"/>
      <c r="BB175" s="129"/>
      <c r="BC175" s="129"/>
      <c r="BD175" s="129"/>
      <c r="BE175" s="129"/>
      <c r="BF175" s="129"/>
      <c r="BG175" s="129"/>
      <c r="BJ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411"/>
      <c r="B176" s="129"/>
      <c r="L176" s="129"/>
      <c r="V176" s="129"/>
      <c r="AF176" s="129"/>
      <c r="AP176" s="129"/>
      <c r="AZ176" s="129"/>
      <c r="BA176" s="129"/>
      <c r="BB176" s="129"/>
      <c r="BC176" s="129"/>
      <c r="BD176" s="129"/>
      <c r="BE176" s="129"/>
      <c r="BF176" s="129"/>
      <c r="BG176" s="129"/>
      <c r="BJ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411"/>
      <c r="B177" s="129"/>
      <c r="L177" s="129"/>
      <c r="V177" s="129"/>
      <c r="AF177" s="129"/>
      <c r="AP177" s="129"/>
      <c r="AZ177" s="129"/>
      <c r="BA177" s="129"/>
      <c r="BB177" s="129"/>
      <c r="BC177" s="129"/>
      <c r="BD177" s="129"/>
      <c r="BE177" s="129"/>
      <c r="BF177" s="129"/>
      <c r="BG177" s="129"/>
      <c r="BJ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411"/>
      <c r="B178" s="129"/>
      <c r="L178" s="129"/>
      <c r="V178" s="129"/>
      <c r="AF178" s="129"/>
      <c r="AP178" s="129"/>
      <c r="AZ178" s="129"/>
      <c r="BA178" s="129"/>
      <c r="BB178" s="129"/>
      <c r="BC178" s="129"/>
      <c r="BD178" s="129"/>
      <c r="BE178" s="129"/>
      <c r="BF178" s="129"/>
      <c r="BG178" s="129"/>
      <c r="BJ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411"/>
      <c r="B179" s="129"/>
      <c r="L179" s="129"/>
      <c r="V179" s="129"/>
      <c r="AF179" s="129"/>
      <c r="AP179" s="129"/>
      <c r="AZ179" s="129"/>
      <c r="BA179" s="129"/>
      <c r="BB179" s="129"/>
      <c r="BC179" s="129"/>
      <c r="BD179" s="129"/>
      <c r="BE179" s="129"/>
      <c r="BF179" s="129"/>
      <c r="BG179" s="129"/>
      <c r="BJ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411"/>
      <c r="B180" s="129"/>
      <c r="L180" s="129"/>
      <c r="V180" s="129"/>
      <c r="AF180" s="129"/>
      <c r="AP180" s="129"/>
      <c r="AZ180" s="129"/>
      <c r="BA180" s="129"/>
      <c r="BB180" s="129"/>
      <c r="BC180" s="129"/>
      <c r="BD180" s="129"/>
      <c r="BE180" s="129"/>
      <c r="BF180" s="129"/>
      <c r="BG180" s="129"/>
      <c r="BJ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411"/>
      <c r="B181" s="129"/>
      <c r="L181" s="129"/>
      <c r="V181" s="129"/>
      <c r="AF181" s="129"/>
      <c r="AP181" s="129"/>
      <c r="AZ181" s="129"/>
      <c r="BA181" s="129"/>
      <c r="BB181" s="129"/>
      <c r="BC181" s="129"/>
      <c r="BD181" s="129"/>
      <c r="BE181" s="129"/>
      <c r="BF181" s="129"/>
      <c r="BG181" s="129"/>
      <c r="BJ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411"/>
      <c r="B182" s="129"/>
      <c r="L182" s="129"/>
      <c r="V182" s="129"/>
      <c r="AF182" s="129"/>
      <c r="AP182" s="129"/>
      <c r="AZ182" s="129"/>
      <c r="BA182" s="129"/>
      <c r="BB182" s="129"/>
      <c r="BC182" s="129"/>
      <c r="BD182" s="129"/>
      <c r="BE182" s="129"/>
      <c r="BF182" s="129"/>
      <c r="BG182" s="129"/>
      <c r="BJ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411"/>
      <c r="B183" s="129"/>
      <c r="L183" s="129"/>
      <c r="V183" s="129"/>
      <c r="AF183" s="129"/>
      <c r="AP183" s="129"/>
      <c r="AZ183" s="129"/>
      <c r="BA183" s="129"/>
      <c r="BB183" s="129"/>
      <c r="BC183" s="129"/>
      <c r="BD183" s="129"/>
      <c r="BE183" s="129"/>
      <c r="BF183" s="129"/>
      <c r="BG183" s="129"/>
      <c r="BJ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411"/>
      <c r="B184" s="129"/>
      <c r="L184" s="129"/>
      <c r="V184" s="129"/>
      <c r="AF184" s="129"/>
      <c r="AP184" s="129"/>
      <c r="AZ184" s="129"/>
      <c r="BA184" s="129"/>
      <c r="BB184" s="129"/>
      <c r="BC184" s="129"/>
      <c r="BD184" s="129"/>
      <c r="BE184" s="129"/>
      <c r="BF184" s="129"/>
      <c r="BG184" s="129"/>
      <c r="BJ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411"/>
      <c r="B185" s="129"/>
      <c r="L185" s="129"/>
      <c r="V185" s="129"/>
      <c r="AF185" s="129"/>
      <c r="AP185" s="129"/>
      <c r="AZ185" s="129"/>
      <c r="BA185" s="129"/>
      <c r="BB185" s="129"/>
      <c r="BC185" s="129"/>
      <c r="BD185" s="129"/>
      <c r="BE185" s="129"/>
      <c r="BF185" s="129"/>
      <c r="BG185" s="129"/>
      <c r="BJ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411"/>
      <c r="B186" s="129"/>
      <c r="L186" s="129"/>
      <c r="V186" s="129"/>
      <c r="AF186" s="129"/>
      <c r="AP186" s="129"/>
      <c r="AZ186" s="129"/>
      <c r="BA186" s="129"/>
      <c r="BB186" s="129"/>
      <c r="BC186" s="129"/>
      <c r="BD186" s="129"/>
      <c r="BE186" s="129"/>
      <c r="BF186" s="129"/>
      <c r="BG186" s="129"/>
      <c r="BJ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411"/>
      <c r="B187" s="129"/>
      <c r="L187" s="129"/>
      <c r="V187" s="129"/>
      <c r="AF187" s="129"/>
      <c r="AP187" s="129"/>
      <c r="AZ187" s="129"/>
      <c r="BA187" s="129"/>
      <c r="BB187" s="129"/>
      <c r="BC187" s="129"/>
      <c r="BD187" s="129"/>
      <c r="BE187" s="129"/>
      <c r="BF187" s="129"/>
      <c r="BG187" s="129"/>
      <c r="BJ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411"/>
      <c r="B188" s="129"/>
      <c r="L188" s="129"/>
      <c r="V188" s="129"/>
      <c r="AF188" s="129"/>
      <c r="AP188" s="129"/>
      <c r="AZ188" s="129"/>
      <c r="BA188" s="129"/>
      <c r="BB188" s="129"/>
      <c r="BC188" s="129"/>
      <c r="BD188" s="129"/>
      <c r="BE188" s="129"/>
      <c r="BF188" s="129"/>
      <c r="BG188" s="129"/>
      <c r="BJ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411"/>
      <c r="B189" s="129"/>
      <c r="L189" s="129"/>
      <c r="V189" s="129"/>
      <c r="AF189" s="129"/>
      <c r="AP189" s="129"/>
      <c r="AZ189" s="129"/>
      <c r="BA189" s="129"/>
      <c r="BB189" s="129"/>
      <c r="BC189" s="129"/>
      <c r="BD189" s="129"/>
      <c r="BE189" s="129"/>
      <c r="BF189" s="129"/>
      <c r="BG189" s="129"/>
      <c r="BJ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411"/>
      <c r="B190" s="129"/>
      <c r="L190" s="129"/>
      <c r="V190" s="129"/>
      <c r="AF190" s="129"/>
      <c r="AP190" s="129"/>
      <c r="AZ190" s="129"/>
      <c r="BA190" s="129"/>
      <c r="BB190" s="129"/>
      <c r="BC190" s="129"/>
      <c r="BD190" s="129"/>
      <c r="BE190" s="129"/>
      <c r="BF190" s="129"/>
      <c r="BG190" s="129"/>
      <c r="BJ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411"/>
      <c r="B191" s="129"/>
      <c r="L191" s="129"/>
      <c r="V191" s="129"/>
      <c r="AF191" s="129"/>
      <c r="AP191" s="129"/>
      <c r="AZ191" s="129"/>
      <c r="BA191" s="129"/>
      <c r="BB191" s="129"/>
      <c r="BC191" s="129"/>
      <c r="BD191" s="129"/>
      <c r="BE191" s="129"/>
      <c r="BF191" s="129"/>
      <c r="BG191" s="129"/>
      <c r="BJ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411"/>
      <c r="B192" s="129"/>
      <c r="L192" s="129"/>
      <c r="V192" s="129"/>
      <c r="AF192" s="129"/>
      <c r="AP192" s="129"/>
      <c r="AZ192" s="129"/>
      <c r="BA192" s="129"/>
      <c r="BB192" s="129"/>
      <c r="BC192" s="129"/>
      <c r="BD192" s="129"/>
      <c r="BE192" s="129"/>
      <c r="BF192" s="129"/>
      <c r="BG192" s="129"/>
      <c r="BJ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411"/>
      <c r="B193" s="129"/>
      <c r="L193" s="129"/>
      <c r="V193" s="129"/>
      <c r="AF193" s="129"/>
      <c r="AP193" s="129"/>
      <c r="AZ193" s="129"/>
      <c r="BA193" s="129"/>
      <c r="BB193" s="129"/>
      <c r="BC193" s="129"/>
      <c r="BD193" s="129"/>
      <c r="BE193" s="129"/>
      <c r="BF193" s="129"/>
      <c r="BG193" s="129"/>
      <c r="BJ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411"/>
      <c r="B194" s="129"/>
      <c r="L194" s="129"/>
      <c r="V194" s="129"/>
      <c r="AF194" s="129"/>
      <c r="AP194" s="129"/>
      <c r="AZ194" s="129"/>
      <c r="BA194" s="129"/>
      <c r="BB194" s="129"/>
      <c r="BC194" s="129"/>
      <c r="BD194" s="129"/>
      <c r="BE194" s="129"/>
      <c r="BF194" s="129"/>
      <c r="BG194" s="129"/>
      <c r="BJ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411"/>
      <c r="B195" s="129"/>
      <c r="L195" s="129"/>
      <c r="V195" s="129"/>
      <c r="AF195" s="129"/>
      <c r="AP195" s="129"/>
      <c r="AZ195" s="129"/>
      <c r="BA195" s="129"/>
      <c r="BB195" s="129"/>
      <c r="BC195" s="129"/>
      <c r="BD195" s="129"/>
      <c r="BE195" s="129"/>
      <c r="BF195" s="129"/>
      <c r="BG195" s="129"/>
      <c r="BJ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411"/>
      <c r="B196" s="129"/>
      <c r="L196" s="129"/>
      <c r="V196" s="129"/>
      <c r="AF196" s="129"/>
      <c r="AP196" s="129"/>
      <c r="AZ196" s="129"/>
      <c r="BA196" s="129"/>
      <c r="BB196" s="129"/>
      <c r="BC196" s="129"/>
      <c r="BD196" s="129"/>
      <c r="BE196" s="129"/>
      <c r="BF196" s="129"/>
      <c r="BG196" s="129"/>
      <c r="BJ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411"/>
      <c r="B197" s="129"/>
      <c r="L197" s="129"/>
      <c r="V197" s="129"/>
      <c r="AF197" s="129"/>
      <c r="AP197" s="129"/>
      <c r="AZ197" s="129"/>
      <c r="BA197" s="129"/>
      <c r="BB197" s="129"/>
      <c r="BC197" s="129"/>
      <c r="BD197" s="129"/>
      <c r="BE197" s="129"/>
      <c r="BF197" s="129"/>
      <c r="BG197" s="129"/>
      <c r="BJ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411"/>
      <c r="B198" s="129"/>
      <c r="L198" s="129"/>
      <c r="V198" s="129"/>
      <c r="AF198" s="129"/>
      <c r="AP198" s="129"/>
      <c r="AZ198" s="129"/>
      <c r="BA198" s="129"/>
      <c r="BB198" s="129"/>
      <c r="BC198" s="129"/>
      <c r="BD198" s="129"/>
      <c r="BE198" s="129"/>
      <c r="BF198" s="129"/>
      <c r="BG198" s="129"/>
      <c r="BJ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411"/>
      <c r="B199" s="129"/>
      <c r="L199" s="129"/>
      <c r="V199" s="129"/>
      <c r="AF199" s="129"/>
      <c r="AP199" s="129"/>
      <c r="AZ199" s="129"/>
      <c r="BA199" s="129"/>
      <c r="BB199" s="129"/>
      <c r="BC199" s="129"/>
      <c r="BD199" s="129"/>
      <c r="BE199" s="129"/>
      <c r="BF199" s="129"/>
      <c r="BG199" s="129"/>
      <c r="BJ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411"/>
      <c r="B200" s="129"/>
      <c r="L200" s="129"/>
      <c r="V200" s="129"/>
      <c r="AF200" s="129"/>
      <c r="AP200" s="129"/>
      <c r="AZ200" s="129"/>
      <c r="BA200" s="129"/>
      <c r="BB200" s="129"/>
      <c r="BC200" s="129"/>
      <c r="BD200" s="129"/>
      <c r="BE200" s="129"/>
      <c r="BF200" s="129"/>
      <c r="BG200" s="129"/>
      <c r="BJ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411"/>
      <c r="B201" s="129"/>
      <c r="L201" s="129"/>
      <c r="V201" s="129"/>
      <c r="AF201" s="129"/>
      <c r="AP201" s="129"/>
      <c r="AZ201" s="129"/>
      <c r="BA201" s="129"/>
      <c r="BB201" s="129"/>
      <c r="BC201" s="129"/>
      <c r="BD201" s="129"/>
      <c r="BE201" s="129"/>
      <c r="BF201" s="129"/>
      <c r="BG201" s="129"/>
      <c r="BJ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411"/>
      <c r="B202" s="129"/>
      <c r="L202" s="129"/>
      <c r="V202" s="129"/>
      <c r="AF202" s="129"/>
      <c r="AP202" s="129"/>
      <c r="AZ202" s="129"/>
      <c r="BA202" s="129"/>
      <c r="BB202" s="129"/>
      <c r="BC202" s="129"/>
      <c r="BD202" s="129"/>
      <c r="BE202" s="129"/>
      <c r="BF202" s="129"/>
      <c r="BG202" s="129"/>
      <c r="BJ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411"/>
      <c r="B203" s="129"/>
      <c r="L203" s="129"/>
      <c r="V203" s="129"/>
      <c r="AF203" s="129"/>
      <c r="AP203" s="129"/>
      <c r="AZ203" s="129"/>
      <c r="BA203" s="129"/>
      <c r="BB203" s="129"/>
      <c r="BC203" s="129"/>
      <c r="BD203" s="129"/>
      <c r="BE203" s="129"/>
      <c r="BF203" s="129"/>
      <c r="BG203" s="129"/>
      <c r="BJ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411"/>
      <c r="B204" s="129"/>
      <c r="L204" s="129"/>
      <c r="V204" s="129"/>
      <c r="AF204" s="129"/>
      <c r="AP204" s="129"/>
      <c r="AZ204" s="129"/>
      <c r="BA204" s="129"/>
      <c r="BB204" s="129"/>
      <c r="BC204" s="129"/>
      <c r="BD204" s="129"/>
      <c r="BE204" s="129"/>
      <c r="BF204" s="129"/>
      <c r="BG204" s="129"/>
      <c r="BJ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411"/>
      <c r="B205" s="129"/>
      <c r="L205" s="129"/>
      <c r="V205" s="129"/>
      <c r="AF205" s="129"/>
      <c r="AP205" s="129"/>
      <c r="AZ205" s="129"/>
      <c r="BA205" s="129"/>
      <c r="BB205" s="129"/>
      <c r="BC205" s="129"/>
      <c r="BD205" s="129"/>
      <c r="BE205" s="129"/>
      <c r="BF205" s="129"/>
      <c r="BG205" s="129"/>
      <c r="BJ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411"/>
      <c r="B206" s="129"/>
      <c r="L206" s="129"/>
      <c r="V206" s="129"/>
      <c r="AF206" s="129"/>
      <c r="AP206" s="129"/>
      <c r="AZ206" s="129"/>
      <c r="BA206" s="129"/>
      <c r="BB206" s="129"/>
      <c r="BC206" s="129"/>
      <c r="BD206" s="129"/>
      <c r="BE206" s="129"/>
      <c r="BF206" s="129"/>
      <c r="BG206" s="129"/>
      <c r="BJ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411"/>
      <c r="B207" s="129"/>
      <c r="L207" s="129"/>
      <c r="V207" s="129"/>
      <c r="AF207" s="129"/>
      <c r="AP207" s="129"/>
      <c r="AZ207" s="129"/>
      <c r="BA207" s="129"/>
      <c r="BB207" s="129"/>
      <c r="BC207" s="129"/>
      <c r="BD207" s="129"/>
      <c r="BE207" s="129"/>
      <c r="BF207" s="129"/>
      <c r="BG207" s="129"/>
      <c r="BJ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411"/>
      <c r="B208" s="129"/>
      <c r="L208" s="129"/>
      <c r="V208" s="129"/>
      <c r="AF208" s="129"/>
      <c r="AP208" s="129"/>
      <c r="AZ208" s="129"/>
      <c r="BA208" s="129"/>
      <c r="BB208" s="129"/>
      <c r="BC208" s="129"/>
      <c r="BD208" s="129"/>
      <c r="BE208" s="129"/>
      <c r="BF208" s="129"/>
      <c r="BG208" s="129"/>
      <c r="BJ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411"/>
      <c r="B209" s="129"/>
      <c r="L209" s="129"/>
      <c r="V209" s="129"/>
      <c r="AF209" s="129"/>
      <c r="AP209" s="129"/>
      <c r="AZ209" s="129"/>
      <c r="BA209" s="129"/>
      <c r="BB209" s="129"/>
      <c r="BC209" s="129"/>
      <c r="BD209" s="129"/>
      <c r="BE209" s="129"/>
      <c r="BF209" s="129"/>
      <c r="BG209" s="129"/>
      <c r="BJ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411"/>
      <c r="B210" s="129"/>
      <c r="L210" s="129"/>
      <c r="V210" s="129"/>
      <c r="AF210" s="129"/>
      <c r="AP210" s="129"/>
      <c r="AZ210" s="129"/>
      <c r="BA210" s="129"/>
      <c r="BB210" s="129"/>
      <c r="BC210" s="129"/>
      <c r="BD210" s="129"/>
      <c r="BE210" s="129"/>
      <c r="BF210" s="129"/>
      <c r="BG210" s="129"/>
      <c r="BJ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411"/>
      <c r="B211" s="129"/>
      <c r="L211" s="129"/>
      <c r="V211" s="129"/>
      <c r="AF211" s="129"/>
      <c r="AP211" s="129"/>
      <c r="AZ211" s="129"/>
      <c r="BA211" s="129"/>
      <c r="BB211" s="129"/>
      <c r="BC211" s="129"/>
      <c r="BD211" s="129"/>
      <c r="BE211" s="129"/>
      <c r="BF211" s="129"/>
      <c r="BG211" s="129"/>
      <c r="BJ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411"/>
      <c r="B212" s="129"/>
      <c r="L212" s="129"/>
      <c r="V212" s="129"/>
      <c r="AF212" s="129"/>
      <c r="AP212" s="129"/>
      <c r="AZ212" s="129"/>
      <c r="BA212" s="129"/>
      <c r="BB212" s="129"/>
      <c r="BC212" s="129"/>
      <c r="BD212" s="129"/>
      <c r="BE212" s="129"/>
      <c r="BF212" s="129"/>
      <c r="BG212" s="129"/>
      <c r="BJ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411"/>
      <c r="B213" s="129"/>
      <c r="L213" s="129"/>
      <c r="V213" s="129"/>
      <c r="AF213" s="129"/>
      <c r="AP213" s="129"/>
      <c r="AZ213" s="129"/>
      <c r="BA213" s="129"/>
      <c r="BB213" s="129"/>
      <c r="BC213" s="129"/>
      <c r="BD213" s="129"/>
      <c r="BE213" s="129"/>
      <c r="BF213" s="129"/>
      <c r="BG213" s="129"/>
      <c r="BJ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411"/>
      <c r="B214" s="129"/>
      <c r="L214" s="129"/>
      <c r="V214" s="129"/>
      <c r="AF214" s="129"/>
      <c r="AP214" s="129"/>
      <c r="AZ214" s="129"/>
      <c r="BA214" s="129"/>
      <c r="BB214" s="129"/>
      <c r="BC214" s="129"/>
      <c r="BD214" s="129"/>
      <c r="BE214" s="129"/>
      <c r="BF214" s="129"/>
      <c r="BG214" s="129"/>
      <c r="BJ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411"/>
      <c r="B215" s="129"/>
      <c r="L215" s="129"/>
      <c r="V215" s="129"/>
      <c r="AF215" s="129"/>
      <c r="AP215" s="129"/>
      <c r="AZ215" s="129"/>
      <c r="BA215" s="129"/>
      <c r="BB215" s="129"/>
      <c r="BC215" s="129"/>
      <c r="BD215" s="129"/>
      <c r="BE215" s="129"/>
      <c r="BF215" s="129"/>
      <c r="BG215" s="129"/>
      <c r="BJ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411"/>
      <c r="B216" s="129"/>
      <c r="L216" s="129"/>
      <c r="V216" s="129"/>
      <c r="AF216" s="129"/>
      <c r="AP216" s="129"/>
      <c r="AZ216" s="129"/>
      <c r="BA216" s="129"/>
      <c r="BB216" s="129"/>
      <c r="BC216" s="129"/>
      <c r="BD216" s="129"/>
      <c r="BE216" s="129"/>
      <c r="BF216" s="129"/>
      <c r="BG216" s="129"/>
      <c r="BJ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411"/>
      <c r="B217" s="129"/>
      <c r="L217" s="129"/>
      <c r="V217" s="129"/>
      <c r="AF217" s="129"/>
      <c r="AP217" s="129"/>
      <c r="AZ217" s="129"/>
      <c r="BA217" s="129"/>
      <c r="BB217" s="129"/>
      <c r="BC217" s="129"/>
      <c r="BD217" s="129"/>
      <c r="BE217" s="129"/>
      <c r="BF217" s="129"/>
      <c r="BG217" s="129"/>
      <c r="BJ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411"/>
      <c r="B218" s="129"/>
      <c r="L218" s="129"/>
      <c r="V218" s="129"/>
      <c r="AF218" s="129"/>
      <c r="AP218" s="129"/>
      <c r="AZ218" s="129"/>
      <c r="BA218" s="129"/>
      <c r="BB218" s="129"/>
      <c r="BC218" s="129"/>
      <c r="BD218" s="129"/>
      <c r="BE218" s="129"/>
      <c r="BF218" s="129"/>
      <c r="BG218" s="129"/>
      <c r="BJ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411"/>
      <c r="B219" s="129"/>
      <c r="L219" s="129"/>
      <c r="V219" s="129"/>
      <c r="AF219" s="129"/>
      <c r="AP219" s="129"/>
      <c r="AZ219" s="129"/>
      <c r="BA219" s="129"/>
      <c r="BB219" s="129"/>
      <c r="BC219" s="129"/>
      <c r="BD219" s="129"/>
      <c r="BE219" s="129"/>
      <c r="BF219" s="129"/>
      <c r="BG219" s="129"/>
      <c r="BJ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411"/>
      <c r="B220" s="129"/>
      <c r="L220" s="129"/>
      <c r="V220" s="129"/>
      <c r="AF220" s="129"/>
      <c r="AP220" s="129"/>
      <c r="AZ220" s="129"/>
      <c r="BA220" s="129"/>
      <c r="BB220" s="129"/>
      <c r="BC220" s="129"/>
      <c r="BD220" s="129"/>
      <c r="BE220" s="129"/>
      <c r="BF220" s="129"/>
      <c r="BG220" s="129"/>
      <c r="BJ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411"/>
      <c r="B221" s="129"/>
      <c r="L221" s="129"/>
      <c r="V221" s="129"/>
      <c r="AF221" s="129"/>
      <c r="AP221" s="129"/>
      <c r="AZ221" s="129"/>
      <c r="BA221" s="129"/>
      <c r="BB221" s="129"/>
      <c r="BC221" s="129"/>
      <c r="BD221" s="129"/>
      <c r="BE221" s="129"/>
      <c r="BF221" s="129"/>
      <c r="BG221" s="129"/>
      <c r="BJ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411"/>
      <c r="B222" s="129"/>
      <c r="L222" s="129"/>
      <c r="V222" s="129"/>
      <c r="AF222" s="129"/>
      <c r="AP222" s="129"/>
      <c r="AZ222" s="129"/>
      <c r="BA222" s="129"/>
      <c r="BB222" s="129"/>
      <c r="BC222" s="129"/>
      <c r="BD222" s="129"/>
      <c r="BE222" s="129"/>
      <c r="BF222" s="129"/>
      <c r="BG222" s="129"/>
      <c r="BJ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411"/>
      <c r="B223" s="129"/>
      <c r="L223" s="129"/>
      <c r="V223" s="129"/>
      <c r="AF223" s="129"/>
      <c r="AP223" s="129"/>
      <c r="AZ223" s="129"/>
      <c r="BA223" s="129"/>
      <c r="BB223" s="129"/>
      <c r="BC223" s="129"/>
      <c r="BD223" s="129"/>
      <c r="BE223" s="129"/>
      <c r="BF223" s="129"/>
      <c r="BG223" s="129"/>
      <c r="BJ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411"/>
      <c r="B224" s="129"/>
      <c r="L224" s="129"/>
      <c r="V224" s="129"/>
      <c r="AF224" s="129"/>
      <c r="AP224" s="129"/>
      <c r="AZ224" s="129"/>
      <c r="BA224" s="129"/>
      <c r="BB224" s="129"/>
      <c r="BC224" s="129"/>
      <c r="BD224" s="129"/>
      <c r="BE224" s="129"/>
      <c r="BF224" s="129"/>
      <c r="BG224" s="129"/>
      <c r="BJ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411"/>
      <c r="B225" s="129"/>
      <c r="L225" s="129"/>
      <c r="V225" s="129"/>
      <c r="AF225" s="129"/>
      <c r="AP225" s="129"/>
      <c r="AZ225" s="129"/>
      <c r="BA225" s="129"/>
      <c r="BB225" s="129"/>
      <c r="BC225" s="129"/>
      <c r="BD225" s="129"/>
      <c r="BE225" s="129"/>
      <c r="BF225" s="129"/>
      <c r="BG225" s="129"/>
      <c r="BJ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411"/>
      <c r="B226" s="129"/>
      <c r="L226" s="129"/>
      <c r="V226" s="129"/>
      <c r="AF226" s="129"/>
      <c r="AP226" s="129"/>
      <c r="AZ226" s="129"/>
      <c r="BA226" s="129"/>
      <c r="BB226" s="129"/>
      <c r="BC226" s="129"/>
      <c r="BD226" s="129"/>
      <c r="BE226" s="129"/>
      <c r="BF226" s="129"/>
      <c r="BG226" s="129"/>
      <c r="BJ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411"/>
      <c r="B227" s="129"/>
      <c r="L227" s="129"/>
      <c r="V227" s="129"/>
      <c r="AF227" s="129"/>
      <c r="AP227" s="129"/>
      <c r="AZ227" s="129"/>
      <c r="BA227" s="129"/>
      <c r="BB227" s="129"/>
      <c r="BC227" s="129"/>
      <c r="BD227" s="129"/>
      <c r="BE227" s="129"/>
      <c r="BF227" s="129"/>
      <c r="BG227" s="129"/>
      <c r="BJ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411"/>
      <c r="B228" s="129"/>
      <c r="L228" s="129"/>
      <c r="V228" s="129"/>
      <c r="AF228" s="129"/>
      <c r="AP228" s="129"/>
      <c r="AZ228" s="129"/>
      <c r="BA228" s="129"/>
      <c r="BB228" s="129"/>
      <c r="BC228" s="129"/>
      <c r="BD228" s="129"/>
      <c r="BE228" s="129"/>
      <c r="BF228" s="129"/>
      <c r="BG228" s="129"/>
      <c r="BJ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411"/>
      <c r="B229" s="129"/>
      <c r="L229" s="129"/>
      <c r="V229" s="129"/>
      <c r="AF229" s="129"/>
      <c r="AP229" s="129"/>
      <c r="AZ229" s="129"/>
      <c r="BA229" s="129"/>
      <c r="BB229" s="129"/>
      <c r="BC229" s="129"/>
      <c r="BD229" s="129"/>
      <c r="BE229" s="129"/>
      <c r="BF229" s="129"/>
      <c r="BG229" s="129"/>
      <c r="BJ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411"/>
      <c r="B230" s="129"/>
      <c r="L230" s="129"/>
      <c r="V230" s="129"/>
      <c r="AF230" s="129"/>
      <c r="AP230" s="129"/>
      <c r="AZ230" s="129"/>
      <c r="BA230" s="129"/>
      <c r="BB230" s="129"/>
      <c r="BC230" s="129"/>
      <c r="BD230" s="129"/>
      <c r="BE230" s="129"/>
      <c r="BF230" s="129"/>
      <c r="BG230" s="129"/>
      <c r="BJ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411"/>
      <c r="B231" s="129"/>
      <c r="L231" s="129"/>
      <c r="V231" s="129"/>
      <c r="AF231" s="129"/>
      <c r="AP231" s="129"/>
      <c r="AZ231" s="129"/>
      <c r="BA231" s="129"/>
      <c r="BB231" s="129"/>
      <c r="BC231" s="129"/>
      <c r="BD231" s="129"/>
      <c r="BE231" s="129"/>
      <c r="BF231" s="129"/>
      <c r="BG231" s="129"/>
      <c r="BJ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411"/>
      <c r="B232" s="129"/>
      <c r="L232" s="129"/>
      <c r="V232" s="129"/>
      <c r="AF232" s="129"/>
      <c r="AP232" s="129"/>
      <c r="AZ232" s="129"/>
      <c r="BA232" s="129"/>
      <c r="BB232" s="129"/>
      <c r="BC232" s="129"/>
      <c r="BD232" s="129"/>
      <c r="BE232" s="129"/>
      <c r="BF232" s="129"/>
      <c r="BG232" s="129"/>
      <c r="BJ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411"/>
      <c r="B233" s="129"/>
      <c r="L233" s="129"/>
      <c r="V233" s="129"/>
      <c r="AF233" s="129"/>
      <c r="AP233" s="129"/>
      <c r="AZ233" s="129"/>
      <c r="BA233" s="129"/>
      <c r="BB233" s="129"/>
      <c r="BC233" s="129"/>
      <c r="BD233" s="129"/>
      <c r="BE233" s="129"/>
      <c r="BF233" s="129"/>
      <c r="BG233" s="129"/>
      <c r="BJ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411"/>
      <c r="B234" s="129"/>
      <c r="L234" s="129"/>
      <c r="V234" s="129"/>
      <c r="AF234" s="129"/>
      <c r="AP234" s="129"/>
      <c r="AZ234" s="129"/>
      <c r="BA234" s="129"/>
      <c r="BB234" s="129"/>
      <c r="BC234" s="129"/>
      <c r="BD234" s="129"/>
      <c r="BE234" s="129"/>
      <c r="BF234" s="129"/>
      <c r="BG234" s="129"/>
      <c r="BJ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411"/>
      <c r="B235" s="129"/>
      <c r="L235" s="129"/>
      <c r="V235" s="129"/>
      <c r="AF235" s="129"/>
      <c r="AP235" s="129"/>
      <c r="AZ235" s="129"/>
      <c r="BA235" s="129"/>
      <c r="BB235" s="129"/>
      <c r="BC235" s="129"/>
      <c r="BD235" s="129"/>
      <c r="BE235" s="129"/>
      <c r="BF235" s="129"/>
      <c r="BG235" s="129"/>
      <c r="BJ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411"/>
      <c r="B236" s="129"/>
      <c r="L236" s="129"/>
      <c r="V236" s="129"/>
      <c r="AF236" s="129"/>
      <c r="AP236" s="129"/>
      <c r="AZ236" s="129"/>
      <c r="BA236" s="129"/>
      <c r="BB236" s="129"/>
      <c r="BC236" s="129"/>
      <c r="BD236" s="129"/>
      <c r="BE236" s="129"/>
      <c r="BF236" s="129"/>
      <c r="BG236" s="129"/>
      <c r="BJ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411"/>
      <c r="B237" s="129"/>
      <c r="L237" s="129"/>
      <c r="V237" s="129"/>
      <c r="AF237" s="129"/>
      <c r="AP237" s="129"/>
      <c r="AZ237" s="129"/>
      <c r="BA237" s="129"/>
      <c r="BB237" s="129"/>
      <c r="BC237" s="129"/>
      <c r="BD237" s="129"/>
      <c r="BE237" s="129"/>
      <c r="BF237" s="129"/>
      <c r="BG237" s="129"/>
      <c r="BJ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411"/>
      <c r="B238" s="129"/>
      <c r="L238" s="129"/>
      <c r="V238" s="129"/>
      <c r="AF238" s="129"/>
      <c r="AP238" s="129"/>
      <c r="AZ238" s="129"/>
      <c r="BA238" s="129"/>
      <c r="BB238" s="129"/>
      <c r="BC238" s="129"/>
      <c r="BD238" s="129"/>
      <c r="BE238" s="129"/>
      <c r="BF238" s="129"/>
      <c r="BG238" s="129"/>
      <c r="BJ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411"/>
      <c r="B239" s="129"/>
      <c r="L239" s="129"/>
      <c r="V239" s="129"/>
      <c r="AF239" s="129"/>
      <c r="AP239" s="129"/>
      <c r="AZ239" s="129"/>
      <c r="BA239" s="129"/>
      <c r="BB239" s="129"/>
      <c r="BC239" s="129"/>
      <c r="BD239" s="129"/>
      <c r="BE239" s="129"/>
      <c r="BF239" s="129"/>
      <c r="BG239" s="129"/>
      <c r="BJ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411"/>
      <c r="B240" s="129"/>
      <c r="L240" s="129"/>
      <c r="V240" s="129"/>
      <c r="AF240" s="129"/>
      <c r="AP240" s="129"/>
      <c r="AZ240" s="129"/>
      <c r="BA240" s="129"/>
      <c r="BB240" s="129"/>
      <c r="BC240" s="129"/>
      <c r="BD240" s="129"/>
      <c r="BE240" s="129"/>
      <c r="BF240" s="129"/>
      <c r="BG240" s="129"/>
      <c r="BJ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411"/>
      <c r="B241" s="129"/>
      <c r="L241" s="129"/>
      <c r="V241" s="129"/>
      <c r="AF241" s="129"/>
      <c r="AP241" s="129"/>
      <c r="AZ241" s="129"/>
      <c r="BA241" s="129"/>
      <c r="BB241" s="129"/>
      <c r="BC241" s="129"/>
      <c r="BD241" s="129"/>
      <c r="BE241" s="129"/>
      <c r="BF241" s="129"/>
      <c r="BG241" s="129"/>
      <c r="BJ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411"/>
      <c r="B242" s="129"/>
      <c r="L242" s="129"/>
      <c r="V242" s="129"/>
      <c r="AF242" s="129"/>
      <c r="AP242" s="129"/>
      <c r="AZ242" s="129"/>
      <c r="BA242" s="129"/>
      <c r="BB242" s="129"/>
      <c r="BC242" s="129"/>
      <c r="BD242" s="129"/>
      <c r="BE242" s="129"/>
      <c r="BF242" s="129"/>
      <c r="BG242" s="129"/>
      <c r="BJ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411"/>
      <c r="B243" s="129"/>
      <c r="L243" s="129"/>
      <c r="V243" s="129"/>
      <c r="AF243" s="129"/>
      <c r="AP243" s="129"/>
      <c r="AZ243" s="129"/>
      <c r="BA243" s="129"/>
      <c r="BB243" s="129"/>
      <c r="BC243" s="129"/>
      <c r="BD243" s="129"/>
      <c r="BE243" s="129"/>
      <c r="BF243" s="129"/>
      <c r="BG243" s="129"/>
      <c r="BJ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411"/>
      <c r="B244" s="129"/>
      <c r="L244" s="129"/>
      <c r="V244" s="129"/>
      <c r="AF244" s="129"/>
      <c r="AP244" s="129"/>
      <c r="AZ244" s="129"/>
      <c r="BA244" s="129"/>
      <c r="BB244" s="129"/>
      <c r="BC244" s="129"/>
      <c r="BD244" s="129"/>
      <c r="BE244" s="129"/>
      <c r="BF244" s="129"/>
      <c r="BG244" s="129"/>
      <c r="BJ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411"/>
      <c r="B245" s="129"/>
      <c r="L245" s="129"/>
      <c r="V245" s="129"/>
      <c r="AF245" s="129"/>
      <c r="AP245" s="129"/>
      <c r="AZ245" s="129"/>
      <c r="BA245" s="129"/>
      <c r="BB245" s="129"/>
      <c r="BC245" s="129"/>
      <c r="BD245" s="129"/>
      <c r="BE245" s="129"/>
      <c r="BF245" s="129"/>
      <c r="BG245" s="129"/>
      <c r="BJ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411"/>
      <c r="B246" s="129"/>
      <c r="L246" s="129"/>
      <c r="V246" s="129"/>
      <c r="AF246" s="129"/>
      <c r="AP246" s="129"/>
      <c r="AZ246" s="129"/>
      <c r="BA246" s="129"/>
      <c r="BB246" s="129"/>
      <c r="BC246" s="129"/>
      <c r="BD246" s="129"/>
      <c r="BE246" s="129"/>
      <c r="BF246" s="129"/>
      <c r="BG246" s="129"/>
      <c r="BJ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411"/>
      <c r="B247" s="129"/>
      <c r="L247" s="129"/>
      <c r="V247" s="129"/>
      <c r="AF247" s="129"/>
      <c r="AP247" s="129"/>
      <c r="AZ247" s="129"/>
      <c r="BA247" s="129"/>
      <c r="BB247" s="129"/>
      <c r="BC247" s="129"/>
      <c r="BD247" s="129"/>
      <c r="BE247" s="129"/>
      <c r="BF247" s="129"/>
      <c r="BG247" s="129"/>
      <c r="BJ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411"/>
      <c r="B248" s="129"/>
      <c r="L248" s="129"/>
      <c r="V248" s="129"/>
      <c r="AF248" s="129"/>
      <c r="AP248" s="129"/>
      <c r="AZ248" s="129"/>
      <c r="BA248" s="129"/>
      <c r="BB248" s="129"/>
      <c r="BC248" s="129"/>
      <c r="BD248" s="129"/>
      <c r="BE248" s="129"/>
      <c r="BF248" s="129"/>
      <c r="BG248" s="129"/>
      <c r="BJ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411"/>
      <c r="B249" s="129"/>
      <c r="L249" s="129"/>
      <c r="V249" s="129"/>
      <c r="AF249" s="129"/>
      <c r="AP249" s="129"/>
      <c r="AZ249" s="129"/>
      <c r="BA249" s="129"/>
      <c r="BB249" s="129"/>
      <c r="BC249" s="129"/>
      <c r="BD249" s="129"/>
      <c r="BE249" s="129"/>
      <c r="BF249" s="129"/>
      <c r="BG249" s="129"/>
      <c r="BJ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411"/>
      <c r="B250" s="129"/>
      <c r="L250" s="129"/>
      <c r="V250" s="129"/>
      <c r="AF250" s="129"/>
      <c r="AP250" s="129"/>
      <c r="AZ250" s="129"/>
      <c r="BA250" s="129"/>
      <c r="BB250" s="129"/>
      <c r="BC250" s="129"/>
      <c r="BD250" s="129"/>
      <c r="BE250" s="129"/>
      <c r="BF250" s="129"/>
      <c r="BG250" s="129"/>
      <c r="BJ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411"/>
      <c r="B251" s="129"/>
      <c r="L251" s="129"/>
      <c r="V251" s="129"/>
      <c r="AF251" s="129"/>
      <c r="AP251" s="129"/>
      <c r="AZ251" s="129"/>
      <c r="BA251" s="129"/>
      <c r="BB251" s="129"/>
      <c r="BC251" s="129"/>
      <c r="BD251" s="129"/>
      <c r="BE251" s="129"/>
      <c r="BF251" s="129"/>
      <c r="BG251" s="129"/>
      <c r="BJ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411"/>
      <c r="B252" s="129"/>
      <c r="L252" s="129"/>
      <c r="V252" s="129"/>
      <c r="AF252" s="129"/>
      <c r="AP252" s="129"/>
      <c r="AZ252" s="129"/>
      <c r="BA252" s="129"/>
      <c r="BB252" s="129"/>
      <c r="BC252" s="129"/>
      <c r="BD252" s="129"/>
      <c r="BE252" s="129"/>
      <c r="BF252" s="129"/>
      <c r="BG252" s="129"/>
      <c r="BJ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411"/>
      <c r="B253" s="129"/>
      <c r="L253" s="129"/>
      <c r="V253" s="129"/>
      <c r="AF253" s="129"/>
      <c r="AP253" s="129"/>
      <c r="AZ253" s="129"/>
      <c r="BA253" s="129"/>
      <c r="BB253" s="129"/>
      <c r="BC253" s="129"/>
      <c r="BD253" s="129"/>
      <c r="BE253" s="129"/>
      <c r="BF253" s="129"/>
      <c r="BG253" s="129"/>
      <c r="BJ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411"/>
      <c r="B254" s="129"/>
      <c r="L254" s="129"/>
      <c r="V254" s="129"/>
      <c r="AF254" s="129"/>
      <c r="AP254" s="129"/>
      <c r="AZ254" s="129"/>
      <c r="BA254" s="129"/>
      <c r="BB254" s="129"/>
      <c r="BC254" s="129"/>
      <c r="BD254" s="129"/>
      <c r="BE254" s="129"/>
      <c r="BF254" s="129"/>
      <c r="BG254" s="129"/>
      <c r="BJ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411"/>
      <c r="B255" s="129"/>
      <c r="L255" s="129"/>
      <c r="V255" s="129"/>
      <c r="AF255" s="129"/>
      <c r="AP255" s="129"/>
      <c r="AZ255" s="129"/>
      <c r="BA255" s="129"/>
      <c r="BB255" s="129"/>
      <c r="BC255" s="129"/>
      <c r="BD255" s="129"/>
      <c r="BE255" s="129"/>
      <c r="BF255" s="129"/>
      <c r="BG255" s="129"/>
      <c r="BJ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411"/>
      <c r="B256" s="129"/>
      <c r="L256" s="129"/>
      <c r="V256" s="129"/>
      <c r="AF256" s="129"/>
      <c r="AP256" s="129"/>
      <c r="AZ256" s="129"/>
      <c r="BA256" s="129"/>
      <c r="BB256" s="129"/>
      <c r="BC256" s="129"/>
      <c r="BD256" s="129"/>
      <c r="BE256" s="129"/>
      <c r="BF256" s="129"/>
      <c r="BG256" s="129"/>
      <c r="BJ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411"/>
      <c r="B257" s="129"/>
      <c r="L257" s="129"/>
      <c r="V257" s="129"/>
      <c r="AF257" s="129"/>
      <c r="AP257" s="129"/>
      <c r="AZ257" s="129"/>
      <c r="BA257" s="129"/>
      <c r="BB257" s="129"/>
      <c r="BC257" s="129"/>
      <c r="BD257" s="129"/>
      <c r="BE257" s="129"/>
      <c r="BF257" s="129"/>
      <c r="BG257" s="129"/>
      <c r="BJ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411"/>
      <c r="B258" s="129"/>
      <c r="L258" s="129"/>
      <c r="V258" s="129"/>
      <c r="AF258" s="129"/>
      <c r="AP258" s="129"/>
      <c r="AZ258" s="129"/>
      <c r="BA258" s="129"/>
      <c r="BB258" s="129"/>
      <c r="BC258" s="129"/>
      <c r="BD258" s="129"/>
      <c r="BE258" s="129"/>
      <c r="BF258" s="129"/>
      <c r="BG258" s="129"/>
      <c r="BJ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411"/>
      <c r="B259" s="129"/>
      <c r="L259" s="129"/>
      <c r="V259" s="129"/>
      <c r="AF259" s="129"/>
      <c r="AP259" s="129"/>
      <c r="AZ259" s="129"/>
      <c r="BA259" s="129"/>
      <c r="BB259" s="129"/>
      <c r="BC259" s="129"/>
      <c r="BD259" s="129"/>
      <c r="BE259" s="129"/>
      <c r="BF259" s="129"/>
      <c r="BG259" s="129"/>
      <c r="BJ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411"/>
      <c r="B260" s="129"/>
      <c r="L260" s="129"/>
      <c r="V260" s="129"/>
      <c r="AF260" s="129"/>
      <c r="AP260" s="129"/>
      <c r="AZ260" s="129"/>
      <c r="BA260" s="129"/>
      <c r="BB260" s="129"/>
      <c r="BC260" s="129"/>
      <c r="BD260" s="129"/>
      <c r="BE260" s="129"/>
      <c r="BF260" s="129"/>
      <c r="BG260" s="129"/>
      <c r="BJ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411"/>
      <c r="B261" s="129"/>
      <c r="L261" s="129"/>
      <c r="V261" s="129"/>
      <c r="AF261" s="129"/>
      <c r="AP261" s="129"/>
      <c r="AZ261" s="129"/>
      <c r="BA261" s="129"/>
      <c r="BB261" s="129"/>
      <c r="BC261" s="129"/>
      <c r="BD261" s="129"/>
      <c r="BE261" s="129"/>
      <c r="BF261" s="129"/>
      <c r="BG261" s="129"/>
      <c r="BJ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411"/>
      <c r="B262" s="129"/>
      <c r="L262" s="129"/>
      <c r="V262" s="129"/>
      <c r="AF262" s="129"/>
      <c r="AP262" s="129"/>
      <c r="AZ262" s="129"/>
      <c r="BA262" s="129"/>
      <c r="BB262" s="129"/>
      <c r="BC262" s="129"/>
      <c r="BD262" s="129"/>
      <c r="BE262" s="129"/>
      <c r="BF262" s="129"/>
      <c r="BG262" s="129"/>
      <c r="BJ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411"/>
      <c r="B263" s="129"/>
      <c r="L263" s="129"/>
      <c r="V263" s="129"/>
      <c r="AF263" s="129"/>
      <c r="AP263" s="129"/>
      <c r="AZ263" s="129"/>
      <c r="BA263" s="129"/>
      <c r="BB263" s="129"/>
      <c r="BC263" s="129"/>
      <c r="BD263" s="129"/>
      <c r="BE263" s="129"/>
      <c r="BF263" s="129"/>
      <c r="BG263" s="129"/>
      <c r="BJ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411"/>
      <c r="B264" s="129"/>
      <c r="L264" s="129"/>
      <c r="V264" s="129"/>
      <c r="AF264" s="129"/>
      <c r="AP264" s="129"/>
      <c r="AZ264" s="129"/>
      <c r="BA264" s="129"/>
      <c r="BB264" s="129"/>
      <c r="BC264" s="129"/>
      <c r="BD264" s="129"/>
      <c r="BE264" s="129"/>
      <c r="BF264" s="129"/>
      <c r="BG264" s="129"/>
      <c r="BJ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411"/>
      <c r="B265" s="129"/>
      <c r="L265" s="129"/>
      <c r="V265" s="129"/>
      <c r="AF265" s="129"/>
      <c r="AP265" s="129"/>
      <c r="AZ265" s="129"/>
      <c r="BA265" s="129"/>
      <c r="BB265" s="129"/>
      <c r="BC265" s="129"/>
      <c r="BD265" s="129"/>
      <c r="BE265" s="129"/>
      <c r="BF265" s="129"/>
      <c r="BG265" s="129"/>
      <c r="BJ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411"/>
      <c r="B266" s="129"/>
      <c r="L266" s="129"/>
      <c r="V266" s="129"/>
      <c r="AF266" s="129"/>
      <c r="AP266" s="129"/>
      <c r="AZ266" s="129"/>
      <c r="BA266" s="129"/>
      <c r="BB266" s="129"/>
      <c r="BC266" s="129"/>
      <c r="BD266" s="129"/>
      <c r="BE266" s="129"/>
      <c r="BF266" s="129"/>
      <c r="BG266" s="129"/>
      <c r="BJ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411"/>
      <c r="B267" s="129"/>
      <c r="L267" s="129"/>
      <c r="V267" s="129"/>
      <c r="AF267" s="129"/>
      <c r="AP267" s="129"/>
      <c r="AZ267" s="129"/>
      <c r="BA267" s="129"/>
      <c r="BB267" s="129"/>
      <c r="BC267" s="129"/>
      <c r="BD267" s="129"/>
      <c r="BE267" s="129"/>
      <c r="BF267" s="129"/>
      <c r="BG267" s="129"/>
      <c r="BJ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411"/>
      <c r="B268" s="129"/>
      <c r="L268" s="129"/>
      <c r="V268" s="129"/>
      <c r="AF268" s="129"/>
      <c r="AP268" s="129"/>
      <c r="AZ268" s="129"/>
      <c r="BA268" s="129"/>
      <c r="BB268" s="129"/>
      <c r="BC268" s="129"/>
      <c r="BD268" s="129"/>
      <c r="BE268" s="129"/>
      <c r="BF268" s="129"/>
      <c r="BG268" s="129"/>
      <c r="BJ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411"/>
      <c r="B269" s="129"/>
      <c r="L269" s="129"/>
      <c r="V269" s="129"/>
      <c r="AF269" s="129"/>
      <c r="AP269" s="129"/>
      <c r="AZ269" s="129"/>
      <c r="BA269" s="129"/>
      <c r="BB269" s="129"/>
      <c r="BC269" s="129"/>
      <c r="BD269" s="129"/>
      <c r="BE269" s="129"/>
      <c r="BF269" s="129"/>
      <c r="BG269" s="129"/>
      <c r="BJ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411"/>
      <c r="B270" s="129"/>
      <c r="L270" s="129"/>
      <c r="V270" s="129"/>
      <c r="AF270" s="129"/>
      <c r="AP270" s="129"/>
      <c r="AZ270" s="129"/>
      <c r="BA270" s="129"/>
      <c r="BB270" s="129"/>
      <c r="BC270" s="129"/>
      <c r="BD270" s="129"/>
      <c r="BE270" s="129"/>
      <c r="BF270" s="129"/>
      <c r="BG270" s="129"/>
      <c r="BJ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411"/>
      <c r="B271" s="129"/>
      <c r="L271" s="129"/>
      <c r="V271" s="129"/>
      <c r="AF271" s="129"/>
      <c r="AP271" s="129"/>
      <c r="AZ271" s="129"/>
      <c r="BA271" s="129"/>
      <c r="BB271" s="129"/>
      <c r="BC271" s="129"/>
      <c r="BD271" s="129"/>
      <c r="BE271" s="129"/>
      <c r="BF271" s="129"/>
      <c r="BG271" s="129"/>
      <c r="BJ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411"/>
      <c r="B272" s="129"/>
      <c r="L272" s="129"/>
      <c r="V272" s="129"/>
      <c r="AF272" s="129"/>
      <c r="AP272" s="129"/>
      <c r="AZ272" s="129"/>
      <c r="BA272" s="129"/>
      <c r="BB272" s="129"/>
      <c r="BC272" s="129"/>
      <c r="BD272" s="129"/>
      <c r="BE272" s="129"/>
      <c r="BF272" s="129"/>
      <c r="BG272" s="129"/>
      <c r="BJ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411"/>
      <c r="B273" s="129"/>
      <c r="L273" s="129"/>
      <c r="V273" s="129"/>
      <c r="AF273" s="129"/>
      <c r="AP273" s="129"/>
      <c r="AZ273" s="129"/>
      <c r="BA273" s="129"/>
      <c r="BB273" s="129"/>
      <c r="BC273" s="129"/>
      <c r="BD273" s="129"/>
      <c r="BE273" s="129"/>
      <c r="BF273" s="129"/>
      <c r="BG273" s="129"/>
      <c r="BJ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411"/>
      <c r="B274" s="129"/>
      <c r="L274" s="129"/>
      <c r="V274" s="129"/>
      <c r="AF274" s="129"/>
      <c r="AP274" s="129"/>
      <c r="AZ274" s="129"/>
      <c r="BA274" s="129"/>
      <c r="BB274" s="129"/>
      <c r="BC274" s="129"/>
      <c r="BD274" s="129"/>
      <c r="BE274" s="129"/>
      <c r="BF274" s="129"/>
      <c r="BG274" s="129"/>
      <c r="BJ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411"/>
      <c r="B275" s="129"/>
      <c r="L275" s="129"/>
      <c r="V275" s="129"/>
      <c r="AF275" s="129"/>
      <c r="AP275" s="129"/>
      <c r="AZ275" s="129"/>
      <c r="BA275" s="129"/>
      <c r="BB275" s="129"/>
      <c r="BC275" s="129"/>
      <c r="BD275" s="129"/>
      <c r="BE275" s="129"/>
      <c r="BF275" s="129"/>
      <c r="BG275" s="129"/>
      <c r="BJ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411"/>
      <c r="B276" s="129"/>
      <c r="L276" s="129"/>
      <c r="V276" s="129"/>
      <c r="AF276" s="129"/>
      <c r="AP276" s="129"/>
      <c r="AZ276" s="129"/>
      <c r="BA276" s="129"/>
      <c r="BB276" s="129"/>
      <c r="BC276" s="129"/>
      <c r="BD276" s="129"/>
      <c r="BE276" s="129"/>
      <c r="BF276" s="129"/>
      <c r="BG276" s="129"/>
      <c r="BJ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411"/>
      <c r="B277" s="129"/>
      <c r="L277" s="129"/>
      <c r="V277" s="129"/>
      <c r="AF277" s="129"/>
      <c r="AP277" s="129"/>
      <c r="AZ277" s="129"/>
      <c r="BA277" s="129"/>
      <c r="BB277" s="129"/>
      <c r="BC277" s="129"/>
      <c r="BD277" s="129"/>
      <c r="BE277" s="129"/>
      <c r="BF277" s="129"/>
      <c r="BG277" s="129"/>
      <c r="BJ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411"/>
      <c r="B278" s="129"/>
      <c r="L278" s="129"/>
      <c r="V278" s="129"/>
      <c r="AF278" s="129"/>
      <c r="AP278" s="129"/>
      <c r="AZ278" s="129"/>
      <c r="BA278" s="129"/>
      <c r="BB278" s="129"/>
      <c r="BC278" s="129"/>
      <c r="BD278" s="129"/>
      <c r="BE278" s="129"/>
      <c r="BF278" s="129"/>
      <c r="BG278" s="129"/>
      <c r="BJ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411"/>
      <c r="B279" s="129"/>
      <c r="L279" s="129"/>
      <c r="V279" s="129"/>
      <c r="AF279" s="129"/>
      <c r="AP279" s="129"/>
      <c r="AZ279" s="129"/>
      <c r="BA279" s="129"/>
      <c r="BB279" s="129"/>
      <c r="BC279" s="129"/>
      <c r="BD279" s="129"/>
      <c r="BE279" s="129"/>
      <c r="BF279" s="129"/>
      <c r="BG279" s="129"/>
      <c r="BJ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411"/>
      <c r="B280" s="129"/>
      <c r="L280" s="129"/>
      <c r="V280" s="129"/>
      <c r="AF280" s="129"/>
      <c r="AP280" s="129"/>
      <c r="AZ280" s="129"/>
      <c r="BA280" s="129"/>
      <c r="BB280" s="129"/>
      <c r="BC280" s="129"/>
      <c r="BD280" s="129"/>
      <c r="BE280" s="129"/>
      <c r="BF280" s="129"/>
      <c r="BG280" s="129"/>
      <c r="BJ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411"/>
      <c r="B281" s="129"/>
      <c r="L281" s="129"/>
      <c r="V281" s="129"/>
      <c r="AF281" s="129"/>
      <c r="AP281" s="129"/>
      <c r="AZ281" s="129"/>
      <c r="BA281" s="129"/>
      <c r="BB281" s="129"/>
      <c r="BC281" s="129"/>
      <c r="BD281" s="129"/>
      <c r="BE281" s="129"/>
      <c r="BF281" s="129"/>
      <c r="BG281" s="129"/>
      <c r="BJ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411"/>
      <c r="B282" s="129"/>
      <c r="L282" s="129"/>
      <c r="V282" s="129"/>
      <c r="AF282" s="129"/>
      <c r="AP282" s="129"/>
      <c r="AZ282" s="129"/>
      <c r="BA282" s="129"/>
      <c r="BB282" s="129"/>
      <c r="BC282" s="129"/>
      <c r="BD282" s="129"/>
      <c r="BE282" s="129"/>
      <c r="BF282" s="129"/>
      <c r="BG282" s="129"/>
      <c r="BJ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411"/>
      <c r="B283" s="129"/>
      <c r="L283" s="129"/>
      <c r="V283" s="129"/>
      <c r="AF283" s="129"/>
      <c r="AP283" s="129"/>
      <c r="AZ283" s="129"/>
      <c r="BA283" s="129"/>
      <c r="BB283" s="129"/>
      <c r="BC283" s="129"/>
      <c r="BD283" s="129"/>
      <c r="BE283" s="129"/>
      <c r="BF283" s="129"/>
      <c r="BG283" s="129"/>
      <c r="BJ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411"/>
      <c r="B284" s="129"/>
      <c r="L284" s="129"/>
      <c r="V284" s="129"/>
      <c r="AF284" s="129"/>
      <c r="AP284" s="129"/>
      <c r="AZ284" s="129"/>
      <c r="BA284" s="129"/>
      <c r="BB284" s="129"/>
      <c r="BC284" s="129"/>
      <c r="BD284" s="129"/>
      <c r="BE284" s="129"/>
      <c r="BF284" s="129"/>
      <c r="BG284" s="129"/>
      <c r="BJ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411"/>
      <c r="B285" s="129"/>
      <c r="L285" s="129"/>
      <c r="V285" s="129"/>
      <c r="AF285" s="129"/>
      <c r="AP285" s="129"/>
      <c r="AZ285" s="129"/>
      <c r="BA285" s="129"/>
      <c r="BB285" s="129"/>
      <c r="BC285" s="129"/>
      <c r="BD285" s="129"/>
      <c r="BE285" s="129"/>
      <c r="BF285" s="129"/>
      <c r="BG285" s="129"/>
      <c r="BJ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411"/>
      <c r="B286" s="129"/>
      <c r="L286" s="129"/>
      <c r="V286" s="129"/>
      <c r="AF286" s="129"/>
      <c r="AP286" s="129"/>
      <c r="AZ286" s="129"/>
      <c r="BA286" s="129"/>
      <c r="BB286" s="129"/>
      <c r="BC286" s="129"/>
      <c r="BD286" s="129"/>
      <c r="BE286" s="129"/>
      <c r="BF286" s="129"/>
      <c r="BG286" s="129"/>
      <c r="BJ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411"/>
      <c r="B287" s="129"/>
      <c r="L287" s="129"/>
      <c r="V287" s="129"/>
      <c r="AF287" s="129"/>
      <c r="AP287" s="129"/>
      <c r="AZ287" s="129"/>
      <c r="BA287" s="129"/>
      <c r="BB287" s="129"/>
      <c r="BC287" s="129"/>
      <c r="BD287" s="129"/>
      <c r="BE287" s="129"/>
      <c r="BF287" s="129"/>
      <c r="BG287" s="129"/>
      <c r="BJ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411"/>
      <c r="B288" s="129"/>
      <c r="L288" s="129"/>
      <c r="V288" s="129"/>
      <c r="AF288" s="129"/>
      <c r="AP288" s="129"/>
      <c r="AZ288" s="129"/>
      <c r="BA288" s="129"/>
      <c r="BB288" s="129"/>
      <c r="BC288" s="129"/>
      <c r="BD288" s="129"/>
      <c r="BE288" s="129"/>
      <c r="BF288" s="129"/>
      <c r="BG288" s="129"/>
      <c r="BJ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411"/>
      <c r="B289" s="129"/>
      <c r="L289" s="129"/>
      <c r="V289" s="129"/>
      <c r="AF289" s="129"/>
      <c r="AP289" s="129"/>
      <c r="AZ289" s="129"/>
      <c r="BA289" s="129"/>
      <c r="BB289" s="129"/>
      <c r="BC289" s="129"/>
      <c r="BD289" s="129"/>
      <c r="BE289" s="129"/>
      <c r="BF289" s="129"/>
      <c r="BG289" s="129"/>
      <c r="BJ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411"/>
      <c r="B290" s="129"/>
      <c r="L290" s="129"/>
      <c r="V290" s="129"/>
      <c r="AF290" s="129"/>
      <c r="AP290" s="129"/>
      <c r="AZ290" s="129"/>
      <c r="BA290" s="129"/>
      <c r="BB290" s="129"/>
      <c r="BC290" s="129"/>
      <c r="BD290" s="129"/>
      <c r="BE290" s="129"/>
      <c r="BF290" s="129"/>
      <c r="BG290" s="129"/>
      <c r="BJ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411"/>
      <c r="B291" s="129"/>
      <c r="L291" s="129"/>
      <c r="V291" s="129"/>
      <c r="AF291" s="129"/>
      <c r="AP291" s="129"/>
      <c r="AZ291" s="129"/>
      <c r="BA291" s="129"/>
      <c r="BB291" s="129"/>
      <c r="BC291" s="129"/>
      <c r="BD291" s="129"/>
      <c r="BE291" s="129"/>
      <c r="BF291" s="129"/>
      <c r="BG291" s="129"/>
      <c r="BJ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411"/>
      <c r="B292" s="129"/>
      <c r="L292" s="129"/>
      <c r="V292" s="129"/>
      <c r="AF292" s="129"/>
      <c r="AP292" s="129"/>
      <c r="AZ292" s="129"/>
      <c r="BA292" s="129"/>
      <c r="BB292" s="129"/>
      <c r="BC292" s="129"/>
      <c r="BD292" s="129"/>
      <c r="BE292" s="129"/>
      <c r="BF292" s="129"/>
      <c r="BG292" s="129"/>
      <c r="BJ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411"/>
      <c r="B293" s="129"/>
      <c r="L293" s="129"/>
      <c r="V293" s="129"/>
      <c r="AF293" s="129"/>
      <c r="AP293" s="129"/>
      <c r="AZ293" s="129"/>
      <c r="BA293" s="129"/>
      <c r="BB293" s="129"/>
      <c r="BC293" s="129"/>
      <c r="BD293" s="129"/>
      <c r="BE293" s="129"/>
      <c r="BF293" s="129"/>
      <c r="BG293" s="129"/>
      <c r="BJ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411"/>
      <c r="B294" s="129"/>
      <c r="L294" s="129"/>
      <c r="V294" s="129"/>
      <c r="AF294" s="129"/>
      <c r="AP294" s="129"/>
      <c r="AZ294" s="129"/>
      <c r="BA294" s="129"/>
      <c r="BB294" s="129"/>
      <c r="BC294" s="129"/>
      <c r="BD294" s="129"/>
      <c r="BE294" s="129"/>
      <c r="BF294" s="129"/>
      <c r="BG294" s="129"/>
      <c r="BJ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411"/>
      <c r="B295" s="129"/>
      <c r="L295" s="129"/>
      <c r="V295" s="129"/>
      <c r="AF295" s="129"/>
      <c r="AP295" s="129"/>
      <c r="AZ295" s="129"/>
      <c r="BA295" s="129"/>
      <c r="BB295" s="129"/>
      <c r="BC295" s="129"/>
      <c r="BD295" s="129"/>
      <c r="BE295" s="129"/>
      <c r="BF295" s="129"/>
      <c r="BG295" s="129"/>
      <c r="BJ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411"/>
      <c r="B296" s="129"/>
      <c r="L296" s="129"/>
      <c r="V296" s="129"/>
      <c r="AF296" s="129"/>
      <c r="AP296" s="129"/>
      <c r="AZ296" s="129"/>
      <c r="BA296" s="129"/>
      <c r="BB296" s="129"/>
      <c r="BC296" s="129"/>
      <c r="BD296" s="129"/>
      <c r="BE296" s="129"/>
      <c r="BF296" s="129"/>
      <c r="BG296" s="129"/>
      <c r="BJ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411"/>
      <c r="B297" s="129"/>
      <c r="L297" s="129"/>
      <c r="V297" s="129"/>
      <c r="AF297" s="129"/>
      <c r="AP297" s="129"/>
      <c r="AZ297" s="129"/>
      <c r="BA297" s="129"/>
      <c r="BB297" s="129"/>
      <c r="BC297" s="129"/>
      <c r="BD297" s="129"/>
      <c r="BE297" s="129"/>
      <c r="BF297" s="129"/>
      <c r="BG297" s="129"/>
      <c r="BJ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411"/>
      <c r="B298" s="129"/>
      <c r="L298" s="129"/>
      <c r="V298" s="129"/>
      <c r="AF298" s="129"/>
      <c r="AP298" s="129"/>
      <c r="AZ298" s="129"/>
      <c r="BA298" s="129"/>
      <c r="BB298" s="129"/>
      <c r="BC298" s="129"/>
      <c r="BD298" s="129"/>
      <c r="BE298" s="129"/>
      <c r="BF298" s="129"/>
      <c r="BG298" s="129"/>
      <c r="BJ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411"/>
      <c r="B299" s="129"/>
      <c r="L299" s="129"/>
      <c r="V299" s="129"/>
      <c r="AF299" s="129"/>
      <c r="AP299" s="129"/>
      <c r="AZ299" s="129"/>
      <c r="BA299" s="129"/>
      <c r="BB299" s="129"/>
      <c r="BC299" s="129"/>
      <c r="BD299" s="129"/>
      <c r="BE299" s="129"/>
      <c r="BF299" s="129"/>
      <c r="BG299" s="129"/>
      <c r="BJ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411"/>
      <c r="B300" s="129"/>
      <c r="L300" s="129"/>
      <c r="V300" s="129"/>
      <c r="AF300" s="129"/>
      <c r="AP300" s="129"/>
      <c r="AZ300" s="129"/>
      <c r="BA300" s="129"/>
      <c r="BB300" s="129"/>
      <c r="BC300" s="129"/>
      <c r="BD300" s="129"/>
      <c r="BE300" s="129"/>
      <c r="BF300" s="129"/>
      <c r="BG300" s="129"/>
      <c r="BJ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411"/>
      <c r="B301" s="129"/>
      <c r="L301" s="129"/>
      <c r="V301" s="129"/>
      <c r="AF301" s="129"/>
      <c r="AP301" s="129"/>
      <c r="AZ301" s="129"/>
      <c r="BA301" s="129"/>
      <c r="BB301" s="129"/>
      <c r="BC301" s="129"/>
      <c r="BD301" s="129"/>
      <c r="BE301" s="129"/>
      <c r="BF301" s="129"/>
      <c r="BG301" s="129"/>
      <c r="BJ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411"/>
      <c r="B302" s="129"/>
      <c r="L302" s="129"/>
      <c r="V302" s="129"/>
      <c r="AF302" s="129"/>
      <c r="AP302" s="129"/>
      <c r="AZ302" s="129"/>
      <c r="BA302" s="129"/>
      <c r="BB302" s="129"/>
      <c r="BC302" s="129"/>
      <c r="BD302" s="129"/>
      <c r="BE302" s="129"/>
      <c r="BF302" s="129"/>
      <c r="BG302" s="129"/>
      <c r="BJ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411"/>
      <c r="B303" s="129"/>
      <c r="L303" s="129"/>
      <c r="V303" s="129"/>
      <c r="AF303" s="129"/>
      <c r="AP303" s="129"/>
      <c r="AZ303" s="129"/>
      <c r="BA303" s="129"/>
      <c r="BB303" s="129"/>
      <c r="BC303" s="129"/>
      <c r="BD303" s="129"/>
      <c r="BE303" s="129"/>
      <c r="BF303" s="129"/>
      <c r="BG303" s="129"/>
      <c r="BJ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411"/>
      <c r="B304" s="129"/>
      <c r="L304" s="129"/>
      <c r="V304" s="129"/>
      <c r="AF304" s="129"/>
      <c r="AP304" s="129"/>
      <c r="AZ304" s="129"/>
      <c r="BA304" s="129"/>
      <c r="BB304" s="129"/>
      <c r="BC304" s="129"/>
      <c r="BD304" s="129"/>
      <c r="BE304" s="129"/>
      <c r="BF304" s="129"/>
      <c r="BG304" s="129"/>
      <c r="BJ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411"/>
      <c r="B305" s="129"/>
      <c r="L305" s="129"/>
      <c r="V305" s="129"/>
      <c r="AF305" s="129"/>
      <c r="AP305" s="129"/>
      <c r="AZ305" s="129"/>
      <c r="BA305" s="129"/>
      <c r="BB305" s="129"/>
      <c r="BC305" s="129"/>
      <c r="BD305" s="129"/>
      <c r="BE305" s="129"/>
      <c r="BF305" s="129"/>
      <c r="BG305" s="129"/>
      <c r="BJ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411"/>
      <c r="B306" s="129"/>
      <c r="L306" s="129"/>
      <c r="V306" s="129"/>
      <c r="AF306" s="129"/>
      <c r="AP306" s="129"/>
      <c r="AZ306" s="129"/>
      <c r="BA306" s="129"/>
      <c r="BB306" s="129"/>
      <c r="BC306" s="129"/>
      <c r="BD306" s="129"/>
      <c r="BE306" s="129"/>
      <c r="BF306" s="129"/>
      <c r="BG306" s="129"/>
      <c r="BJ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411"/>
      <c r="B307" s="129"/>
      <c r="L307" s="129"/>
      <c r="V307" s="129"/>
      <c r="AF307" s="129"/>
      <c r="AP307" s="129"/>
      <c r="AZ307" s="129"/>
      <c r="BA307" s="129"/>
      <c r="BB307" s="129"/>
      <c r="BC307" s="129"/>
      <c r="BD307" s="129"/>
      <c r="BE307" s="129"/>
      <c r="BF307" s="129"/>
      <c r="BG307" s="129"/>
      <c r="BJ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411"/>
      <c r="B308" s="129"/>
      <c r="L308" s="129"/>
      <c r="V308" s="129"/>
      <c r="AF308" s="129"/>
      <c r="AP308" s="129"/>
      <c r="AZ308" s="129"/>
      <c r="BA308" s="129"/>
      <c r="BB308" s="129"/>
      <c r="BC308" s="129"/>
      <c r="BD308" s="129"/>
      <c r="BE308" s="129"/>
      <c r="BF308" s="129"/>
      <c r="BG308" s="129"/>
      <c r="BJ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411"/>
      <c r="B309" s="129"/>
      <c r="L309" s="129"/>
      <c r="V309" s="129"/>
      <c r="AF309" s="129"/>
      <c r="AP309" s="129"/>
      <c r="AZ309" s="129"/>
      <c r="BA309" s="129"/>
      <c r="BB309" s="129"/>
      <c r="BC309" s="129"/>
      <c r="BD309" s="129"/>
      <c r="BE309" s="129"/>
      <c r="BF309" s="129"/>
      <c r="BG309" s="129"/>
      <c r="BJ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411"/>
      <c r="B310" s="129"/>
      <c r="L310" s="129"/>
      <c r="V310" s="129"/>
      <c r="AF310" s="129"/>
      <c r="AP310" s="129"/>
      <c r="AZ310" s="129"/>
      <c r="BA310" s="129"/>
      <c r="BB310" s="129"/>
      <c r="BC310" s="129"/>
      <c r="BD310" s="129"/>
      <c r="BE310" s="129"/>
      <c r="BF310" s="129"/>
      <c r="BG310" s="129"/>
      <c r="BJ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411"/>
      <c r="B311" s="129"/>
      <c r="L311" s="129"/>
      <c r="V311" s="129"/>
      <c r="AF311" s="129"/>
      <c r="AP311" s="129"/>
      <c r="AZ311" s="129"/>
      <c r="BA311" s="129"/>
      <c r="BB311" s="129"/>
      <c r="BC311" s="129"/>
      <c r="BD311" s="129"/>
      <c r="BE311" s="129"/>
      <c r="BF311" s="129"/>
      <c r="BG311" s="129"/>
      <c r="BJ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411"/>
      <c r="B312" s="129"/>
      <c r="L312" s="129"/>
      <c r="V312" s="129"/>
      <c r="AF312" s="129"/>
      <c r="AP312" s="129"/>
      <c r="AZ312" s="129"/>
      <c r="BA312" s="129"/>
      <c r="BB312" s="129"/>
      <c r="BC312" s="129"/>
      <c r="BD312" s="129"/>
      <c r="BE312" s="129"/>
      <c r="BF312" s="129"/>
      <c r="BG312" s="129"/>
      <c r="BJ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411"/>
      <c r="B313" s="129"/>
      <c r="L313" s="129"/>
      <c r="V313" s="129"/>
      <c r="AF313" s="129"/>
      <c r="AP313" s="129"/>
      <c r="AZ313" s="129"/>
      <c r="BA313" s="129"/>
      <c r="BB313" s="129"/>
      <c r="BC313" s="129"/>
      <c r="BD313" s="129"/>
      <c r="BE313" s="129"/>
      <c r="BF313" s="129"/>
      <c r="BG313" s="129"/>
      <c r="BJ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411"/>
      <c r="B314" s="129"/>
      <c r="L314" s="129"/>
      <c r="V314" s="129"/>
      <c r="AF314" s="129"/>
      <c r="AP314" s="129"/>
      <c r="AZ314" s="129"/>
      <c r="BA314" s="129"/>
      <c r="BB314" s="129"/>
      <c r="BC314" s="129"/>
      <c r="BD314" s="129"/>
      <c r="BE314" s="129"/>
      <c r="BF314" s="129"/>
      <c r="BG314" s="129"/>
      <c r="BJ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411"/>
      <c r="B315" s="129"/>
      <c r="L315" s="129"/>
      <c r="V315" s="129"/>
      <c r="AF315" s="129"/>
      <c r="AP315" s="129"/>
      <c r="AZ315" s="129"/>
      <c r="BA315" s="129"/>
      <c r="BB315" s="129"/>
      <c r="BC315" s="129"/>
      <c r="BD315" s="129"/>
      <c r="BE315" s="129"/>
      <c r="BF315" s="129"/>
      <c r="BG315" s="129"/>
      <c r="BJ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411"/>
      <c r="B316" s="129"/>
      <c r="L316" s="129"/>
      <c r="V316" s="129"/>
      <c r="AF316" s="129"/>
      <c r="AP316" s="129"/>
      <c r="AZ316" s="129"/>
      <c r="BA316" s="129"/>
      <c r="BB316" s="129"/>
      <c r="BC316" s="129"/>
      <c r="BD316" s="129"/>
      <c r="BE316" s="129"/>
      <c r="BF316" s="129"/>
      <c r="BG316" s="129"/>
      <c r="BJ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411"/>
      <c r="B317" s="129"/>
      <c r="L317" s="129"/>
      <c r="V317" s="129"/>
      <c r="AF317" s="129"/>
      <c r="AP317" s="129"/>
      <c r="AZ317" s="129"/>
      <c r="BA317" s="129"/>
      <c r="BB317" s="129"/>
      <c r="BC317" s="129"/>
      <c r="BD317" s="129"/>
      <c r="BE317" s="129"/>
      <c r="BF317" s="129"/>
      <c r="BG317" s="129"/>
      <c r="BJ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411"/>
      <c r="B318" s="129"/>
      <c r="L318" s="129"/>
      <c r="V318" s="129"/>
      <c r="AF318" s="129"/>
      <c r="AP318" s="129"/>
      <c r="AZ318" s="129"/>
      <c r="BA318" s="129"/>
      <c r="BB318" s="129"/>
      <c r="BC318" s="129"/>
      <c r="BD318" s="129"/>
      <c r="BE318" s="129"/>
      <c r="BF318" s="129"/>
      <c r="BG318" s="129"/>
      <c r="BJ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411"/>
      <c r="B319" s="129"/>
      <c r="L319" s="129"/>
      <c r="V319" s="129"/>
      <c r="AF319" s="129"/>
      <c r="AP319" s="129"/>
      <c r="AZ319" s="129"/>
      <c r="BA319" s="129"/>
      <c r="BB319" s="129"/>
      <c r="BC319" s="129"/>
      <c r="BD319" s="129"/>
      <c r="BE319" s="129"/>
      <c r="BF319" s="129"/>
      <c r="BG319" s="129"/>
      <c r="BJ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411"/>
      <c r="B320" s="129"/>
      <c r="L320" s="129"/>
      <c r="V320" s="129"/>
      <c r="AF320" s="129"/>
      <c r="AP320" s="129"/>
      <c r="AZ320" s="129"/>
      <c r="BA320" s="129"/>
      <c r="BB320" s="129"/>
      <c r="BC320" s="129"/>
      <c r="BD320" s="129"/>
      <c r="BE320" s="129"/>
      <c r="BF320" s="129"/>
      <c r="BG320" s="129"/>
      <c r="BJ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411"/>
      <c r="B321" s="129"/>
      <c r="L321" s="129"/>
      <c r="V321" s="129"/>
      <c r="AF321" s="129"/>
      <c r="AP321" s="129"/>
      <c r="AZ321" s="129"/>
      <c r="BA321" s="129"/>
      <c r="BB321" s="129"/>
      <c r="BC321" s="129"/>
      <c r="BD321" s="129"/>
      <c r="BE321" s="129"/>
      <c r="BF321" s="129"/>
      <c r="BG321" s="129"/>
      <c r="BJ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411"/>
      <c r="B322" s="129"/>
      <c r="L322" s="129"/>
      <c r="V322" s="129"/>
      <c r="AF322" s="129"/>
      <c r="AP322" s="129"/>
      <c r="AZ322" s="129"/>
      <c r="BA322" s="129"/>
      <c r="BB322" s="129"/>
      <c r="BC322" s="129"/>
      <c r="BD322" s="129"/>
      <c r="BE322" s="129"/>
      <c r="BF322" s="129"/>
      <c r="BG322" s="129"/>
      <c r="BJ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411"/>
      <c r="B323" s="129"/>
      <c r="L323" s="129"/>
      <c r="V323" s="129"/>
      <c r="AF323" s="129"/>
      <c r="AP323" s="129"/>
      <c r="AZ323" s="129"/>
      <c r="BA323" s="129"/>
      <c r="BB323" s="129"/>
      <c r="BC323" s="129"/>
      <c r="BD323" s="129"/>
      <c r="BE323" s="129"/>
      <c r="BF323" s="129"/>
      <c r="BG323" s="129"/>
      <c r="BJ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411"/>
      <c r="B324" s="129"/>
      <c r="L324" s="129"/>
      <c r="V324" s="129"/>
      <c r="AF324" s="129"/>
      <c r="AP324" s="129"/>
      <c r="AZ324" s="129"/>
      <c r="BA324" s="129"/>
      <c r="BB324" s="129"/>
      <c r="BC324" s="129"/>
      <c r="BD324" s="129"/>
      <c r="BE324" s="129"/>
      <c r="BF324" s="129"/>
      <c r="BG324" s="129"/>
      <c r="BJ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411"/>
      <c r="B325" s="129"/>
      <c r="L325" s="129"/>
      <c r="V325" s="129"/>
      <c r="AF325" s="129"/>
      <c r="AP325" s="129"/>
      <c r="AZ325" s="129"/>
      <c r="BA325" s="129"/>
      <c r="BB325" s="129"/>
      <c r="BC325" s="129"/>
      <c r="BD325" s="129"/>
      <c r="BE325" s="129"/>
      <c r="BF325" s="129"/>
      <c r="BG325" s="129"/>
      <c r="BJ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411"/>
      <c r="B326" s="129"/>
      <c r="L326" s="129"/>
      <c r="V326" s="129"/>
      <c r="AF326" s="129"/>
      <c r="AP326" s="129"/>
      <c r="AZ326" s="129"/>
      <c r="BA326" s="129"/>
      <c r="BB326" s="129"/>
      <c r="BC326" s="129"/>
      <c r="BD326" s="129"/>
      <c r="BE326" s="129"/>
      <c r="BF326" s="129"/>
      <c r="BG326" s="129"/>
      <c r="BJ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411"/>
      <c r="B327" s="129"/>
      <c r="L327" s="129"/>
      <c r="V327" s="129"/>
      <c r="AF327" s="129"/>
      <c r="AP327" s="129"/>
      <c r="AZ327" s="129"/>
      <c r="BA327" s="129"/>
      <c r="BB327" s="129"/>
      <c r="BC327" s="129"/>
      <c r="BD327" s="129"/>
      <c r="BE327" s="129"/>
      <c r="BF327" s="129"/>
      <c r="BG327" s="129"/>
      <c r="BJ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411"/>
      <c r="B328" s="129"/>
      <c r="L328" s="129"/>
      <c r="V328" s="129"/>
      <c r="AF328" s="129"/>
      <c r="AP328" s="129"/>
      <c r="AZ328" s="129"/>
      <c r="BA328" s="129"/>
      <c r="BB328" s="129"/>
      <c r="BC328" s="129"/>
      <c r="BD328" s="129"/>
      <c r="BE328" s="129"/>
      <c r="BF328" s="129"/>
      <c r="BG328" s="129"/>
      <c r="BJ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411"/>
      <c r="B329" s="129"/>
      <c r="L329" s="129"/>
      <c r="V329" s="129"/>
      <c r="AF329" s="129"/>
      <c r="AP329" s="129"/>
      <c r="AZ329" s="129"/>
      <c r="BA329" s="129"/>
      <c r="BB329" s="129"/>
      <c r="BC329" s="129"/>
      <c r="BD329" s="129"/>
      <c r="BE329" s="129"/>
      <c r="BF329" s="129"/>
      <c r="BG329" s="129"/>
      <c r="BJ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411"/>
      <c r="B330" s="129"/>
      <c r="L330" s="129"/>
      <c r="V330" s="129"/>
      <c r="AF330" s="129"/>
      <c r="AP330" s="129"/>
      <c r="AZ330" s="129"/>
      <c r="BA330" s="129"/>
      <c r="BB330" s="129"/>
      <c r="BC330" s="129"/>
      <c r="BD330" s="129"/>
      <c r="BE330" s="129"/>
      <c r="BF330" s="129"/>
      <c r="BG330" s="129"/>
      <c r="BJ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411"/>
      <c r="B331" s="129"/>
      <c r="L331" s="129"/>
      <c r="V331" s="129"/>
      <c r="AF331" s="129"/>
      <c r="AP331" s="129"/>
      <c r="AZ331" s="129"/>
      <c r="BA331" s="129"/>
      <c r="BB331" s="129"/>
      <c r="BC331" s="129"/>
      <c r="BD331" s="129"/>
      <c r="BE331" s="129"/>
      <c r="BF331" s="129"/>
      <c r="BG331" s="129"/>
      <c r="BJ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411"/>
      <c r="B332" s="129"/>
      <c r="L332" s="129"/>
      <c r="V332" s="129"/>
      <c r="AF332" s="129"/>
      <c r="AP332" s="129"/>
      <c r="AZ332" s="129"/>
      <c r="BA332" s="129"/>
      <c r="BB332" s="129"/>
      <c r="BC332" s="129"/>
      <c r="BD332" s="129"/>
      <c r="BE332" s="129"/>
      <c r="BF332" s="129"/>
      <c r="BG332" s="129"/>
      <c r="BJ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411"/>
      <c r="B333" s="129"/>
      <c r="L333" s="129"/>
      <c r="V333" s="129"/>
      <c r="AF333" s="129"/>
      <c r="AP333" s="129"/>
      <c r="AZ333" s="129"/>
      <c r="BA333" s="129"/>
      <c r="BB333" s="129"/>
      <c r="BC333" s="129"/>
      <c r="BD333" s="129"/>
      <c r="BE333" s="129"/>
      <c r="BF333" s="129"/>
      <c r="BG333" s="129"/>
      <c r="BJ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411"/>
      <c r="B334" s="129"/>
      <c r="L334" s="129"/>
      <c r="V334" s="129"/>
      <c r="AF334" s="129"/>
      <c r="AP334" s="129"/>
      <c r="AZ334" s="129"/>
      <c r="BA334" s="129"/>
      <c r="BB334" s="129"/>
      <c r="BC334" s="129"/>
      <c r="BD334" s="129"/>
      <c r="BE334" s="129"/>
      <c r="BF334" s="129"/>
      <c r="BG334" s="129"/>
      <c r="BJ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411"/>
      <c r="B335" s="129"/>
      <c r="L335" s="129"/>
      <c r="V335" s="129"/>
      <c r="AF335" s="129"/>
      <c r="AP335" s="129"/>
      <c r="AZ335" s="129"/>
      <c r="BA335" s="129"/>
      <c r="BB335" s="129"/>
      <c r="BC335" s="129"/>
      <c r="BD335" s="129"/>
      <c r="BE335" s="129"/>
      <c r="BF335" s="129"/>
      <c r="BG335" s="129"/>
      <c r="BJ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411"/>
      <c r="B336" s="129"/>
      <c r="L336" s="129"/>
      <c r="V336" s="129"/>
      <c r="AF336" s="129"/>
      <c r="AP336" s="129"/>
      <c r="AZ336" s="129"/>
      <c r="BA336" s="129"/>
      <c r="BB336" s="129"/>
      <c r="BC336" s="129"/>
      <c r="BD336" s="129"/>
      <c r="BE336" s="129"/>
      <c r="BF336" s="129"/>
      <c r="BG336" s="129"/>
      <c r="BJ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411"/>
      <c r="B337" s="129"/>
      <c r="L337" s="129"/>
      <c r="V337" s="129"/>
      <c r="AF337" s="129"/>
      <c r="AP337" s="129"/>
      <c r="AZ337" s="129"/>
      <c r="BA337" s="129"/>
      <c r="BB337" s="129"/>
      <c r="BC337" s="129"/>
      <c r="BD337" s="129"/>
      <c r="BE337" s="129"/>
      <c r="BF337" s="129"/>
      <c r="BG337" s="129"/>
      <c r="BJ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411"/>
      <c r="B338" s="129"/>
      <c r="L338" s="129"/>
      <c r="V338" s="129"/>
      <c r="AF338" s="129"/>
      <c r="AP338" s="129"/>
      <c r="AZ338" s="129"/>
      <c r="BA338" s="129"/>
      <c r="BB338" s="129"/>
      <c r="BC338" s="129"/>
      <c r="BD338" s="129"/>
      <c r="BE338" s="129"/>
      <c r="BF338" s="129"/>
      <c r="BG338" s="129"/>
      <c r="BJ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411"/>
      <c r="B339" s="129"/>
      <c r="L339" s="129"/>
      <c r="V339" s="129"/>
      <c r="AF339" s="129"/>
      <c r="AP339" s="129"/>
      <c r="AZ339" s="129"/>
      <c r="BA339" s="129"/>
      <c r="BB339" s="129"/>
      <c r="BC339" s="129"/>
      <c r="BD339" s="129"/>
      <c r="BE339" s="129"/>
      <c r="BF339" s="129"/>
      <c r="BG339" s="129"/>
      <c r="BJ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411"/>
      <c r="B340" s="129"/>
      <c r="L340" s="129"/>
      <c r="V340" s="129"/>
      <c r="AF340" s="129"/>
      <c r="AP340" s="129"/>
      <c r="AZ340" s="129"/>
      <c r="BA340" s="129"/>
      <c r="BB340" s="129"/>
      <c r="BC340" s="129"/>
      <c r="BD340" s="129"/>
      <c r="BE340" s="129"/>
      <c r="BF340" s="129"/>
      <c r="BG340" s="129"/>
      <c r="BJ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411"/>
      <c r="B341" s="129"/>
      <c r="L341" s="129"/>
      <c r="V341" s="129"/>
      <c r="AF341" s="129"/>
      <c r="AP341" s="129"/>
      <c r="AZ341" s="129"/>
      <c r="BA341" s="129"/>
      <c r="BB341" s="129"/>
      <c r="BC341" s="129"/>
      <c r="BD341" s="129"/>
      <c r="BE341" s="129"/>
      <c r="BF341" s="129"/>
      <c r="BG341" s="129"/>
      <c r="BJ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411"/>
      <c r="B342" s="129"/>
      <c r="L342" s="129"/>
      <c r="V342" s="129"/>
      <c r="AF342" s="129"/>
      <c r="AP342" s="129"/>
      <c r="AZ342" s="129"/>
      <c r="BA342" s="129"/>
      <c r="BB342" s="129"/>
      <c r="BC342" s="129"/>
      <c r="BD342" s="129"/>
      <c r="BE342" s="129"/>
      <c r="BF342" s="129"/>
      <c r="BG342" s="129"/>
      <c r="BJ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411"/>
      <c r="B343" s="129"/>
      <c r="L343" s="129"/>
      <c r="V343" s="129"/>
      <c r="AF343" s="129"/>
      <c r="AP343" s="129"/>
      <c r="AZ343" s="129"/>
      <c r="BA343" s="129"/>
      <c r="BB343" s="129"/>
      <c r="BC343" s="129"/>
      <c r="BD343" s="129"/>
      <c r="BE343" s="129"/>
      <c r="BF343" s="129"/>
      <c r="BG343" s="129"/>
      <c r="BJ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411"/>
      <c r="B344" s="129"/>
      <c r="L344" s="129"/>
      <c r="V344" s="129"/>
      <c r="AF344" s="129"/>
      <c r="AP344" s="129"/>
      <c r="AZ344" s="129"/>
      <c r="BA344" s="129"/>
      <c r="BB344" s="129"/>
      <c r="BC344" s="129"/>
      <c r="BD344" s="129"/>
      <c r="BE344" s="129"/>
      <c r="BF344" s="129"/>
      <c r="BG344" s="129"/>
      <c r="BJ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411"/>
      <c r="B345" s="129"/>
      <c r="L345" s="129"/>
      <c r="V345" s="129"/>
      <c r="AF345" s="129"/>
      <c r="AP345" s="129"/>
      <c r="AZ345" s="129"/>
      <c r="BA345" s="129"/>
      <c r="BB345" s="129"/>
      <c r="BC345" s="129"/>
      <c r="BD345" s="129"/>
      <c r="BE345" s="129"/>
      <c r="BF345" s="129"/>
      <c r="BG345" s="129"/>
      <c r="BJ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411"/>
      <c r="B346" s="129"/>
      <c r="L346" s="129"/>
      <c r="V346" s="129"/>
      <c r="AF346" s="129"/>
      <c r="AP346" s="129"/>
      <c r="AZ346" s="129"/>
      <c r="BA346" s="129"/>
      <c r="BB346" s="129"/>
      <c r="BC346" s="129"/>
      <c r="BD346" s="129"/>
      <c r="BE346" s="129"/>
      <c r="BF346" s="129"/>
      <c r="BG346" s="129"/>
      <c r="BJ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411"/>
      <c r="B347" s="129"/>
      <c r="L347" s="129"/>
      <c r="V347" s="129"/>
      <c r="AF347" s="129"/>
      <c r="AP347" s="129"/>
      <c r="AZ347" s="129"/>
      <c r="BA347" s="129"/>
      <c r="BB347" s="129"/>
      <c r="BC347" s="129"/>
      <c r="BD347" s="129"/>
      <c r="BE347" s="129"/>
      <c r="BF347" s="129"/>
      <c r="BG347" s="129"/>
      <c r="BJ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411"/>
      <c r="B348" s="129"/>
      <c r="L348" s="129"/>
      <c r="V348" s="129"/>
      <c r="AF348" s="129"/>
      <c r="AP348" s="129"/>
      <c r="AZ348" s="129"/>
      <c r="BA348" s="129"/>
      <c r="BB348" s="129"/>
      <c r="BC348" s="129"/>
      <c r="BD348" s="129"/>
      <c r="BE348" s="129"/>
      <c r="BF348" s="129"/>
      <c r="BG348" s="129"/>
      <c r="BJ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411"/>
      <c r="B349" s="129"/>
      <c r="L349" s="129"/>
      <c r="V349" s="129"/>
      <c r="AF349" s="129"/>
      <c r="AP349" s="129"/>
      <c r="AZ349" s="129"/>
      <c r="BA349" s="129"/>
      <c r="BB349" s="129"/>
      <c r="BC349" s="129"/>
      <c r="BD349" s="129"/>
      <c r="BE349" s="129"/>
      <c r="BF349" s="129"/>
      <c r="BG349" s="129"/>
      <c r="BJ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411"/>
      <c r="B350" s="129"/>
      <c r="L350" s="129"/>
      <c r="V350" s="129"/>
      <c r="AF350" s="129"/>
      <c r="AP350" s="129"/>
      <c r="AZ350" s="129"/>
      <c r="BA350" s="129"/>
      <c r="BB350" s="129"/>
      <c r="BC350" s="129"/>
      <c r="BD350" s="129"/>
      <c r="BE350" s="129"/>
      <c r="BF350" s="129"/>
      <c r="BG350" s="129"/>
      <c r="BJ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411"/>
      <c r="B351" s="129"/>
      <c r="L351" s="129"/>
      <c r="V351" s="129"/>
      <c r="AF351" s="129"/>
      <c r="AP351" s="129"/>
      <c r="AZ351" s="129"/>
      <c r="BA351" s="129"/>
      <c r="BB351" s="129"/>
      <c r="BC351" s="129"/>
      <c r="BD351" s="129"/>
      <c r="BE351" s="129"/>
      <c r="BF351" s="129"/>
      <c r="BG351" s="129"/>
      <c r="BJ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411"/>
      <c r="B352" s="129"/>
      <c r="L352" s="129"/>
      <c r="V352" s="129"/>
      <c r="AF352" s="129"/>
      <c r="AP352" s="129"/>
      <c r="AZ352" s="129"/>
      <c r="BA352" s="129"/>
      <c r="BB352" s="129"/>
      <c r="BC352" s="129"/>
      <c r="BD352" s="129"/>
      <c r="BE352" s="129"/>
      <c r="BF352" s="129"/>
      <c r="BG352" s="129"/>
      <c r="BJ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411"/>
      <c r="B353" s="129"/>
      <c r="L353" s="129"/>
      <c r="V353" s="129"/>
      <c r="AF353" s="129"/>
      <c r="AP353" s="129"/>
      <c r="AZ353" s="129"/>
      <c r="BA353" s="129"/>
      <c r="BB353" s="129"/>
      <c r="BC353" s="129"/>
      <c r="BD353" s="129"/>
      <c r="BE353" s="129"/>
      <c r="BF353" s="129"/>
      <c r="BG353" s="129"/>
      <c r="BJ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411"/>
      <c r="B354" s="129"/>
      <c r="L354" s="129"/>
      <c r="V354" s="129"/>
      <c r="AF354" s="129"/>
      <c r="AP354" s="129"/>
      <c r="AZ354" s="129"/>
      <c r="BA354" s="129"/>
      <c r="BB354" s="129"/>
      <c r="BC354" s="129"/>
      <c r="BD354" s="129"/>
      <c r="BE354" s="129"/>
      <c r="BF354" s="129"/>
      <c r="BG354" s="129"/>
      <c r="BJ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411"/>
      <c r="B355" s="129"/>
      <c r="L355" s="129"/>
      <c r="V355" s="129"/>
      <c r="AF355" s="129"/>
      <c r="AP355" s="129"/>
      <c r="AZ355" s="129"/>
      <c r="BA355" s="129"/>
      <c r="BB355" s="129"/>
      <c r="BC355" s="129"/>
      <c r="BD355" s="129"/>
      <c r="BE355" s="129"/>
      <c r="BF355" s="129"/>
      <c r="BG355" s="129"/>
      <c r="BJ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411"/>
      <c r="B356" s="129"/>
      <c r="L356" s="129"/>
      <c r="V356" s="129"/>
      <c r="AF356" s="129"/>
      <c r="AP356" s="129"/>
      <c r="AZ356" s="129"/>
      <c r="BA356" s="129"/>
      <c r="BB356" s="129"/>
      <c r="BC356" s="129"/>
      <c r="BD356" s="129"/>
      <c r="BE356" s="129"/>
      <c r="BF356" s="129"/>
      <c r="BG356" s="129"/>
      <c r="BJ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411"/>
      <c r="B357" s="129"/>
      <c r="L357" s="129"/>
      <c r="V357" s="129"/>
      <c r="AF357" s="129"/>
      <c r="AP357" s="129"/>
      <c r="AZ357" s="129"/>
      <c r="BA357" s="129"/>
      <c r="BB357" s="129"/>
      <c r="BC357" s="129"/>
      <c r="BD357" s="129"/>
      <c r="BE357" s="129"/>
      <c r="BF357" s="129"/>
      <c r="BG357" s="129"/>
      <c r="BJ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411"/>
      <c r="B358" s="129"/>
      <c r="L358" s="129"/>
      <c r="V358" s="129"/>
      <c r="AF358" s="129"/>
      <c r="AP358" s="129"/>
      <c r="AZ358" s="129"/>
      <c r="BA358" s="129"/>
      <c r="BB358" s="129"/>
      <c r="BC358" s="129"/>
      <c r="BD358" s="129"/>
      <c r="BE358" s="129"/>
      <c r="BF358" s="129"/>
      <c r="BG358" s="129"/>
      <c r="BJ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411"/>
      <c r="B359" s="129"/>
      <c r="L359" s="129"/>
      <c r="V359" s="129"/>
      <c r="AF359" s="129"/>
      <c r="AP359" s="129"/>
      <c r="AZ359" s="129"/>
      <c r="BA359" s="129"/>
      <c r="BB359" s="129"/>
      <c r="BC359" s="129"/>
      <c r="BD359" s="129"/>
      <c r="BE359" s="129"/>
      <c r="BF359" s="129"/>
      <c r="BG359" s="129"/>
      <c r="BJ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411"/>
      <c r="B360" s="129"/>
      <c r="L360" s="129"/>
      <c r="V360" s="129"/>
      <c r="AF360" s="129"/>
      <c r="AP360" s="129"/>
      <c r="AZ360" s="129"/>
      <c r="BA360" s="129"/>
      <c r="BB360" s="129"/>
      <c r="BC360" s="129"/>
      <c r="BD360" s="129"/>
      <c r="BE360" s="129"/>
      <c r="BF360" s="129"/>
      <c r="BG360" s="129"/>
      <c r="BJ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411"/>
      <c r="B361" s="129"/>
      <c r="L361" s="129"/>
      <c r="V361" s="129"/>
      <c r="AF361" s="129"/>
      <c r="AP361" s="129"/>
      <c r="AZ361" s="129"/>
      <c r="BA361" s="129"/>
      <c r="BB361" s="129"/>
      <c r="BC361" s="129"/>
      <c r="BD361" s="129"/>
      <c r="BE361" s="129"/>
      <c r="BF361" s="129"/>
      <c r="BG361" s="129"/>
      <c r="BJ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411"/>
      <c r="B362" s="129"/>
      <c r="L362" s="129"/>
      <c r="V362" s="129"/>
      <c r="AF362" s="129"/>
      <c r="AP362" s="129"/>
      <c r="AZ362" s="129"/>
      <c r="BA362" s="129"/>
      <c r="BB362" s="129"/>
      <c r="BC362" s="129"/>
      <c r="BD362" s="129"/>
      <c r="BE362" s="129"/>
      <c r="BF362" s="129"/>
      <c r="BG362" s="129"/>
      <c r="BJ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411"/>
      <c r="B363" s="129"/>
      <c r="L363" s="129"/>
      <c r="V363" s="129"/>
      <c r="AF363" s="129"/>
      <c r="AP363" s="129"/>
      <c r="AZ363" s="129"/>
      <c r="BA363" s="129"/>
      <c r="BB363" s="129"/>
      <c r="BC363" s="129"/>
      <c r="BD363" s="129"/>
      <c r="BE363" s="129"/>
      <c r="BF363" s="129"/>
      <c r="BG363" s="129"/>
      <c r="BJ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411"/>
      <c r="B364" s="129"/>
      <c r="L364" s="129"/>
      <c r="V364" s="129"/>
      <c r="AF364" s="129"/>
      <c r="AP364" s="129"/>
      <c r="AZ364" s="129"/>
      <c r="BA364" s="129"/>
      <c r="BB364" s="129"/>
      <c r="BC364" s="129"/>
      <c r="BD364" s="129"/>
      <c r="BE364" s="129"/>
      <c r="BF364" s="129"/>
      <c r="BG364" s="129"/>
      <c r="BJ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411"/>
      <c r="B365" s="129"/>
      <c r="L365" s="129"/>
      <c r="V365" s="129"/>
      <c r="AF365" s="129"/>
      <c r="AP365" s="129"/>
      <c r="AZ365" s="129"/>
      <c r="BA365" s="129"/>
      <c r="BB365" s="129"/>
      <c r="BC365" s="129"/>
      <c r="BD365" s="129"/>
      <c r="BE365" s="129"/>
      <c r="BF365" s="129"/>
      <c r="BG365" s="129"/>
      <c r="BJ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411"/>
      <c r="B366" s="129"/>
      <c r="L366" s="129"/>
      <c r="V366" s="129"/>
      <c r="AF366" s="129"/>
      <c r="AP366" s="129"/>
      <c r="AZ366" s="129"/>
      <c r="BA366" s="129"/>
      <c r="BB366" s="129"/>
      <c r="BC366" s="129"/>
      <c r="BD366" s="129"/>
      <c r="BE366" s="129"/>
      <c r="BF366" s="129"/>
      <c r="BG366" s="129"/>
      <c r="BJ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411"/>
      <c r="B367" s="129"/>
      <c r="L367" s="129"/>
      <c r="V367" s="129"/>
      <c r="AF367" s="129"/>
      <c r="AP367" s="129"/>
      <c r="AZ367" s="129"/>
      <c r="BA367" s="129"/>
      <c r="BB367" s="129"/>
      <c r="BC367" s="129"/>
      <c r="BD367" s="129"/>
      <c r="BE367" s="129"/>
      <c r="BF367" s="129"/>
      <c r="BG367" s="129"/>
      <c r="BJ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411"/>
      <c r="B368" s="129"/>
      <c r="L368" s="129"/>
      <c r="V368" s="129"/>
      <c r="AF368" s="129"/>
      <c r="AP368" s="129"/>
      <c r="AZ368" s="129"/>
      <c r="BA368" s="129"/>
      <c r="BB368" s="129"/>
      <c r="BC368" s="129"/>
      <c r="BD368" s="129"/>
      <c r="BE368" s="129"/>
      <c r="BF368" s="129"/>
      <c r="BG368" s="129"/>
      <c r="BJ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411"/>
      <c r="B369" s="129"/>
      <c r="L369" s="129"/>
      <c r="V369" s="129"/>
      <c r="AF369" s="129"/>
      <c r="AP369" s="129"/>
      <c r="AZ369" s="129"/>
      <c r="BA369" s="129"/>
      <c r="BB369" s="129"/>
      <c r="BC369" s="129"/>
      <c r="BD369" s="129"/>
      <c r="BE369" s="129"/>
      <c r="BF369" s="129"/>
      <c r="BG369" s="129"/>
      <c r="BJ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411"/>
      <c r="B370" s="129"/>
      <c r="L370" s="129"/>
      <c r="V370" s="129"/>
      <c r="AF370" s="129"/>
      <c r="AP370" s="129"/>
      <c r="AZ370" s="129"/>
      <c r="BA370" s="129"/>
      <c r="BB370" s="129"/>
      <c r="BC370" s="129"/>
      <c r="BD370" s="129"/>
      <c r="BE370" s="129"/>
      <c r="BF370" s="129"/>
      <c r="BG370" s="129"/>
      <c r="BJ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411"/>
      <c r="B371" s="129"/>
      <c r="L371" s="129"/>
      <c r="V371" s="129"/>
      <c r="AF371" s="129"/>
      <c r="AP371" s="129"/>
      <c r="AZ371" s="129"/>
      <c r="BA371" s="129"/>
      <c r="BB371" s="129"/>
      <c r="BC371" s="129"/>
      <c r="BD371" s="129"/>
      <c r="BE371" s="129"/>
      <c r="BF371" s="129"/>
      <c r="BG371" s="129"/>
      <c r="BJ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411"/>
      <c r="B372" s="129"/>
      <c r="L372" s="129"/>
      <c r="V372" s="129"/>
      <c r="AF372" s="129"/>
      <c r="AP372" s="129"/>
      <c r="AZ372" s="129"/>
      <c r="BA372" s="129"/>
      <c r="BB372" s="129"/>
      <c r="BC372" s="129"/>
      <c r="BD372" s="129"/>
      <c r="BE372" s="129"/>
      <c r="BF372" s="129"/>
      <c r="BG372" s="129"/>
      <c r="BJ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411"/>
      <c r="B373" s="129"/>
      <c r="L373" s="129"/>
      <c r="V373" s="129"/>
      <c r="AF373" s="129"/>
      <c r="AP373" s="129"/>
      <c r="AZ373" s="129"/>
      <c r="BA373" s="129"/>
      <c r="BB373" s="129"/>
      <c r="BC373" s="129"/>
      <c r="BD373" s="129"/>
      <c r="BE373" s="129"/>
      <c r="BF373" s="129"/>
      <c r="BG373" s="129"/>
      <c r="BJ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411"/>
      <c r="B374" s="129"/>
      <c r="L374" s="129"/>
      <c r="V374" s="129"/>
      <c r="AF374" s="129"/>
      <c r="AP374" s="129"/>
      <c r="AZ374" s="129"/>
      <c r="BA374" s="129"/>
      <c r="BB374" s="129"/>
      <c r="BC374" s="129"/>
      <c r="BD374" s="129"/>
      <c r="BE374" s="129"/>
      <c r="BF374" s="129"/>
      <c r="BG374" s="129"/>
      <c r="BJ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411"/>
      <c r="B375" s="129"/>
      <c r="L375" s="129"/>
      <c r="V375" s="129"/>
      <c r="AF375" s="129"/>
      <c r="AP375" s="129"/>
      <c r="AZ375" s="129"/>
      <c r="BA375" s="129"/>
      <c r="BB375" s="129"/>
      <c r="BC375" s="129"/>
      <c r="BD375" s="129"/>
      <c r="BE375" s="129"/>
      <c r="BF375" s="129"/>
      <c r="BG375" s="129"/>
      <c r="BJ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411"/>
      <c r="B376" s="129"/>
      <c r="L376" s="129"/>
      <c r="V376" s="129"/>
      <c r="AF376" s="129"/>
      <c r="AP376" s="129"/>
      <c r="AZ376" s="129"/>
      <c r="BA376" s="129"/>
      <c r="BB376" s="129"/>
      <c r="BC376" s="129"/>
      <c r="BD376" s="129"/>
      <c r="BE376" s="129"/>
      <c r="BF376" s="129"/>
      <c r="BG376" s="129"/>
      <c r="BJ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411"/>
      <c r="B377" s="129"/>
      <c r="L377" s="129"/>
      <c r="V377" s="129"/>
      <c r="AF377" s="129"/>
      <c r="AP377" s="129"/>
      <c r="AZ377" s="129"/>
      <c r="BA377" s="129"/>
      <c r="BB377" s="129"/>
      <c r="BC377" s="129"/>
      <c r="BD377" s="129"/>
      <c r="BE377" s="129"/>
      <c r="BF377" s="129"/>
      <c r="BG377" s="129"/>
      <c r="BJ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411"/>
      <c r="B378" s="129"/>
      <c r="L378" s="129"/>
      <c r="V378" s="129"/>
      <c r="AF378" s="129"/>
      <c r="AP378" s="129"/>
      <c r="AZ378" s="129"/>
      <c r="BA378" s="129"/>
      <c r="BB378" s="129"/>
      <c r="BC378" s="129"/>
      <c r="BD378" s="129"/>
      <c r="BE378" s="129"/>
      <c r="BF378" s="129"/>
      <c r="BG378" s="129"/>
      <c r="BJ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411"/>
      <c r="B379" s="129"/>
      <c r="L379" s="129"/>
      <c r="V379" s="129"/>
      <c r="AF379" s="129"/>
      <c r="AP379" s="129"/>
      <c r="AZ379" s="129"/>
      <c r="BA379" s="129"/>
      <c r="BB379" s="129"/>
      <c r="BC379" s="129"/>
      <c r="BD379" s="129"/>
      <c r="BE379" s="129"/>
      <c r="BF379" s="129"/>
      <c r="BG379" s="129"/>
      <c r="BJ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411"/>
      <c r="B380" s="129"/>
      <c r="L380" s="129"/>
      <c r="V380" s="129"/>
      <c r="AF380" s="129"/>
      <c r="AP380" s="129"/>
      <c r="AZ380" s="129"/>
      <c r="BA380" s="129"/>
      <c r="BB380" s="129"/>
      <c r="BC380" s="129"/>
      <c r="BD380" s="129"/>
      <c r="BE380" s="129"/>
      <c r="BF380" s="129"/>
      <c r="BG380" s="129"/>
      <c r="BJ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411"/>
      <c r="B381" s="129"/>
      <c r="L381" s="129"/>
      <c r="V381" s="129"/>
      <c r="AF381" s="129"/>
      <c r="AP381" s="129"/>
      <c r="AZ381" s="129"/>
      <c r="BA381" s="129"/>
      <c r="BB381" s="129"/>
      <c r="BC381" s="129"/>
      <c r="BD381" s="129"/>
      <c r="BE381" s="129"/>
      <c r="BF381" s="129"/>
      <c r="BG381" s="129"/>
      <c r="BJ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411"/>
      <c r="B382" s="129"/>
      <c r="L382" s="129"/>
      <c r="V382" s="129"/>
      <c r="AF382" s="129"/>
      <c r="AP382" s="129"/>
      <c r="AZ382" s="129"/>
      <c r="BA382" s="129"/>
      <c r="BB382" s="129"/>
      <c r="BC382" s="129"/>
      <c r="BD382" s="129"/>
      <c r="BE382" s="129"/>
      <c r="BF382" s="129"/>
      <c r="BG382" s="129"/>
      <c r="BJ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411"/>
      <c r="B383" s="129"/>
      <c r="L383" s="129"/>
      <c r="V383" s="129"/>
      <c r="AF383" s="129"/>
      <c r="AP383" s="129"/>
      <c r="AZ383" s="129"/>
      <c r="BA383" s="129"/>
      <c r="BB383" s="129"/>
      <c r="BC383" s="129"/>
      <c r="BD383" s="129"/>
      <c r="BE383" s="129"/>
      <c r="BF383" s="129"/>
      <c r="BG383" s="129"/>
      <c r="BJ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411"/>
      <c r="B384" s="129"/>
      <c r="L384" s="129"/>
      <c r="V384" s="129"/>
      <c r="AF384" s="129"/>
      <c r="AP384" s="129"/>
      <c r="AZ384" s="129"/>
      <c r="BA384" s="129"/>
      <c r="BB384" s="129"/>
      <c r="BC384" s="129"/>
      <c r="BD384" s="129"/>
      <c r="BE384" s="129"/>
      <c r="BF384" s="129"/>
      <c r="BG384" s="129"/>
      <c r="BJ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411"/>
      <c r="B385" s="129"/>
      <c r="L385" s="129"/>
      <c r="V385" s="129"/>
      <c r="AF385" s="129"/>
      <c r="AP385" s="129"/>
      <c r="AZ385" s="129"/>
      <c r="BA385" s="129"/>
      <c r="BB385" s="129"/>
      <c r="BC385" s="129"/>
      <c r="BD385" s="129"/>
      <c r="BE385" s="129"/>
      <c r="BF385" s="129"/>
      <c r="BG385" s="129"/>
      <c r="BJ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411"/>
      <c r="B386" s="129"/>
      <c r="L386" s="129"/>
      <c r="V386" s="129"/>
      <c r="AF386" s="129"/>
      <c r="AP386" s="129"/>
      <c r="AZ386" s="129"/>
      <c r="BA386" s="129"/>
      <c r="BB386" s="129"/>
      <c r="BC386" s="129"/>
      <c r="BD386" s="129"/>
      <c r="BE386" s="129"/>
      <c r="BF386" s="129"/>
      <c r="BG386" s="129"/>
      <c r="BJ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411"/>
      <c r="B387" s="129"/>
      <c r="L387" s="129"/>
      <c r="V387" s="129"/>
      <c r="AF387" s="129"/>
      <c r="AP387" s="129"/>
      <c r="AZ387" s="129"/>
      <c r="BA387" s="129"/>
      <c r="BB387" s="129"/>
      <c r="BC387" s="129"/>
      <c r="BD387" s="129"/>
      <c r="BE387" s="129"/>
      <c r="BF387" s="129"/>
      <c r="BG387" s="129"/>
      <c r="BJ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411"/>
      <c r="B388" s="129"/>
      <c r="L388" s="129"/>
      <c r="V388" s="129"/>
      <c r="AF388" s="129"/>
      <c r="AP388" s="129"/>
      <c r="AZ388" s="129"/>
      <c r="BA388" s="129"/>
      <c r="BB388" s="129"/>
      <c r="BC388" s="129"/>
      <c r="BD388" s="129"/>
      <c r="BE388" s="129"/>
      <c r="BF388" s="129"/>
      <c r="BG388" s="129"/>
      <c r="BJ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411"/>
      <c r="B389" s="129"/>
      <c r="L389" s="129"/>
      <c r="V389" s="129"/>
      <c r="AF389" s="129"/>
      <c r="AP389" s="129"/>
      <c r="AZ389" s="129"/>
      <c r="BA389" s="129"/>
      <c r="BB389" s="129"/>
      <c r="BC389" s="129"/>
      <c r="BD389" s="129"/>
      <c r="BE389" s="129"/>
      <c r="BF389" s="129"/>
      <c r="BG389" s="129"/>
      <c r="BJ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411"/>
      <c r="B390" s="129"/>
      <c r="L390" s="129"/>
      <c r="V390" s="129"/>
      <c r="AF390" s="129"/>
      <c r="AP390" s="129"/>
      <c r="AZ390" s="129"/>
      <c r="BA390" s="129"/>
      <c r="BB390" s="129"/>
      <c r="BC390" s="129"/>
      <c r="BD390" s="129"/>
      <c r="BE390" s="129"/>
      <c r="BF390" s="129"/>
      <c r="BG390" s="129"/>
      <c r="BJ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411"/>
      <c r="B391" s="129"/>
      <c r="L391" s="129"/>
      <c r="V391" s="129"/>
      <c r="AF391" s="129"/>
      <c r="AP391" s="129"/>
      <c r="AZ391" s="129"/>
      <c r="BA391" s="129"/>
      <c r="BB391" s="129"/>
      <c r="BC391" s="129"/>
      <c r="BD391" s="129"/>
      <c r="BE391" s="129"/>
      <c r="BF391" s="129"/>
      <c r="BG391" s="129"/>
      <c r="BJ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411"/>
      <c r="B392" s="129"/>
      <c r="L392" s="129"/>
      <c r="V392" s="129"/>
      <c r="AF392" s="129"/>
      <c r="AP392" s="129"/>
      <c r="AZ392" s="129"/>
      <c r="BA392" s="129"/>
      <c r="BB392" s="129"/>
      <c r="BC392" s="129"/>
      <c r="BD392" s="129"/>
      <c r="BE392" s="129"/>
      <c r="BF392" s="129"/>
      <c r="BG392" s="129"/>
      <c r="BJ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411"/>
      <c r="B393" s="129"/>
      <c r="L393" s="129"/>
      <c r="V393" s="129"/>
      <c r="AF393" s="129"/>
      <c r="AP393" s="129"/>
      <c r="AZ393" s="129"/>
      <c r="BA393" s="129"/>
      <c r="BB393" s="129"/>
      <c r="BC393" s="129"/>
      <c r="BD393" s="129"/>
      <c r="BE393" s="129"/>
      <c r="BF393" s="129"/>
      <c r="BG393" s="129"/>
      <c r="BJ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411"/>
      <c r="B394" s="129"/>
      <c r="L394" s="129"/>
      <c r="V394" s="129"/>
      <c r="AF394" s="129"/>
      <c r="AP394" s="129"/>
      <c r="AZ394" s="129"/>
      <c r="BA394" s="129"/>
      <c r="BB394" s="129"/>
      <c r="BC394" s="129"/>
      <c r="BD394" s="129"/>
      <c r="BE394" s="129"/>
      <c r="BF394" s="129"/>
      <c r="BG394" s="129"/>
      <c r="BJ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411"/>
      <c r="B395" s="129"/>
      <c r="L395" s="129"/>
      <c r="V395" s="129"/>
      <c r="AF395" s="129"/>
      <c r="AP395" s="129"/>
      <c r="AZ395" s="129"/>
      <c r="BA395" s="129"/>
      <c r="BB395" s="129"/>
      <c r="BC395" s="129"/>
      <c r="BD395" s="129"/>
      <c r="BE395" s="129"/>
      <c r="BF395" s="129"/>
      <c r="BG395" s="129"/>
      <c r="BJ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411"/>
      <c r="B396" s="129"/>
      <c r="L396" s="129"/>
      <c r="V396" s="129"/>
      <c r="AF396" s="129"/>
      <c r="AP396" s="129"/>
      <c r="AZ396" s="129"/>
      <c r="BA396" s="129"/>
      <c r="BB396" s="129"/>
      <c r="BC396" s="129"/>
      <c r="BD396" s="129"/>
      <c r="BE396" s="129"/>
      <c r="BF396" s="129"/>
      <c r="BG396" s="129"/>
      <c r="BJ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411"/>
      <c r="B397" s="129"/>
      <c r="L397" s="129"/>
      <c r="V397" s="129"/>
      <c r="AF397" s="129"/>
      <c r="AP397" s="129"/>
      <c r="AZ397" s="129"/>
      <c r="BA397" s="129"/>
      <c r="BB397" s="129"/>
      <c r="BC397" s="129"/>
      <c r="BD397" s="129"/>
      <c r="BE397" s="129"/>
      <c r="BF397" s="129"/>
      <c r="BG397" s="129"/>
      <c r="BJ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411"/>
      <c r="B398" s="129"/>
      <c r="L398" s="129"/>
      <c r="V398" s="129"/>
      <c r="AF398" s="129"/>
      <c r="AP398" s="129"/>
      <c r="AZ398" s="129"/>
      <c r="BA398" s="129"/>
      <c r="BB398" s="129"/>
      <c r="BC398" s="129"/>
      <c r="BD398" s="129"/>
      <c r="BE398" s="129"/>
      <c r="BF398" s="129"/>
      <c r="BG398" s="129"/>
      <c r="BJ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411"/>
      <c r="B399" s="129"/>
      <c r="L399" s="129"/>
      <c r="V399" s="129"/>
      <c r="AF399" s="129"/>
      <c r="AP399" s="129"/>
      <c r="AZ399" s="129"/>
      <c r="BA399" s="129"/>
      <c r="BB399" s="129"/>
      <c r="BC399" s="129"/>
      <c r="BD399" s="129"/>
      <c r="BE399" s="129"/>
      <c r="BF399" s="129"/>
      <c r="BG399" s="129"/>
      <c r="BJ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411"/>
      <c r="B400" s="129"/>
      <c r="L400" s="129"/>
      <c r="V400" s="129"/>
      <c r="AF400" s="129"/>
      <c r="AP400" s="129"/>
      <c r="AZ400" s="129"/>
      <c r="BA400" s="129"/>
      <c r="BB400" s="129"/>
      <c r="BC400" s="129"/>
      <c r="BD400" s="129"/>
      <c r="BE400" s="129"/>
      <c r="BF400" s="129"/>
      <c r="BG400" s="129"/>
      <c r="BJ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411"/>
      <c r="B401" s="129"/>
      <c r="L401" s="129"/>
      <c r="V401" s="129"/>
      <c r="AF401" s="129"/>
      <c r="AP401" s="129"/>
      <c r="AZ401" s="129"/>
      <c r="BA401" s="129"/>
      <c r="BB401" s="129"/>
      <c r="BC401" s="129"/>
      <c r="BD401" s="129"/>
      <c r="BE401" s="129"/>
      <c r="BF401" s="129"/>
      <c r="BG401" s="129"/>
      <c r="BJ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411"/>
      <c r="B402" s="129"/>
      <c r="L402" s="129"/>
      <c r="V402" s="129"/>
      <c r="AF402" s="129"/>
      <c r="AP402" s="129"/>
      <c r="AZ402" s="129"/>
      <c r="BA402" s="129"/>
      <c r="BB402" s="129"/>
      <c r="BC402" s="129"/>
      <c r="BD402" s="129"/>
      <c r="BE402" s="129"/>
      <c r="BF402" s="129"/>
      <c r="BG402" s="129"/>
      <c r="BJ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411"/>
      <c r="B403" s="129"/>
      <c r="L403" s="129"/>
      <c r="V403" s="129"/>
      <c r="AF403" s="129"/>
      <c r="AP403" s="129"/>
      <c r="AZ403" s="129"/>
      <c r="BA403" s="129"/>
      <c r="BB403" s="129"/>
      <c r="BC403" s="129"/>
      <c r="BD403" s="129"/>
      <c r="BE403" s="129"/>
      <c r="BF403" s="129"/>
      <c r="BG403" s="129"/>
      <c r="BJ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411"/>
      <c r="B404" s="129"/>
      <c r="L404" s="129"/>
      <c r="V404" s="129"/>
      <c r="AF404" s="129"/>
      <c r="AP404" s="129"/>
      <c r="AZ404" s="129"/>
      <c r="BA404" s="129"/>
      <c r="BB404" s="129"/>
      <c r="BC404" s="129"/>
      <c r="BD404" s="129"/>
      <c r="BE404" s="129"/>
      <c r="BF404" s="129"/>
      <c r="BG404" s="129"/>
      <c r="BJ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411"/>
      <c r="B405" s="129"/>
      <c r="L405" s="129"/>
      <c r="V405" s="129"/>
      <c r="AF405" s="129"/>
      <c r="AP405" s="129"/>
      <c r="AZ405" s="129"/>
      <c r="BA405" s="129"/>
      <c r="BB405" s="129"/>
      <c r="BC405" s="129"/>
      <c r="BD405" s="129"/>
      <c r="BE405" s="129"/>
      <c r="BF405" s="129"/>
      <c r="BG405" s="129"/>
      <c r="BJ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411"/>
      <c r="B406" s="129"/>
      <c r="L406" s="129"/>
      <c r="V406" s="129"/>
      <c r="AF406" s="129"/>
      <c r="AP406" s="129"/>
      <c r="AZ406" s="129"/>
      <c r="BA406" s="129"/>
      <c r="BB406" s="129"/>
      <c r="BC406" s="129"/>
      <c r="BD406" s="129"/>
      <c r="BE406" s="129"/>
      <c r="BF406" s="129"/>
      <c r="BG406" s="129"/>
      <c r="BJ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411"/>
      <c r="B407" s="129"/>
      <c r="L407" s="129"/>
      <c r="V407" s="129"/>
      <c r="AF407" s="129"/>
      <c r="AP407" s="129"/>
      <c r="AZ407" s="129"/>
      <c r="BA407" s="129"/>
      <c r="BB407" s="129"/>
      <c r="BC407" s="129"/>
      <c r="BD407" s="129"/>
      <c r="BE407" s="129"/>
      <c r="BF407" s="129"/>
      <c r="BG407" s="129"/>
      <c r="BJ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411"/>
      <c r="B408" s="129"/>
      <c r="L408" s="129"/>
      <c r="V408" s="129"/>
      <c r="AF408" s="129"/>
      <c r="AP408" s="129"/>
      <c r="AZ408" s="129"/>
      <c r="BA408" s="129"/>
      <c r="BB408" s="129"/>
      <c r="BC408" s="129"/>
      <c r="BD408" s="129"/>
      <c r="BE408" s="129"/>
      <c r="BF408" s="129"/>
      <c r="BG408" s="129"/>
      <c r="BJ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411"/>
      <c r="B409" s="129"/>
      <c r="L409" s="129"/>
      <c r="V409" s="129"/>
      <c r="AF409" s="129"/>
      <c r="AP409" s="129"/>
      <c r="AZ409" s="129"/>
      <c r="BA409" s="129"/>
      <c r="BB409" s="129"/>
      <c r="BC409" s="129"/>
      <c r="BD409" s="129"/>
      <c r="BE409" s="129"/>
      <c r="BF409" s="129"/>
      <c r="BG409" s="129"/>
      <c r="BJ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411"/>
      <c r="B410" s="129"/>
      <c r="L410" s="129"/>
      <c r="V410" s="129"/>
      <c r="AF410" s="129"/>
      <c r="AP410" s="129"/>
      <c r="AZ410" s="129"/>
      <c r="BA410" s="129"/>
      <c r="BB410" s="129"/>
      <c r="BC410" s="129"/>
      <c r="BD410" s="129"/>
      <c r="BE410" s="129"/>
      <c r="BF410" s="129"/>
      <c r="BG410" s="129"/>
      <c r="BJ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411"/>
      <c r="B411" s="129"/>
      <c r="L411" s="129"/>
      <c r="V411" s="129"/>
      <c r="AF411" s="129"/>
      <c r="AP411" s="129"/>
      <c r="AZ411" s="129"/>
      <c r="BA411" s="129"/>
      <c r="BB411" s="129"/>
      <c r="BC411" s="129"/>
      <c r="BD411" s="129"/>
      <c r="BE411" s="129"/>
      <c r="BF411" s="129"/>
      <c r="BG411" s="129"/>
      <c r="BJ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411"/>
      <c r="B412" s="129"/>
      <c r="L412" s="129"/>
      <c r="V412" s="129"/>
      <c r="AF412" s="129"/>
      <c r="AP412" s="129"/>
      <c r="AZ412" s="129"/>
      <c r="BA412" s="129"/>
      <c r="BB412" s="129"/>
      <c r="BC412" s="129"/>
      <c r="BD412" s="129"/>
      <c r="BE412" s="129"/>
      <c r="BF412" s="129"/>
      <c r="BG412" s="129"/>
      <c r="BJ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411"/>
      <c r="B413" s="129"/>
      <c r="L413" s="129"/>
      <c r="V413" s="129"/>
      <c r="AF413" s="129"/>
      <c r="AP413" s="129"/>
      <c r="AZ413" s="129"/>
      <c r="BA413" s="129"/>
      <c r="BB413" s="129"/>
      <c r="BC413" s="129"/>
      <c r="BD413" s="129"/>
      <c r="BE413" s="129"/>
      <c r="BF413" s="129"/>
      <c r="BG413" s="129"/>
      <c r="BJ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411"/>
      <c r="B414" s="129"/>
      <c r="L414" s="129"/>
      <c r="V414" s="129"/>
      <c r="AF414" s="129"/>
      <c r="AP414" s="129"/>
      <c r="AZ414" s="129"/>
      <c r="BA414" s="129"/>
      <c r="BB414" s="129"/>
      <c r="BC414" s="129"/>
      <c r="BD414" s="129"/>
      <c r="BE414" s="129"/>
      <c r="BF414" s="129"/>
      <c r="BG414" s="129"/>
      <c r="BJ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411"/>
      <c r="B415" s="129"/>
      <c r="L415" s="129"/>
      <c r="V415" s="129"/>
      <c r="AF415" s="129"/>
      <c r="AP415" s="129"/>
      <c r="AZ415" s="129"/>
      <c r="BA415" s="129"/>
      <c r="BB415" s="129"/>
      <c r="BC415" s="129"/>
      <c r="BD415" s="129"/>
      <c r="BE415" s="129"/>
      <c r="BF415" s="129"/>
      <c r="BG415" s="129"/>
      <c r="BJ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411"/>
      <c r="B416" s="129"/>
      <c r="L416" s="129"/>
      <c r="V416" s="129"/>
      <c r="AF416" s="129"/>
      <c r="AP416" s="129"/>
      <c r="AZ416" s="129"/>
      <c r="BA416" s="129"/>
      <c r="BB416" s="129"/>
      <c r="BC416" s="129"/>
      <c r="BD416" s="129"/>
      <c r="BE416" s="129"/>
      <c r="BF416" s="129"/>
      <c r="BG416" s="129"/>
      <c r="BJ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411"/>
      <c r="B417" s="129"/>
      <c r="L417" s="129"/>
      <c r="V417" s="129"/>
      <c r="AF417" s="129"/>
      <c r="AP417" s="129"/>
      <c r="AZ417" s="129"/>
      <c r="BA417" s="129"/>
      <c r="BB417" s="129"/>
      <c r="BC417" s="129"/>
      <c r="BD417" s="129"/>
      <c r="BE417" s="129"/>
      <c r="BF417" s="129"/>
      <c r="BG417" s="129"/>
      <c r="BJ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411"/>
      <c r="B418" s="129"/>
      <c r="L418" s="129"/>
      <c r="V418" s="129"/>
      <c r="AF418" s="129"/>
      <c r="AP418" s="129"/>
      <c r="AZ418" s="129"/>
      <c r="BA418" s="129"/>
      <c r="BB418" s="129"/>
      <c r="BC418" s="129"/>
      <c r="BD418" s="129"/>
      <c r="BE418" s="129"/>
      <c r="BF418" s="129"/>
      <c r="BG418" s="129"/>
      <c r="BJ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411"/>
      <c r="B419" s="129"/>
      <c r="L419" s="129"/>
      <c r="V419" s="129"/>
      <c r="AF419" s="129"/>
      <c r="AP419" s="129"/>
      <c r="AZ419" s="129"/>
      <c r="BA419" s="129"/>
      <c r="BB419" s="129"/>
      <c r="BC419" s="129"/>
      <c r="BD419" s="129"/>
      <c r="BE419" s="129"/>
      <c r="BF419" s="129"/>
      <c r="BG419" s="129"/>
      <c r="BJ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411"/>
      <c r="B420" s="129"/>
      <c r="L420" s="129"/>
      <c r="V420" s="129"/>
      <c r="AF420" s="129"/>
      <c r="AP420" s="129"/>
      <c r="AZ420" s="129"/>
      <c r="BA420" s="129"/>
      <c r="BB420" s="129"/>
      <c r="BC420" s="129"/>
      <c r="BD420" s="129"/>
      <c r="BE420" s="129"/>
      <c r="BF420" s="129"/>
      <c r="BG420" s="129"/>
      <c r="BJ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411"/>
      <c r="B421" s="129"/>
      <c r="L421" s="129"/>
      <c r="V421" s="129"/>
      <c r="AF421" s="129"/>
      <c r="AP421" s="129"/>
      <c r="AZ421" s="129"/>
      <c r="BA421" s="129"/>
      <c r="BB421" s="129"/>
      <c r="BC421" s="129"/>
      <c r="BD421" s="129"/>
      <c r="BE421" s="129"/>
      <c r="BF421" s="129"/>
      <c r="BG421" s="129"/>
      <c r="BJ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411"/>
      <c r="B422" s="129"/>
      <c r="L422" s="129"/>
      <c r="V422" s="129"/>
      <c r="AF422" s="129"/>
      <c r="AP422" s="129"/>
      <c r="AZ422" s="129"/>
      <c r="BA422" s="129"/>
      <c r="BB422" s="129"/>
      <c r="BC422" s="129"/>
      <c r="BD422" s="129"/>
      <c r="BE422" s="129"/>
      <c r="BF422" s="129"/>
      <c r="BG422" s="129"/>
      <c r="BJ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411"/>
      <c r="B423" s="129"/>
      <c r="L423" s="129"/>
      <c r="V423" s="129"/>
      <c r="AF423" s="129"/>
      <c r="AP423" s="129"/>
      <c r="AZ423" s="129"/>
      <c r="BA423" s="129"/>
      <c r="BB423" s="129"/>
      <c r="BC423" s="129"/>
      <c r="BD423" s="129"/>
      <c r="BE423" s="129"/>
      <c r="BF423" s="129"/>
      <c r="BG423" s="129"/>
      <c r="BJ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411"/>
      <c r="B424" s="129"/>
      <c r="L424" s="129"/>
      <c r="V424" s="129"/>
      <c r="AF424" s="129"/>
      <c r="AP424" s="129"/>
      <c r="AZ424" s="129"/>
      <c r="BA424" s="129"/>
      <c r="BB424" s="129"/>
      <c r="BC424" s="129"/>
      <c r="BD424" s="129"/>
      <c r="BE424" s="129"/>
      <c r="BF424" s="129"/>
      <c r="BG424" s="129"/>
      <c r="BJ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411"/>
      <c r="B425" s="129"/>
      <c r="L425" s="129"/>
      <c r="V425" s="129"/>
      <c r="AF425" s="129"/>
      <c r="AP425" s="129"/>
      <c r="AZ425" s="129"/>
      <c r="BA425" s="129"/>
      <c r="BB425" s="129"/>
      <c r="BC425" s="129"/>
      <c r="BD425" s="129"/>
      <c r="BE425" s="129"/>
      <c r="BF425" s="129"/>
      <c r="BG425" s="129"/>
      <c r="BJ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411"/>
      <c r="B426" s="129"/>
      <c r="L426" s="129"/>
      <c r="V426" s="129"/>
      <c r="AF426" s="129"/>
      <c r="AP426" s="129"/>
      <c r="AZ426" s="129"/>
      <c r="BA426" s="129"/>
      <c r="BB426" s="129"/>
      <c r="BC426" s="129"/>
      <c r="BD426" s="129"/>
      <c r="BE426" s="129"/>
      <c r="BF426" s="129"/>
      <c r="BG426" s="129"/>
      <c r="BJ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411"/>
      <c r="B427" s="129"/>
      <c r="L427" s="129"/>
      <c r="V427" s="129"/>
      <c r="AF427" s="129"/>
      <c r="AP427" s="129"/>
      <c r="AZ427" s="129"/>
      <c r="BA427" s="129"/>
      <c r="BB427" s="129"/>
      <c r="BC427" s="129"/>
      <c r="BD427" s="129"/>
      <c r="BE427" s="129"/>
      <c r="BF427" s="129"/>
      <c r="BG427" s="129"/>
      <c r="BJ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411"/>
      <c r="B428" s="129"/>
      <c r="L428" s="129"/>
      <c r="V428" s="129"/>
      <c r="AF428" s="129"/>
      <c r="AP428" s="129"/>
      <c r="AZ428" s="129"/>
      <c r="BA428" s="129"/>
      <c r="BB428" s="129"/>
      <c r="BC428" s="129"/>
      <c r="BD428" s="129"/>
      <c r="BE428" s="129"/>
      <c r="BF428" s="129"/>
      <c r="BG428" s="129"/>
      <c r="BJ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411"/>
      <c r="B429" s="129"/>
      <c r="L429" s="129"/>
      <c r="V429" s="129"/>
      <c r="AF429" s="129"/>
      <c r="AP429" s="129"/>
      <c r="AZ429" s="129"/>
      <c r="BA429" s="129"/>
      <c r="BB429" s="129"/>
      <c r="BC429" s="129"/>
      <c r="BD429" s="129"/>
      <c r="BE429" s="129"/>
      <c r="BF429" s="129"/>
      <c r="BG429" s="129"/>
      <c r="BJ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411"/>
      <c r="B430" s="129"/>
      <c r="L430" s="129"/>
      <c r="V430" s="129"/>
      <c r="AF430" s="129"/>
      <c r="AP430" s="129"/>
      <c r="AZ430" s="129"/>
      <c r="BA430" s="129"/>
      <c r="BB430" s="129"/>
      <c r="BC430" s="129"/>
      <c r="BD430" s="129"/>
      <c r="BE430" s="129"/>
      <c r="BF430" s="129"/>
      <c r="BG430" s="129"/>
      <c r="BJ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411"/>
      <c r="B431" s="129"/>
      <c r="L431" s="129"/>
      <c r="V431" s="129"/>
      <c r="AF431" s="129"/>
      <c r="AP431" s="129"/>
      <c r="AZ431" s="129"/>
      <c r="BA431" s="129"/>
      <c r="BB431" s="129"/>
      <c r="BC431" s="129"/>
      <c r="BD431" s="129"/>
      <c r="BE431" s="129"/>
      <c r="BF431" s="129"/>
      <c r="BG431" s="129"/>
      <c r="BJ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411"/>
      <c r="B432" s="129"/>
      <c r="L432" s="129"/>
      <c r="V432" s="129"/>
      <c r="AF432" s="129"/>
      <c r="AP432" s="129"/>
      <c r="AZ432" s="129"/>
      <c r="BA432" s="129"/>
      <c r="BB432" s="129"/>
      <c r="BC432" s="129"/>
      <c r="BD432" s="129"/>
      <c r="BE432" s="129"/>
      <c r="BF432" s="129"/>
      <c r="BG432" s="129"/>
      <c r="BJ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411"/>
      <c r="B433" s="129"/>
      <c r="L433" s="129"/>
      <c r="V433" s="129"/>
      <c r="AF433" s="129"/>
      <c r="AP433" s="129"/>
      <c r="AZ433" s="129"/>
      <c r="BA433" s="129"/>
      <c r="BB433" s="129"/>
      <c r="BC433" s="129"/>
      <c r="BD433" s="129"/>
      <c r="BE433" s="129"/>
      <c r="BF433" s="129"/>
      <c r="BG433" s="129"/>
      <c r="BJ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411"/>
      <c r="B434" s="129"/>
      <c r="L434" s="129"/>
      <c r="V434" s="129"/>
      <c r="AF434" s="129"/>
      <c r="AP434" s="129"/>
      <c r="AZ434" s="129"/>
      <c r="BA434" s="129"/>
      <c r="BB434" s="129"/>
      <c r="BC434" s="129"/>
      <c r="BD434" s="129"/>
      <c r="BE434" s="129"/>
      <c r="BF434" s="129"/>
      <c r="BG434" s="129"/>
      <c r="BJ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411"/>
      <c r="B435" s="129"/>
      <c r="L435" s="129"/>
      <c r="V435" s="129"/>
      <c r="AF435" s="129"/>
      <c r="AP435" s="129"/>
      <c r="AZ435" s="129"/>
      <c r="BA435" s="129"/>
      <c r="BB435" s="129"/>
      <c r="BC435" s="129"/>
      <c r="BD435" s="129"/>
      <c r="BE435" s="129"/>
      <c r="BF435" s="129"/>
      <c r="BG435" s="129"/>
      <c r="BJ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411"/>
      <c r="B436" s="129"/>
      <c r="L436" s="129"/>
      <c r="V436" s="129"/>
      <c r="AF436" s="129"/>
      <c r="AP436" s="129"/>
      <c r="AZ436" s="129"/>
      <c r="BA436" s="129"/>
      <c r="BB436" s="129"/>
      <c r="BC436" s="129"/>
      <c r="BD436" s="129"/>
      <c r="BE436" s="129"/>
      <c r="BF436" s="129"/>
      <c r="BG436" s="129"/>
      <c r="BJ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411"/>
      <c r="B437" s="129"/>
      <c r="L437" s="129"/>
      <c r="V437" s="129"/>
      <c r="AF437" s="129"/>
      <c r="AP437" s="129"/>
      <c r="AZ437" s="129"/>
      <c r="BA437" s="129"/>
      <c r="BB437" s="129"/>
      <c r="BC437" s="129"/>
      <c r="BD437" s="129"/>
      <c r="BE437" s="129"/>
      <c r="BF437" s="129"/>
      <c r="BG437" s="129"/>
      <c r="BJ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411"/>
      <c r="B438" s="129"/>
      <c r="L438" s="129"/>
      <c r="V438" s="129"/>
      <c r="AF438" s="129"/>
      <c r="AP438" s="129"/>
      <c r="AZ438" s="129"/>
      <c r="BA438" s="129"/>
      <c r="BB438" s="129"/>
      <c r="BC438" s="129"/>
      <c r="BD438" s="129"/>
      <c r="BE438" s="129"/>
      <c r="BF438" s="129"/>
      <c r="BG438" s="129"/>
      <c r="BJ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411"/>
      <c r="B439" s="129"/>
      <c r="L439" s="129"/>
      <c r="V439" s="129"/>
      <c r="AF439" s="129"/>
      <c r="AP439" s="129"/>
      <c r="AZ439" s="129"/>
      <c r="BA439" s="129"/>
      <c r="BB439" s="129"/>
      <c r="BC439" s="129"/>
      <c r="BD439" s="129"/>
      <c r="BE439" s="129"/>
      <c r="BF439" s="129"/>
      <c r="BG439" s="129"/>
      <c r="BJ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411"/>
      <c r="B440" s="129"/>
      <c r="L440" s="129"/>
      <c r="V440" s="129"/>
      <c r="AF440" s="129"/>
      <c r="AP440" s="129"/>
      <c r="AZ440" s="129"/>
      <c r="BA440" s="129"/>
      <c r="BB440" s="129"/>
      <c r="BC440" s="129"/>
      <c r="BD440" s="129"/>
      <c r="BE440" s="129"/>
      <c r="BF440" s="129"/>
      <c r="BG440" s="129"/>
      <c r="BJ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411"/>
      <c r="B441" s="129"/>
      <c r="L441" s="129"/>
      <c r="V441" s="129"/>
      <c r="AF441" s="129"/>
      <c r="AP441" s="129"/>
      <c r="AZ441" s="129"/>
      <c r="BA441" s="129"/>
      <c r="BB441" s="129"/>
      <c r="BC441" s="129"/>
      <c r="BD441" s="129"/>
      <c r="BE441" s="129"/>
      <c r="BF441" s="129"/>
      <c r="BG441" s="129"/>
      <c r="BJ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411"/>
      <c r="B442" s="129"/>
      <c r="L442" s="129"/>
      <c r="V442" s="129"/>
      <c r="AF442" s="129"/>
      <c r="AP442" s="129"/>
      <c r="AZ442" s="129"/>
      <c r="BA442" s="129"/>
      <c r="BB442" s="129"/>
      <c r="BC442" s="129"/>
      <c r="BD442" s="129"/>
      <c r="BE442" s="129"/>
      <c r="BF442" s="129"/>
      <c r="BG442" s="129"/>
      <c r="BJ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411"/>
      <c r="B443" s="129"/>
      <c r="L443" s="129"/>
      <c r="V443" s="129"/>
      <c r="AF443" s="129"/>
      <c r="AP443" s="129"/>
      <c r="AZ443" s="129"/>
      <c r="BA443" s="129"/>
      <c r="BB443" s="129"/>
      <c r="BC443" s="129"/>
      <c r="BD443" s="129"/>
      <c r="BE443" s="129"/>
      <c r="BF443" s="129"/>
      <c r="BG443" s="129"/>
      <c r="BJ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411"/>
      <c r="B444" s="129"/>
      <c r="L444" s="129"/>
      <c r="V444" s="129"/>
      <c r="AF444" s="129"/>
      <c r="AP444" s="129"/>
      <c r="AZ444" s="129"/>
      <c r="BA444" s="129"/>
      <c r="BB444" s="129"/>
      <c r="BC444" s="129"/>
      <c r="BD444" s="129"/>
      <c r="BE444" s="129"/>
      <c r="BF444" s="129"/>
      <c r="BG444" s="129"/>
      <c r="BJ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411"/>
      <c r="B445" s="129"/>
      <c r="L445" s="129"/>
      <c r="V445" s="129"/>
      <c r="AF445" s="129"/>
      <c r="AP445" s="129"/>
      <c r="AZ445" s="129"/>
      <c r="BA445" s="129"/>
      <c r="BB445" s="129"/>
      <c r="BC445" s="129"/>
      <c r="BD445" s="129"/>
      <c r="BE445" s="129"/>
      <c r="BF445" s="129"/>
      <c r="BG445" s="129"/>
      <c r="BJ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411"/>
      <c r="B446" s="129"/>
      <c r="L446" s="129"/>
      <c r="V446" s="129"/>
      <c r="AF446" s="129"/>
      <c r="AP446" s="129"/>
      <c r="AZ446" s="129"/>
      <c r="BA446" s="129"/>
      <c r="BB446" s="129"/>
      <c r="BC446" s="129"/>
      <c r="BD446" s="129"/>
      <c r="BE446" s="129"/>
      <c r="BF446" s="129"/>
      <c r="BG446" s="129"/>
      <c r="BJ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411"/>
      <c r="B447" s="129"/>
      <c r="L447" s="129"/>
      <c r="V447" s="129"/>
      <c r="AF447" s="129"/>
      <c r="AP447" s="129"/>
      <c r="AZ447" s="129"/>
      <c r="BA447" s="129"/>
      <c r="BB447" s="129"/>
      <c r="BC447" s="129"/>
      <c r="BD447" s="129"/>
      <c r="BE447" s="129"/>
      <c r="BF447" s="129"/>
      <c r="BG447" s="129"/>
      <c r="BJ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411"/>
      <c r="B448" s="129"/>
      <c r="L448" s="129"/>
      <c r="V448" s="129"/>
      <c r="AF448" s="129"/>
      <c r="AP448" s="129"/>
      <c r="AZ448" s="129"/>
      <c r="BA448" s="129"/>
      <c r="BB448" s="129"/>
      <c r="BC448" s="129"/>
      <c r="BD448" s="129"/>
      <c r="BE448" s="129"/>
      <c r="BF448" s="129"/>
      <c r="BG448" s="129"/>
      <c r="BJ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411"/>
      <c r="B449" s="129"/>
      <c r="L449" s="129"/>
      <c r="V449" s="129"/>
      <c r="AF449" s="129"/>
      <c r="AP449" s="129"/>
      <c r="AZ449" s="129"/>
      <c r="BA449" s="129"/>
      <c r="BB449" s="129"/>
      <c r="BC449" s="129"/>
      <c r="BD449" s="129"/>
      <c r="BE449" s="129"/>
      <c r="BF449" s="129"/>
      <c r="BG449" s="129"/>
      <c r="BJ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411"/>
      <c r="B450" s="129"/>
      <c r="L450" s="129"/>
      <c r="V450" s="129"/>
      <c r="AF450" s="129"/>
      <c r="AP450" s="129"/>
      <c r="AZ450" s="129"/>
      <c r="BA450" s="129"/>
      <c r="BB450" s="129"/>
      <c r="BC450" s="129"/>
      <c r="BD450" s="129"/>
      <c r="BE450" s="129"/>
      <c r="BF450" s="129"/>
      <c r="BG450" s="129"/>
      <c r="BJ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411"/>
      <c r="B451" s="129"/>
      <c r="L451" s="129"/>
      <c r="V451" s="129"/>
      <c r="AF451" s="129"/>
      <c r="AP451" s="129"/>
      <c r="AZ451" s="129"/>
      <c r="BA451" s="129"/>
      <c r="BB451" s="129"/>
      <c r="BC451" s="129"/>
      <c r="BD451" s="129"/>
      <c r="BE451" s="129"/>
      <c r="BF451" s="129"/>
      <c r="BG451" s="129"/>
      <c r="BJ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411"/>
      <c r="B452" s="129"/>
      <c r="L452" s="129"/>
      <c r="V452" s="129"/>
      <c r="AF452" s="129"/>
      <c r="AP452" s="129"/>
      <c r="AZ452" s="129"/>
      <c r="BA452" s="129"/>
      <c r="BB452" s="129"/>
      <c r="BC452" s="129"/>
      <c r="BD452" s="129"/>
      <c r="BE452" s="129"/>
      <c r="BF452" s="129"/>
      <c r="BG452" s="129"/>
      <c r="BJ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411"/>
      <c r="B453" s="129"/>
      <c r="L453" s="129"/>
      <c r="V453" s="129"/>
      <c r="AF453" s="129"/>
      <c r="AP453" s="129"/>
      <c r="AZ453" s="129"/>
      <c r="BA453" s="129"/>
      <c r="BB453" s="129"/>
      <c r="BC453" s="129"/>
      <c r="BD453" s="129"/>
      <c r="BE453" s="129"/>
      <c r="BF453" s="129"/>
      <c r="BG453" s="129"/>
      <c r="BJ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411"/>
      <c r="B454" s="129"/>
      <c r="L454" s="129"/>
      <c r="V454" s="129"/>
      <c r="AF454" s="129"/>
      <c r="AP454" s="129"/>
      <c r="AZ454" s="129"/>
      <c r="BA454" s="129"/>
      <c r="BB454" s="129"/>
      <c r="BC454" s="129"/>
      <c r="BD454" s="129"/>
      <c r="BE454" s="129"/>
      <c r="BF454" s="129"/>
      <c r="BG454" s="129"/>
      <c r="BJ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411"/>
      <c r="B455" s="129"/>
      <c r="L455" s="129"/>
      <c r="V455" s="129"/>
      <c r="AF455" s="129"/>
      <c r="AP455" s="129"/>
      <c r="AZ455" s="129"/>
      <c r="BA455" s="129"/>
      <c r="BB455" s="129"/>
      <c r="BC455" s="129"/>
      <c r="BD455" s="129"/>
      <c r="BE455" s="129"/>
      <c r="BF455" s="129"/>
      <c r="BG455" s="129"/>
      <c r="BJ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411"/>
      <c r="B456" s="129"/>
      <c r="L456" s="129"/>
      <c r="V456" s="129"/>
      <c r="AF456" s="129"/>
      <c r="AP456" s="129"/>
      <c r="AZ456" s="129"/>
      <c r="BA456" s="129"/>
      <c r="BB456" s="129"/>
      <c r="BC456" s="129"/>
      <c r="BD456" s="129"/>
      <c r="BE456" s="129"/>
      <c r="BF456" s="129"/>
      <c r="BG456" s="129"/>
      <c r="BJ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411"/>
      <c r="B457" s="129"/>
      <c r="L457" s="129"/>
      <c r="V457" s="129"/>
      <c r="AF457" s="129"/>
      <c r="AP457" s="129"/>
      <c r="AZ457" s="129"/>
      <c r="BA457" s="129"/>
      <c r="BB457" s="129"/>
      <c r="BC457" s="129"/>
      <c r="BD457" s="129"/>
      <c r="BE457" s="129"/>
      <c r="BF457" s="129"/>
      <c r="BG457" s="129"/>
      <c r="BJ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411"/>
      <c r="B458" s="129"/>
      <c r="L458" s="129"/>
      <c r="V458" s="129"/>
      <c r="AF458" s="129"/>
      <c r="AP458" s="129"/>
      <c r="AZ458" s="129"/>
      <c r="BA458" s="129"/>
      <c r="BB458" s="129"/>
      <c r="BC458" s="129"/>
      <c r="BD458" s="129"/>
      <c r="BE458" s="129"/>
      <c r="BF458" s="129"/>
      <c r="BG458" s="129"/>
      <c r="BJ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411"/>
      <c r="B459" s="129"/>
      <c r="L459" s="129"/>
      <c r="V459" s="129"/>
      <c r="AF459" s="129"/>
      <c r="AP459" s="129"/>
      <c r="AZ459" s="129"/>
      <c r="BA459" s="129"/>
      <c r="BB459" s="129"/>
      <c r="BC459" s="129"/>
      <c r="BD459" s="129"/>
      <c r="BE459" s="129"/>
      <c r="BF459" s="129"/>
      <c r="BG459" s="129"/>
      <c r="BJ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411"/>
      <c r="B460" s="129"/>
      <c r="L460" s="129"/>
      <c r="V460" s="129"/>
      <c r="AF460" s="129"/>
      <c r="AP460" s="129"/>
      <c r="AZ460" s="129"/>
      <c r="BA460" s="129"/>
      <c r="BB460" s="129"/>
      <c r="BC460" s="129"/>
      <c r="BD460" s="129"/>
      <c r="BE460" s="129"/>
      <c r="BF460" s="129"/>
      <c r="BG460" s="129"/>
      <c r="BJ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411"/>
      <c r="B461" s="129"/>
      <c r="L461" s="129"/>
      <c r="V461" s="129"/>
      <c r="AF461" s="129"/>
      <c r="AP461" s="129"/>
      <c r="AZ461" s="129"/>
      <c r="BA461" s="129"/>
      <c r="BB461" s="129"/>
      <c r="BC461" s="129"/>
      <c r="BD461" s="129"/>
      <c r="BE461" s="129"/>
      <c r="BF461" s="129"/>
      <c r="BG461" s="129"/>
      <c r="BJ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411"/>
      <c r="B462" s="129"/>
      <c r="L462" s="129"/>
      <c r="V462" s="129"/>
      <c r="AF462" s="129"/>
      <c r="AP462" s="129"/>
      <c r="AZ462" s="129"/>
      <c r="BA462" s="129"/>
      <c r="BB462" s="129"/>
      <c r="BC462" s="129"/>
      <c r="BD462" s="129"/>
      <c r="BE462" s="129"/>
      <c r="BF462" s="129"/>
      <c r="BG462" s="129"/>
      <c r="BJ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411"/>
      <c r="B463" s="129"/>
      <c r="L463" s="129"/>
      <c r="V463" s="129"/>
      <c r="AF463" s="129"/>
      <c r="AP463" s="129"/>
      <c r="AZ463" s="129"/>
      <c r="BA463" s="129"/>
      <c r="BB463" s="129"/>
      <c r="BC463" s="129"/>
      <c r="BD463" s="129"/>
      <c r="BE463" s="129"/>
      <c r="BF463" s="129"/>
      <c r="BG463" s="129"/>
      <c r="BJ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411"/>
      <c r="B464" s="129"/>
      <c r="L464" s="129"/>
      <c r="V464" s="129"/>
      <c r="AF464" s="129"/>
      <c r="AP464" s="129"/>
      <c r="AZ464" s="129"/>
      <c r="BA464" s="129"/>
      <c r="BB464" s="129"/>
      <c r="BC464" s="129"/>
      <c r="BD464" s="129"/>
      <c r="BE464" s="129"/>
      <c r="BF464" s="129"/>
      <c r="BG464" s="129"/>
      <c r="BJ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411"/>
      <c r="B465" s="129"/>
      <c r="L465" s="129"/>
      <c r="V465" s="129"/>
      <c r="AF465" s="129"/>
      <c r="AP465" s="129"/>
      <c r="AZ465" s="129"/>
      <c r="BA465" s="129"/>
      <c r="BB465" s="129"/>
      <c r="BC465" s="129"/>
      <c r="BD465" s="129"/>
      <c r="BE465" s="129"/>
      <c r="BF465" s="129"/>
      <c r="BG465" s="129"/>
      <c r="BJ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411"/>
      <c r="B466" s="129"/>
      <c r="L466" s="129"/>
      <c r="V466" s="129"/>
      <c r="AF466" s="129"/>
      <c r="AP466" s="129"/>
      <c r="AZ466" s="129"/>
      <c r="BA466" s="129"/>
      <c r="BB466" s="129"/>
      <c r="BC466" s="129"/>
      <c r="BD466" s="129"/>
      <c r="BE466" s="129"/>
      <c r="BF466" s="129"/>
      <c r="BG466" s="129"/>
      <c r="BJ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411"/>
      <c r="B467" s="129"/>
      <c r="L467" s="129"/>
      <c r="V467" s="129"/>
      <c r="AF467" s="129"/>
      <c r="AP467" s="129"/>
      <c r="AZ467" s="129"/>
      <c r="BA467" s="129"/>
      <c r="BB467" s="129"/>
      <c r="BC467" s="129"/>
      <c r="BD467" s="129"/>
      <c r="BE467" s="129"/>
      <c r="BF467" s="129"/>
      <c r="BG467" s="129"/>
      <c r="BJ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411"/>
      <c r="B468" s="129"/>
      <c r="L468" s="129"/>
      <c r="V468" s="129"/>
      <c r="AF468" s="129"/>
      <c r="AP468" s="129"/>
      <c r="AZ468" s="129"/>
      <c r="BA468" s="129"/>
      <c r="BB468" s="129"/>
      <c r="BC468" s="129"/>
      <c r="BD468" s="129"/>
      <c r="BE468" s="129"/>
      <c r="BF468" s="129"/>
      <c r="BG468" s="129"/>
      <c r="BJ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411"/>
      <c r="B469" s="129"/>
      <c r="L469" s="129"/>
      <c r="V469" s="129"/>
      <c r="AF469" s="129"/>
      <c r="AP469" s="129"/>
      <c r="AZ469" s="129"/>
      <c r="BA469" s="129"/>
      <c r="BB469" s="129"/>
      <c r="BC469" s="129"/>
      <c r="BD469" s="129"/>
      <c r="BE469" s="129"/>
      <c r="BF469" s="129"/>
      <c r="BG469" s="129"/>
      <c r="BJ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411"/>
      <c r="B470" s="129"/>
      <c r="L470" s="129"/>
      <c r="V470" s="129"/>
      <c r="AF470" s="129"/>
      <c r="AP470" s="129"/>
      <c r="AZ470" s="129"/>
      <c r="BA470" s="129"/>
      <c r="BB470" s="129"/>
      <c r="BC470" s="129"/>
      <c r="BD470" s="129"/>
      <c r="BE470" s="129"/>
      <c r="BF470" s="129"/>
      <c r="BG470" s="129"/>
      <c r="BJ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411"/>
      <c r="B471" s="129"/>
      <c r="L471" s="129"/>
      <c r="V471" s="129"/>
      <c r="AF471" s="129"/>
      <c r="AP471" s="129"/>
      <c r="AZ471" s="129"/>
      <c r="BA471" s="129"/>
      <c r="BB471" s="129"/>
      <c r="BC471" s="129"/>
      <c r="BD471" s="129"/>
      <c r="BE471" s="129"/>
      <c r="BF471" s="129"/>
      <c r="BG471" s="129"/>
      <c r="BJ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411"/>
      <c r="B472" s="129"/>
      <c r="L472" s="129"/>
      <c r="V472" s="129"/>
      <c r="AF472" s="129"/>
      <c r="AP472" s="129"/>
      <c r="AZ472" s="129"/>
      <c r="BA472" s="129"/>
      <c r="BB472" s="129"/>
      <c r="BC472" s="129"/>
      <c r="BD472" s="129"/>
      <c r="BE472" s="129"/>
      <c r="BF472" s="129"/>
      <c r="BG472" s="129"/>
      <c r="BJ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411"/>
      <c r="B473" s="129"/>
      <c r="L473" s="129"/>
      <c r="V473" s="129"/>
      <c r="AF473" s="129"/>
      <c r="AP473" s="129"/>
      <c r="AZ473" s="129"/>
      <c r="BA473" s="129"/>
      <c r="BB473" s="129"/>
      <c r="BC473" s="129"/>
      <c r="BD473" s="129"/>
      <c r="BE473" s="129"/>
      <c r="BF473" s="129"/>
      <c r="BG473" s="129"/>
      <c r="BJ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411"/>
      <c r="B474" s="129"/>
      <c r="L474" s="129"/>
      <c r="V474" s="129"/>
      <c r="AF474" s="129"/>
      <c r="AP474" s="129"/>
      <c r="AZ474" s="129"/>
      <c r="BA474" s="129"/>
      <c r="BB474" s="129"/>
      <c r="BC474" s="129"/>
      <c r="BD474" s="129"/>
      <c r="BE474" s="129"/>
      <c r="BF474" s="129"/>
      <c r="BG474" s="129"/>
      <c r="BJ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411"/>
      <c r="B475" s="129"/>
      <c r="L475" s="129"/>
      <c r="V475" s="129"/>
      <c r="AF475" s="129"/>
      <c r="AP475" s="129"/>
      <c r="AZ475" s="129"/>
      <c r="BA475" s="129"/>
      <c r="BB475" s="129"/>
      <c r="BC475" s="129"/>
      <c r="BD475" s="129"/>
      <c r="BE475" s="129"/>
      <c r="BF475" s="129"/>
      <c r="BG475" s="129"/>
      <c r="BJ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411"/>
      <c r="B476" s="129"/>
      <c r="L476" s="129"/>
      <c r="V476" s="129"/>
      <c r="AF476" s="129"/>
      <c r="AP476" s="129"/>
      <c r="AZ476" s="129"/>
      <c r="BA476" s="129"/>
      <c r="BB476" s="129"/>
      <c r="BC476" s="129"/>
      <c r="BD476" s="129"/>
      <c r="BE476" s="129"/>
      <c r="BF476" s="129"/>
      <c r="BG476" s="129"/>
      <c r="BJ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411"/>
      <c r="B477" s="129"/>
      <c r="L477" s="129"/>
      <c r="V477" s="129"/>
      <c r="AF477" s="129"/>
      <c r="AP477" s="129"/>
      <c r="AZ477" s="129"/>
      <c r="BA477" s="129"/>
      <c r="BB477" s="129"/>
      <c r="BC477" s="129"/>
      <c r="BD477" s="129"/>
      <c r="BE477" s="129"/>
      <c r="BF477" s="129"/>
      <c r="BG477" s="129"/>
      <c r="BJ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411"/>
      <c r="B478" s="129"/>
      <c r="L478" s="129"/>
      <c r="V478" s="129"/>
      <c r="AF478" s="129"/>
      <c r="AP478" s="129"/>
      <c r="AZ478" s="129"/>
      <c r="BA478" s="129"/>
      <c r="BB478" s="129"/>
      <c r="BC478" s="129"/>
      <c r="BD478" s="129"/>
      <c r="BE478" s="129"/>
      <c r="BF478" s="129"/>
      <c r="BG478" s="129"/>
      <c r="BJ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411"/>
      <c r="B479" s="129"/>
      <c r="L479" s="129"/>
      <c r="V479" s="129"/>
      <c r="AF479" s="129"/>
      <c r="AP479" s="129"/>
      <c r="AZ479" s="129"/>
      <c r="BA479" s="129"/>
      <c r="BB479" s="129"/>
      <c r="BC479" s="129"/>
      <c r="BD479" s="129"/>
      <c r="BE479" s="129"/>
      <c r="BF479" s="129"/>
      <c r="BG479" s="129"/>
      <c r="BJ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411"/>
      <c r="B480" s="129"/>
      <c r="L480" s="129"/>
      <c r="V480" s="129"/>
      <c r="AF480" s="129"/>
      <c r="AP480" s="129"/>
      <c r="AZ480" s="129"/>
      <c r="BA480" s="129"/>
      <c r="BB480" s="129"/>
      <c r="BC480" s="129"/>
      <c r="BD480" s="129"/>
      <c r="BE480" s="129"/>
      <c r="BF480" s="129"/>
      <c r="BG480" s="129"/>
      <c r="BJ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411"/>
      <c r="B481" s="129"/>
      <c r="L481" s="129"/>
      <c r="V481" s="129"/>
      <c r="AF481" s="129"/>
      <c r="AP481" s="129"/>
      <c r="AZ481" s="129"/>
      <c r="BA481" s="129"/>
      <c r="BB481" s="129"/>
      <c r="BC481" s="129"/>
      <c r="BD481" s="129"/>
      <c r="BE481" s="129"/>
      <c r="BF481" s="129"/>
      <c r="BG481" s="129"/>
      <c r="BJ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411"/>
      <c r="B482" s="129"/>
      <c r="L482" s="129"/>
      <c r="V482" s="129"/>
      <c r="AF482" s="129"/>
      <c r="AP482" s="129"/>
      <c r="AZ482" s="129"/>
      <c r="BA482" s="129"/>
      <c r="BB482" s="129"/>
      <c r="BC482" s="129"/>
      <c r="BD482" s="129"/>
      <c r="BE482" s="129"/>
      <c r="BF482" s="129"/>
      <c r="BG482" s="129"/>
      <c r="BJ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411"/>
      <c r="B483" s="129"/>
      <c r="L483" s="129"/>
      <c r="V483" s="129"/>
      <c r="AF483" s="129"/>
      <c r="AP483" s="129"/>
      <c r="AZ483" s="129"/>
      <c r="BA483" s="129"/>
      <c r="BB483" s="129"/>
      <c r="BC483" s="129"/>
      <c r="BD483" s="129"/>
      <c r="BE483" s="129"/>
      <c r="BF483" s="129"/>
      <c r="BG483" s="129"/>
      <c r="BJ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411"/>
      <c r="B484" s="129"/>
      <c r="L484" s="129"/>
      <c r="V484" s="129"/>
      <c r="AF484" s="129"/>
      <c r="AP484" s="129"/>
      <c r="AZ484" s="129"/>
      <c r="BA484" s="129"/>
      <c r="BB484" s="129"/>
      <c r="BC484" s="129"/>
      <c r="BD484" s="129"/>
      <c r="BE484" s="129"/>
      <c r="BF484" s="129"/>
      <c r="BG484" s="129"/>
      <c r="BJ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411"/>
      <c r="B485" s="129"/>
      <c r="L485" s="129"/>
      <c r="V485" s="129"/>
      <c r="AF485" s="129"/>
      <c r="AP485" s="129"/>
      <c r="AZ485" s="129"/>
      <c r="BA485" s="129"/>
      <c r="BB485" s="129"/>
      <c r="BC485" s="129"/>
      <c r="BD485" s="129"/>
      <c r="BE485" s="129"/>
      <c r="BF485" s="129"/>
      <c r="BG485" s="129"/>
      <c r="BJ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411"/>
      <c r="B486" s="129"/>
      <c r="L486" s="129"/>
      <c r="V486" s="129"/>
      <c r="AF486" s="129"/>
      <c r="AP486" s="129"/>
      <c r="AZ486" s="129"/>
      <c r="BA486" s="129"/>
      <c r="BB486" s="129"/>
      <c r="BC486" s="129"/>
      <c r="BD486" s="129"/>
      <c r="BE486" s="129"/>
      <c r="BF486" s="129"/>
      <c r="BG486" s="129"/>
      <c r="BJ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411"/>
      <c r="B487" s="129"/>
      <c r="L487" s="129"/>
      <c r="V487" s="129"/>
      <c r="AF487" s="129"/>
      <c r="AP487" s="129"/>
      <c r="AZ487" s="129"/>
      <c r="BA487" s="129"/>
      <c r="BB487" s="129"/>
      <c r="BC487" s="129"/>
      <c r="BD487" s="129"/>
      <c r="BE487" s="129"/>
      <c r="BF487" s="129"/>
      <c r="BG487" s="129"/>
      <c r="BJ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411"/>
      <c r="B488" s="129"/>
      <c r="L488" s="129"/>
      <c r="V488" s="129"/>
      <c r="AF488" s="129"/>
      <c r="AP488" s="129"/>
      <c r="AZ488" s="129"/>
      <c r="BA488" s="129"/>
      <c r="BB488" s="129"/>
      <c r="BC488" s="129"/>
      <c r="BD488" s="129"/>
      <c r="BE488" s="129"/>
      <c r="BF488" s="129"/>
      <c r="BG488" s="129"/>
      <c r="BJ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411"/>
      <c r="B489" s="129"/>
      <c r="L489" s="129"/>
      <c r="V489" s="129"/>
      <c r="AF489" s="129"/>
      <c r="AP489" s="129"/>
      <c r="AZ489" s="129"/>
      <c r="BA489" s="129"/>
      <c r="BB489" s="129"/>
      <c r="BC489" s="129"/>
      <c r="BD489" s="129"/>
      <c r="BE489" s="129"/>
      <c r="BF489" s="129"/>
      <c r="BG489" s="129"/>
      <c r="BJ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411"/>
      <c r="B490" s="129"/>
      <c r="L490" s="129"/>
      <c r="V490" s="129"/>
      <c r="AF490" s="129"/>
      <c r="AP490" s="129"/>
      <c r="AZ490" s="129"/>
      <c r="BA490" s="129"/>
      <c r="BB490" s="129"/>
      <c r="BC490" s="129"/>
      <c r="BD490" s="129"/>
      <c r="BE490" s="129"/>
      <c r="BF490" s="129"/>
      <c r="BG490" s="129"/>
      <c r="BJ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411"/>
      <c r="B491" s="129"/>
      <c r="L491" s="129"/>
      <c r="V491" s="129"/>
      <c r="AF491" s="129"/>
      <c r="AP491" s="129"/>
      <c r="AZ491" s="129"/>
      <c r="BA491" s="129"/>
      <c r="BB491" s="129"/>
      <c r="BC491" s="129"/>
      <c r="BD491" s="129"/>
      <c r="BE491" s="129"/>
      <c r="BF491" s="129"/>
      <c r="BG491" s="129"/>
      <c r="BJ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411"/>
      <c r="B492" s="129"/>
      <c r="L492" s="129"/>
      <c r="V492" s="129"/>
      <c r="AF492" s="129"/>
      <c r="AP492" s="129"/>
      <c r="AZ492" s="129"/>
      <c r="BA492" s="129"/>
      <c r="BB492" s="129"/>
      <c r="BC492" s="129"/>
      <c r="BD492" s="129"/>
      <c r="BE492" s="129"/>
      <c r="BF492" s="129"/>
      <c r="BG492" s="129"/>
      <c r="BJ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411"/>
      <c r="B493" s="129"/>
      <c r="L493" s="129"/>
      <c r="V493" s="129"/>
      <c r="AF493" s="129"/>
      <c r="AP493" s="129"/>
      <c r="AZ493" s="129"/>
      <c r="BA493" s="129"/>
      <c r="BB493" s="129"/>
      <c r="BC493" s="129"/>
      <c r="BD493" s="129"/>
      <c r="BE493" s="129"/>
      <c r="BF493" s="129"/>
      <c r="BG493" s="129"/>
      <c r="BJ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411"/>
      <c r="B494" s="129"/>
      <c r="L494" s="129"/>
      <c r="V494" s="129"/>
      <c r="AF494" s="129"/>
      <c r="AP494" s="129"/>
      <c r="AZ494" s="129"/>
      <c r="BA494" s="129"/>
      <c r="BB494" s="129"/>
      <c r="BC494" s="129"/>
      <c r="BD494" s="129"/>
      <c r="BE494" s="129"/>
      <c r="BF494" s="129"/>
      <c r="BG494" s="129"/>
      <c r="BJ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411"/>
      <c r="B495" s="129"/>
      <c r="L495" s="129"/>
      <c r="V495" s="129"/>
      <c r="AF495" s="129"/>
      <c r="AP495" s="129"/>
      <c r="AZ495" s="129"/>
      <c r="BA495" s="129"/>
      <c r="BB495" s="129"/>
      <c r="BC495" s="129"/>
      <c r="BD495" s="129"/>
      <c r="BE495" s="129"/>
      <c r="BF495" s="129"/>
      <c r="BG495" s="129"/>
      <c r="BJ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411"/>
      <c r="B496" s="129"/>
      <c r="L496" s="129"/>
      <c r="V496" s="129"/>
      <c r="AF496" s="129"/>
      <c r="AP496" s="129"/>
      <c r="AZ496" s="129"/>
      <c r="BA496" s="129"/>
      <c r="BB496" s="129"/>
      <c r="BC496" s="129"/>
      <c r="BD496" s="129"/>
      <c r="BE496" s="129"/>
      <c r="BF496" s="129"/>
      <c r="BG496" s="129"/>
      <c r="BJ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411"/>
      <c r="B497" s="129"/>
      <c r="L497" s="129"/>
      <c r="V497" s="129"/>
      <c r="AF497" s="129"/>
      <c r="AP497" s="129"/>
      <c r="AZ497" s="129"/>
      <c r="BA497" s="129"/>
      <c r="BB497" s="129"/>
      <c r="BC497" s="129"/>
      <c r="BD497" s="129"/>
      <c r="BE497" s="129"/>
      <c r="BF497" s="129"/>
      <c r="BG497" s="129"/>
      <c r="BJ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411"/>
      <c r="B498" s="129"/>
      <c r="L498" s="129"/>
      <c r="V498" s="129"/>
      <c r="AF498" s="129"/>
      <c r="AP498" s="129"/>
      <c r="AZ498" s="129"/>
      <c r="BA498" s="129"/>
      <c r="BB498" s="129"/>
      <c r="BC498" s="129"/>
      <c r="BD498" s="129"/>
      <c r="BE498" s="129"/>
      <c r="BF498" s="129"/>
      <c r="BG498" s="129"/>
      <c r="BJ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411"/>
      <c r="B499" s="129"/>
      <c r="L499" s="129"/>
      <c r="V499" s="129"/>
      <c r="AF499" s="129"/>
      <c r="AP499" s="129"/>
      <c r="AZ499" s="129"/>
      <c r="BA499" s="129"/>
      <c r="BB499" s="129"/>
      <c r="BC499" s="129"/>
      <c r="BD499" s="129"/>
      <c r="BE499" s="129"/>
      <c r="BF499" s="129"/>
      <c r="BG499" s="129"/>
      <c r="BJ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411"/>
      <c r="B500" s="129"/>
      <c r="L500" s="129"/>
      <c r="V500" s="129"/>
      <c r="AF500" s="129"/>
      <c r="AP500" s="129"/>
      <c r="AZ500" s="129"/>
      <c r="BA500" s="129"/>
      <c r="BB500" s="129"/>
      <c r="BC500" s="129"/>
      <c r="BD500" s="129"/>
      <c r="BE500" s="129"/>
      <c r="BF500" s="129"/>
      <c r="BG500" s="129"/>
      <c r="BJ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411"/>
      <c r="B501" s="129"/>
      <c r="L501" s="129"/>
      <c r="V501" s="129"/>
      <c r="AF501" s="129"/>
      <c r="AP501" s="129"/>
      <c r="AZ501" s="129"/>
      <c r="BA501" s="129"/>
      <c r="BB501" s="129"/>
      <c r="BC501" s="129"/>
      <c r="BD501" s="129"/>
      <c r="BE501" s="129"/>
      <c r="BF501" s="129"/>
      <c r="BG501" s="129"/>
      <c r="BJ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411"/>
      <c r="B502" s="129"/>
      <c r="L502" s="129"/>
      <c r="V502" s="129"/>
      <c r="AF502" s="129"/>
      <c r="AP502" s="129"/>
      <c r="AZ502" s="129"/>
      <c r="BA502" s="129"/>
      <c r="BB502" s="129"/>
      <c r="BC502" s="129"/>
      <c r="BD502" s="129"/>
      <c r="BE502" s="129"/>
      <c r="BF502" s="129"/>
      <c r="BG502" s="129"/>
      <c r="BJ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411"/>
      <c r="B503" s="129"/>
      <c r="L503" s="129"/>
      <c r="V503" s="129"/>
      <c r="AF503" s="129"/>
      <c r="AP503" s="129"/>
      <c r="AZ503" s="129"/>
      <c r="BA503" s="129"/>
      <c r="BB503" s="129"/>
      <c r="BC503" s="129"/>
      <c r="BD503" s="129"/>
      <c r="BE503" s="129"/>
      <c r="BF503" s="129"/>
      <c r="BG503" s="129"/>
      <c r="BJ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411"/>
      <c r="B504" s="129"/>
      <c r="L504" s="129"/>
      <c r="V504" s="129"/>
      <c r="AF504" s="129"/>
      <c r="AP504" s="129"/>
      <c r="AZ504" s="129"/>
      <c r="BA504" s="129"/>
      <c r="BB504" s="129"/>
      <c r="BC504" s="129"/>
      <c r="BD504" s="129"/>
      <c r="BE504" s="129"/>
      <c r="BF504" s="129"/>
      <c r="BG504" s="129"/>
      <c r="BJ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411"/>
      <c r="B505" s="129"/>
      <c r="L505" s="129"/>
      <c r="V505" s="129"/>
      <c r="AF505" s="129"/>
      <c r="AP505" s="129"/>
      <c r="AZ505" s="129"/>
      <c r="BA505" s="129"/>
      <c r="BB505" s="129"/>
      <c r="BC505" s="129"/>
      <c r="BD505" s="129"/>
      <c r="BE505" s="129"/>
      <c r="BF505" s="129"/>
      <c r="BG505" s="129"/>
      <c r="BJ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411"/>
      <c r="B506" s="129"/>
      <c r="L506" s="129"/>
      <c r="V506" s="129"/>
      <c r="AF506" s="129"/>
      <c r="AP506" s="129"/>
      <c r="AZ506" s="129"/>
      <c r="BA506" s="129"/>
      <c r="BB506" s="129"/>
      <c r="BC506" s="129"/>
      <c r="BD506" s="129"/>
      <c r="BE506" s="129"/>
      <c r="BF506" s="129"/>
      <c r="BG506" s="129"/>
      <c r="BJ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411"/>
      <c r="B507" s="129"/>
      <c r="L507" s="129"/>
      <c r="V507" s="129"/>
      <c r="AF507" s="129"/>
      <c r="AP507" s="129"/>
      <c r="AZ507" s="129"/>
      <c r="BA507" s="129"/>
      <c r="BB507" s="129"/>
      <c r="BC507" s="129"/>
      <c r="BD507" s="129"/>
      <c r="BE507" s="129"/>
      <c r="BF507" s="129"/>
      <c r="BG507" s="129"/>
      <c r="BJ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411"/>
      <c r="B508" s="129"/>
      <c r="L508" s="129"/>
      <c r="V508" s="129"/>
      <c r="AF508" s="129"/>
      <c r="AP508" s="129"/>
      <c r="AZ508" s="129"/>
      <c r="BA508" s="129"/>
      <c r="BB508" s="129"/>
      <c r="BC508" s="129"/>
      <c r="BD508" s="129"/>
      <c r="BE508" s="129"/>
      <c r="BF508" s="129"/>
      <c r="BG508" s="129"/>
      <c r="BJ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411"/>
      <c r="B509" s="129"/>
      <c r="L509" s="129"/>
      <c r="V509" s="129"/>
      <c r="AF509" s="129"/>
      <c r="AP509" s="129"/>
      <c r="AZ509" s="129"/>
      <c r="BA509" s="129"/>
      <c r="BB509" s="129"/>
      <c r="BC509" s="129"/>
      <c r="BD509" s="129"/>
      <c r="BE509" s="129"/>
      <c r="BF509" s="129"/>
      <c r="BG509" s="129"/>
      <c r="BJ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411"/>
      <c r="B510" s="129"/>
      <c r="L510" s="129"/>
      <c r="V510" s="129"/>
      <c r="AF510" s="129"/>
      <c r="AP510" s="129"/>
      <c r="AZ510" s="129"/>
      <c r="BA510" s="129"/>
      <c r="BB510" s="129"/>
      <c r="BC510" s="129"/>
      <c r="BD510" s="129"/>
      <c r="BE510" s="129"/>
      <c r="BF510" s="129"/>
      <c r="BG510" s="129"/>
      <c r="BJ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411"/>
      <c r="B511" s="129"/>
      <c r="L511" s="129"/>
      <c r="V511" s="129"/>
      <c r="AF511" s="129"/>
      <c r="AP511" s="129"/>
      <c r="AZ511" s="129"/>
      <c r="BA511" s="129"/>
      <c r="BB511" s="129"/>
      <c r="BC511" s="129"/>
      <c r="BD511" s="129"/>
      <c r="BE511" s="129"/>
      <c r="BF511" s="129"/>
      <c r="BG511" s="129"/>
      <c r="BJ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411"/>
      <c r="B512" s="129"/>
      <c r="L512" s="129"/>
      <c r="V512" s="129"/>
      <c r="AF512" s="129"/>
      <c r="AP512" s="129"/>
      <c r="AZ512" s="129"/>
      <c r="BA512" s="129"/>
      <c r="BB512" s="129"/>
      <c r="BC512" s="129"/>
      <c r="BD512" s="129"/>
      <c r="BE512" s="129"/>
      <c r="BF512" s="129"/>
      <c r="BG512" s="129"/>
      <c r="BJ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411"/>
      <c r="B513" s="129"/>
      <c r="L513" s="129"/>
      <c r="V513" s="129"/>
      <c r="AF513" s="129"/>
      <c r="AP513" s="129"/>
      <c r="AZ513" s="129"/>
      <c r="BA513" s="129"/>
      <c r="BB513" s="129"/>
      <c r="BC513" s="129"/>
      <c r="BD513" s="129"/>
      <c r="BE513" s="129"/>
      <c r="BF513" s="129"/>
      <c r="BG513" s="129"/>
      <c r="BJ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411"/>
      <c r="B514" s="129"/>
      <c r="L514" s="129"/>
      <c r="V514" s="129"/>
      <c r="AF514" s="129"/>
      <c r="AP514" s="129"/>
      <c r="AZ514" s="129"/>
      <c r="BA514" s="129"/>
      <c r="BB514" s="129"/>
      <c r="BC514" s="129"/>
      <c r="BD514" s="129"/>
      <c r="BE514" s="129"/>
      <c r="BF514" s="129"/>
      <c r="BG514" s="129"/>
      <c r="BJ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411"/>
      <c r="B515" s="129"/>
      <c r="L515" s="129"/>
      <c r="V515" s="129"/>
      <c r="AF515" s="129"/>
      <c r="AP515" s="129"/>
      <c r="AZ515" s="129"/>
      <c r="BA515" s="129"/>
      <c r="BB515" s="129"/>
      <c r="BC515" s="129"/>
      <c r="BD515" s="129"/>
      <c r="BE515" s="129"/>
      <c r="BF515" s="129"/>
      <c r="BG515" s="129"/>
      <c r="BJ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411"/>
      <c r="B516" s="129"/>
      <c r="L516" s="129"/>
      <c r="V516" s="129"/>
      <c r="AF516" s="129"/>
      <c r="AP516" s="129"/>
      <c r="AZ516" s="129"/>
      <c r="BA516" s="129"/>
      <c r="BB516" s="129"/>
      <c r="BC516" s="129"/>
      <c r="BD516" s="129"/>
      <c r="BE516" s="129"/>
      <c r="BF516" s="129"/>
      <c r="BG516" s="129"/>
      <c r="BJ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411"/>
      <c r="B517" s="129"/>
      <c r="L517" s="129"/>
      <c r="V517" s="129"/>
      <c r="AF517" s="129"/>
      <c r="AP517" s="129"/>
      <c r="AZ517" s="129"/>
      <c r="BA517" s="129"/>
      <c r="BB517" s="129"/>
      <c r="BC517" s="129"/>
      <c r="BD517" s="129"/>
      <c r="BE517" s="129"/>
      <c r="BF517" s="129"/>
      <c r="BG517" s="129"/>
      <c r="BJ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411"/>
      <c r="B518" s="129"/>
      <c r="L518" s="129"/>
      <c r="V518" s="129"/>
      <c r="AF518" s="129"/>
      <c r="AP518" s="129"/>
      <c r="AZ518" s="129"/>
      <c r="BA518" s="129"/>
      <c r="BB518" s="129"/>
      <c r="BC518" s="129"/>
      <c r="BD518" s="129"/>
      <c r="BE518" s="129"/>
      <c r="BF518" s="129"/>
      <c r="BG518" s="129"/>
      <c r="BJ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411"/>
      <c r="B519" s="129"/>
      <c r="L519" s="129"/>
      <c r="V519" s="129"/>
      <c r="AF519" s="129"/>
      <c r="AP519" s="129"/>
      <c r="AZ519" s="129"/>
      <c r="BA519" s="129"/>
      <c r="BB519" s="129"/>
      <c r="BC519" s="129"/>
      <c r="BD519" s="129"/>
      <c r="BE519" s="129"/>
      <c r="BF519" s="129"/>
      <c r="BG519" s="129"/>
      <c r="BJ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411"/>
      <c r="B520" s="129"/>
      <c r="L520" s="129"/>
      <c r="V520" s="129"/>
      <c r="AF520" s="129"/>
      <c r="AP520" s="129"/>
      <c r="AZ520" s="129"/>
      <c r="BA520" s="129"/>
      <c r="BB520" s="129"/>
      <c r="BC520" s="129"/>
      <c r="BD520" s="129"/>
      <c r="BE520" s="129"/>
      <c r="BF520" s="129"/>
      <c r="BG520" s="129"/>
      <c r="BJ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411"/>
      <c r="B521" s="129"/>
      <c r="L521" s="129"/>
      <c r="V521" s="129"/>
      <c r="AF521" s="129"/>
      <c r="AP521" s="129"/>
      <c r="AZ521" s="129"/>
      <c r="BA521" s="129"/>
      <c r="BB521" s="129"/>
      <c r="BC521" s="129"/>
      <c r="BD521" s="129"/>
      <c r="BE521" s="129"/>
      <c r="BF521" s="129"/>
      <c r="BG521" s="129"/>
      <c r="BJ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411"/>
      <c r="B522" s="129"/>
      <c r="L522" s="129"/>
      <c r="V522" s="129"/>
      <c r="AF522" s="129"/>
      <c r="AP522" s="129"/>
      <c r="AZ522" s="129"/>
      <c r="BA522" s="129"/>
      <c r="BB522" s="129"/>
      <c r="BC522" s="129"/>
      <c r="BD522" s="129"/>
      <c r="BE522" s="129"/>
      <c r="BF522" s="129"/>
      <c r="BG522" s="129"/>
      <c r="BJ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411"/>
      <c r="B523" s="129"/>
      <c r="L523" s="129"/>
      <c r="V523" s="129"/>
      <c r="AF523" s="129"/>
      <c r="AP523" s="129"/>
      <c r="AZ523" s="129"/>
      <c r="BA523" s="129"/>
      <c r="BB523" s="129"/>
      <c r="BC523" s="129"/>
      <c r="BD523" s="129"/>
      <c r="BE523" s="129"/>
      <c r="BF523" s="129"/>
      <c r="BG523" s="129"/>
      <c r="BJ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411"/>
      <c r="B524" s="129"/>
      <c r="L524" s="129"/>
      <c r="V524" s="129"/>
      <c r="AF524" s="129"/>
      <c r="AP524" s="129"/>
      <c r="AZ524" s="129"/>
      <c r="BA524" s="129"/>
      <c r="BB524" s="129"/>
      <c r="BC524" s="129"/>
      <c r="BD524" s="129"/>
      <c r="BE524" s="129"/>
      <c r="BF524" s="129"/>
      <c r="BG524" s="129"/>
      <c r="BJ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411"/>
      <c r="B525" s="129"/>
      <c r="L525" s="129"/>
      <c r="V525" s="129"/>
      <c r="AF525" s="129"/>
      <c r="AP525" s="129"/>
      <c r="AZ525" s="129"/>
      <c r="BA525" s="129"/>
      <c r="BB525" s="129"/>
      <c r="BC525" s="129"/>
      <c r="BD525" s="129"/>
      <c r="BE525" s="129"/>
      <c r="BF525" s="129"/>
      <c r="BG525" s="129"/>
      <c r="BJ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411"/>
      <c r="B526" s="129"/>
      <c r="L526" s="129"/>
      <c r="V526" s="129"/>
      <c r="AF526" s="129"/>
      <c r="AP526" s="129"/>
      <c r="AZ526" s="129"/>
      <c r="BA526" s="129"/>
      <c r="BB526" s="129"/>
      <c r="BC526" s="129"/>
      <c r="BD526" s="129"/>
      <c r="BE526" s="129"/>
      <c r="BF526" s="129"/>
      <c r="BG526" s="129"/>
      <c r="BJ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411"/>
      <c r="B527" s="129"/>
      <c r="L527" s="129"/>
      <c r="V527" s="129"/>
      <c r="AF527" s="129"/>
      <c r="AP527" s="129"/>
      <c r="AZ527" s="129"/>
      <c r="BA527" s="129"/>
      <c r="BB527" s="129"/>
      <c r="BC527" s="129"/>
      <c r="BD527" s="129"/>
      <c r="BE527" s="129"/>
      <c r="BF527" s="129"/>
      <c r="BG527" s="129"/>
      <c r="BJ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411"/>
      <c r="B528" s="129"/>
      <c r="L528" s="129"/>
      <c r="V528" s="129"/>
      <c r="AF528" s="129"/>
      <c r="AP528" s="129"/>
      <c r="AZ528" s="129"/>
      <c r="BA528" s="129"/>
      <c r="BB528" s="129"/>
      <c r="BC528" s="129"/>
      <c r="BD528" s="129"/>
      <c r="BE528" s="129"/>
      <c r="BF528" s="129"/>
      <c r="BG528" s="129"/>
      <c r="BJ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411"/>
      <c r="B529" s="129"/>
      <c r="L529" s="129"/>
      <c r="V529" s="129"/>
      <c r="AF529" s="129"/>
      <c r="AP529" s="129"/>
      <c r="AZ529" s="129"/>
      <c r="BA529" s="129"/>
      <c r="BB529" s="129"/>
      <c r="BC529" s="129"/>
      <c r="BD529" s="129"/>
      <c r="BE529" s="129"/>
      <c r="BF529" s="129"/>
      <c r="BG529" s="129"/>
      <c r="BJ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411"/>
      <c r="B530" s="129"/>
      <c r="L530" s="129"/>
      <c r="V530" s="129"/>
      <c r="AF530" s="129"/>
      <c r="AP530" s="129"/>
      <c r="AZ530" s="129"/>
      <c r="BA530" s="129"/>
      <c r="BB530" s="129"/>
      <c r="BC530" s="129"/>
      <c r="BD530" s="129"/>
      <c r="BE530" s="129"/>
      <c r="BF530" s="129"/>
      <c r="BG530" s="129"/>
      <c r="BJ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411"/>
      <c r="B531" s="129"/>
      <c r="L531" s="129"/>
      <c r="V531" s="129"/>
      <c r="AF531" s="129"/>
      <c r="AP531" s="129"/>
      <c r="AZ531" s="129"/>
      <c r="BA531" s="129"/>
      <c r="BB531" s="129"/>
      <c r="BC531" s="129"/>
      <c r="BD531" s="129"/>
      <c r="BE531" s="129"/>
      <c r="BF531" s="129"/>
      <c r="BG531" s="129"/>
      <c r="BJ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411"/>
      <c r="B532" s="129"/>
      <c r="L532" s="129"/>
      <c r="V532" s="129"/>
      <c r="AF532" s="129"/>
      <c r="AP532" s="129"/>
      <c r="AZ532" s="129"/>
      <c r="BA532" s="129"/>
      <c r="BB532" s="129"/>
      <c r="BC532" s="129"/>
      <c r="BD532" s="129"/>
      <c r="BE532" s="129"/>
      <c r="BF532" s="129"/>
      <c r="BG532" s="129"/>
      <c r="BJ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411"/>
      <c r="B533" s="129"/>
      <c r="L533" s="129"/>
      <c r="V533" s="129"/>
      <c r="AF533" s="129"/>
      <c r="AP533" s="129"/>
      <c r="AZ533" s="129"/>
      <c r="BA533" s="129"/>
      <c r="BB533" s="129"/>
      <c r="BC533" s="129"/>
      <c r="BD533" s="129"/>
      <c r="BE533" s="129"/>
      <c r="BF533" s="129"/>
      <c r="BG533" s="129"/>
      <c r="BJ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411"/>
      <c r="B534" s="129"/>
      <c r="L534" s="129"/>
      <c r="V534" s="129"/>
      <c r="AF534" s="129"/>
      <c r="AP534" s="129"/>
      <c r="AZ534" s="129"/>
      <c r="BA534" s="129"/>
      <c r="BB534" s="129"/>
      <c r="BC534" s="129"/>
      <c r="BD534" s="129"/>
      <c r="BE534" s="129"/>
      <c r="BF534" s="129"/>
      <c r="BG534" s="129"/>
      <c r="BJ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411"/>
      <c r="B535" s="129"/>
      <c r="L535" s="129"/>
      <c r="V535" s="129"/>
      <c r="AF535" s="129"/>
      <c r="AP535" s="129"/>
      <c r="AZ535" s="129"/>
      <c r="BA535" s="129"/>
      <c r="BB535" s="129"/>
      <c r="BC535" s="129"/>
      <c r="BD535" s="129"/>
      <c r="BE535" s="129"/>
      <c r="BF535" s="129"/>
      <c r="BG535" s="129"/>
      <c r="BJ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411"/>
      <c r="B536" s="129"/>
      <c r="L536" s="129"/>
      <c r="V536" s="129"/>
      <c r="AF536" s="129"/>
      <c r="AP536" s="129"/>
      <c r="AZ536" s="129"/>
      <c r="BA536" s="129"/>
      <c r="BB536" s="129"/>
      <c r="BC536" s="129"/>
      <c r="BD536" s="129"/>
      <c r="BE536" s="129"/>
      <c r="BF536" s="129"/>
      <c r="BG536" s="129"/>
      <c r="BJ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411"/>
      <c r="B537" s="129"/>
      <c r="L537" s="129"/>
      <c r="V537" s="129"/>
      <c r="AF537" s="129"/>
      <c r="AP537" s="129"/>
      <c r="AZ537" s="129"/>
      <c r="BA537" s="129"/>
      <c r="BB537" s="129"/>
      <c r="BC537" s="129"/>
      <c r="BD537" s="129"/>
      <c r="BE537" s="129"/>
      <c r="BF537" s="129"/>
      <c r="BG537" s="129"/>
      <c r="BJ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411"/>
      <c r="B538" s="129"/>
      <c r="L538" s="129"/>
      <c r="V538" s="129"/>
      <c r="AF538" s="129"/>
      <c r="AP538" s="129"/>
      <c r="AZ538" s="129"/>
      <c r="BA538" s="129"/>
      <c r="BB538" s="129"/>
      <c r="BC538" s="129"/>
      <c r="BD538" s="129"/>
      <c r="BE538" s="129"/>
      <c r="BF538" s="129"/>
      <c r="BG538" s="129"/>
      <c r="BJ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411"/>
      <c r="B539" s="129"/>
      <c r="L539" s="129"/>
      <c r="V539" s="129"/>
      <c r="AF539" s="129"/>
      <c r="AP539" s="129"/>
      <c r="AZ539" s="129"/>
      <c r="BA539" s="129"/>
      <c r="BB539" s="129"/>
      <c r="BC539" s="129"/>
      <c r="BD539" s="129"/>
      <c r="BE539" s="129"/>
      <c r="BF539" s="129"/>
      <c r="BG539" s="129"/>
      <c r="BJ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411"/>
      <c r="B540" s="129"/>
      <c r="L540" s="129"/>
      <c r="V540" s="129"/>
      <c r="AF540" s="129"/>
      <c r="AP540" s="129"/>
      <c r="AZ540" s="129"/>
      <c r="BA540" s="129"/>
      <c r="BB540" s="129"/>
      <c r="BC540" s="129"/>
      <c r="BD540" s="129"/>
      <c r="BE540" s="129"/>
      <c r="BF540" s="129"/>
      <c r="BG540" s="129"/>
      <c r="BJ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411"/>
      <c r="B541" s="129"/>
      <c r="L541" s="129"/>
      <c r="V541" s="129"/>
      <c r="AF541" s="129"/>
      <c r="AP541" s="129"/>
      <c r="AZ541" s="129"/>
      <c r="BA541" s="129"/>
      <c r="BB541" s="129"/>
      <c r="BC541" s="129"/>
      <c r="BD541" s="129"/>
      <c r="BE541" s="129"/>
      <c r="BF541" s="129"/>
      <c r="BG541" s="129"/>
      <c r="BJ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411"/>
      <c r="B542" s="129"/>
      <c r="L542" s="129"/>
      <c r="V542" s="129"/>
      <c r="AF542" s="129"/>
      <c r="AP542" s="129"/>
      <c r="AZ542" s="129"/>
      <c r="BA542" s="129"/>
      <c r="BB542" s="129"/>
      <c r="BC542" s="129"/>
      <c r="BD542" s="129"/>
      <c r="BE542" s="129"/>
      <c r="BF542" s="129"/>
      <c r="BG542" s="129"/>
      <c r="BJ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411"/>
      <c r="B543" s="129"/>
      <c r="L543" s="129"/>
      <c r="V543" s="129"/>
      <c r="AF543" s="129"/>
      <c r="AP543" s="129"/>
      <c r="AZ543" s="129"/>
      <c r="BA543" s="129"/>
      <c r="BB543" s="129"/>
      <c r="BC543" s="129"/>
      <c r="BD543" s="129"/>
      <c r="BE543" s="129"/>
      <c r="BF543" s="129"/>
      <c r="BG543" s="129"/>
      <c r="BJ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411"/>
      <c r="B544" s="129"/>
      <c r="L544" s="129"/>
      <c r="V544" s="129"/>
      <c r="AF544" s="129"/>
      <c r="AP544" s="129"/>
      <c r="AZ544" s="129"/>
      <c r="BA544" s="129"/>
      <c r="BB544" s="129"/>
      <c r="BC544" s="129"/>
      <c r="BD544" s="129"/>
      <c r="BE544" s="129"/>
      <c r="BF544" s="129"/>
      <c r="BG544" s="129"/>
      <c r="BJ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411"/>
      <c r="B545" s="129"/>
      <c r="L545" s="129"/>
      <c r="V545" s="129"/>
      <c r="AF545" s="129"/>
      <c r="AP545" s="129"/>
      <c r="AZ545" s="129"/>
      <c r="BA545" s="129"/>
      <c r="BB545" s="129"/>
      <c r="BC545" s="129"/>
      <c r="BD545" s="129"/>
      <c r="BE545" s="129"/>
      <c r="BF545" s="129"/>
      <c r="BG545" s="129"/>
      <c r="BJ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411"/>
      <c r="B546" s="129"/>
      <c r="L546" s="129"/>
      <c r="V546" s="129"/>
      <c r="AF546" s="129"/>
      <c r="AP546" s="129"/>
      <c r="AZ546" s="129"/>
      <c r="BA546" s="129"/>
      <c r="BB546" s="129"/>
      <c r="BC546" s="129"/>
      <c r="BD546" s="129"/>
      <c r="BE546" s="129"/>
      <c r="BF546" s="129"/>
      <c r="BG546" s="129"/>
      <c r="BJ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411"/>
      <c r="B547" s="129"/>
      <c r="L547" s="129"/>
      <c r="V547" s="129"/>
      <c r="AF547" s="129"/>
      <c r="AP547" s="129"/>
      <c r="AZ547" s="129"/>
      <c r="BA547" s="129"/>
      <c r="BB547" s="129"/>
      <c r="BC547" s="129"/>
      <c r="BD547" s="129"/>
      <c r="BE547" s="129"/>
      <c r="BF547" s="129"/>
      <c r="BG547" s="129"/>
      <c r="BJ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411"/>
      <c r="B548" s="129"/>
      <c r="L548" s="129"/>
      <c r="V548" s="129"/>
      <c r="AF548" s="129"/>
      <c r="AP548" s="129"/>
      <c r="AZ548" s="129"/>
      <c r="BA548" s="129"/>
      <c r="BB548" s="129"/>
      <c r="BC548" s="129"/>
      <c r="BD548" s="129"/>
      <c r="BE548" s="129"/>
      <c r="BF548" s="129"/>
      <c r="BG548" s="129"/>
      <c r="BJ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411"/>
      <c r="B549" s="129"/>
      <c r="L549" s="129"/>
      <c r="V549" s="129"/>
      <c r="AF549" s="129"/>
      <c r="AP549" s="129"/>
      <c r="AZ549" s="129"/>
      <c r="BA549" s="129"/>
      <c r="BB549" s="129"/>
      <c r="BC549" s="129"/>
      <c r="BD549" s="129"/>
      <c r="BE549" s="129"/>
      <c r="BF549" s="129"/>
      <c r="BG549" s="129"/>
      <c r="BJ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411"/>
      <c r="B550" s="129"/>
      <c r="L550" s="129"/>
      <c r="V550" s="129"/>
      <c r="AF550" s="129"/>
      <c r="AP550" s="129"/>
      <c r="AZ550" s="129"/>
      <c r="BA550" s="129"/>
      <c r="BB550" s="129"/>
      <c r="BC550" s="129"/>
      <c r="BD550" s="129"/>
      <c r="BE550" s="129"/>
      <c r="BF550" s="129"/>
      <c r="BG550" s="129"/>
      <c r="BJ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411"/>
      <c r="B551" s="129"/>
      <c r="L551" s="129"/>
      <c r="V551" s="129"/>
      <c r="AF551" s="129"/>
      <c r="AP551" s="129"/>
      <c r="AZ551" s="129"/>
      <c r="BA551" s="129"/>
      <c r="BB551" s="129"/>
      <c r="BC551" s="129"/>
      <c r="BD551" s="129"/>
      <c r="BE551" s="129"/>
      <c r="BF551" s="129"/>
      <c r="BG551" s="129"/>
      <c r="BJ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411"/>
      <c r="B552" s="129"/>
      <c r="L552" s="129"/>
      <c r="V552" s="129"/>
      <c r="AF552" s="129"/>
      <c r="AP552" s="129"/>
      <c r="AZ552" s="129"/>
      <c r="BA552" s="129"/>
      <c r="BB552" s="129"/>
      <c r="BC552" s="129"/>
      <c r="BD552" s="129"/>
      <c r="BE552" s="129"/>
      <c r="BF552" s="129"/>
      <c r="BG552" s="129"/>
      <c r="BJ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411"/>
      <c r="B553" s="129"/>
      <c r="L553" s="129"/>
      <c r="V553" s="129"/>
      <c r="AF553" s="129"/>
      <c r="AP553" s="129"/>
      <c r="AZ553" s="129"/>
      <c r="BA553" s="129"/>
      <c r="BB553" s="129"/>
      <c r="BC553" s="129"/>
      <c r="BD553" s="129"/>
      <c r="BE553" s="129"/>
      <c r="BF553" s="129"/>
      <c r="BG553" s="129"/>
      <c r="BJ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411"/>
      <c r="B554" s="129"/>
      <c r="L554" s="129"/>
      <c r="V554" s="129"/>
      <c r="AF554" s="129"/>
      <c r="AP554" s="129"/>
      <c r="AZ554" s="129"/>
      <c r="BA554" s="129"/>
      <c r="BB554" s="129"/>
      <c r="BC554" s="129"/>
      <c r="BD554" s="129"/>
      <c r="BE554" s="129"/>
      <c r="BF554" s="129"/>
      <c r="BG554" s="129"/>
      <c r="BJ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411"/>
      <c r="B555" s="129"/>
      <c r="L555" s="129"/>
      <c r="V555" s="129"/>
      <c r="AF555" s="129"/>
      <c r="AP555" s="129"/>
      <c r="AZ555" s="129"/>
      <c r="BA555" s="129"/>
      <c r="BB555" s="129"/>
      <c r="BC555" s="129"/>
      <c r="BD555" s="129"/>
      <c r="BE555" s="129"/>
      <c r="BF555" s="129"/>
      <c r="BG555" s="129"/>
      <c r="BJ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411"/>
      <c r="B556" s="129"/>
      <c r="L556" s="129"/>
      <c r="V556" s="129"/>
      <c r="AF556" s="129"/>
      <c r="AP556" s="129"/>
      <c r="AZ556" s="129"/>
      <c r="BA556" s="129"/>
      <c r="BB556" s="129"/>
      <c r="BC556" s="129"/>
      <c r="BD556" s="129"/>
      <c r="BE556" s="129"/>
      <c r="BF556" s="129"/>
      <c r="BG556" s="129"/>
      <c r="BJ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411"/>
      <c r="B557" s="129"/>
      <c r="L557" s="129"/>
      <c r="V557" s="129"/>
      <c r="AF557" s="129"/>
      <c r="AP557" s="129"/>
      <c r="AZ557" s="129"/>
      <c r="BA557" s="129"/>
      <c r="BB557" s="129"/>
      <c r="BC557" s="129"/>
      <c r="BD557" s="129"/>
      <c r="BE557" s="129"/>
      <c r="BF557" s="129"/>
      <c r="BG557" s="129"/>
      <c r="BJ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411"/>
      <c r="B558" s="129"/>
      <c r="L558" s="129"/>
      <c r="V558" s="129"/>
      <c r="AF558" s="129"/>
      <c r="AP558" s="129"/>
      <c r="AZ558" s="129"/>
      <c r="BA558" s="129"/>
      <c r="BB558" s="129"/>
      <c r="BC558" s="129"/>
      <c r="BD558" s="129"/>
      <c r="BE558" s="129"/>
      <c r="BF558" s="129"/>
      <c r="BG558" s="129"/>
      <c r="BJ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411"/>
      <c r="B559" s="129"/>
      <c r="L559" s="129"/>
      <c r="V559" s="129"/>
      <c r="AF559" s="129"/>
      <c r="AP559" s="129"/>
      <c r="AZ559" s="129"/>
      <c r="BA559" s="129"/>
      <c r="BB559" s="129"/>
      <c r="BC559" s="129"/>
      <c r="BD559" s="129"/>
      <c r="BE559" s="129"/>
      <c r="BF559" s="129"/>
      <c r="BG559" s="129"/>
      <c r="BJ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411"/>
      <c r="B560" s="129"/>
      <c r="L560" s="129"/>
      <c r="V560" s="129"/>
      <c r="AF560" s="129"/>
      <c r="AP560" s="129"/>
      <c r="AZ560" s="129"/>
      <c r="BA560" s="129"/>
      <c r="BB560" s="129"/>
      <c r="BC560" s="129"/>
      <c r="BD560" s="129"/>
      <c r="BE560" s="129"/>
      <c r="BF560" s="129"/>
      <c r="BG560" s="129"/>
      <c r="BJ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411"/>
      <c r="B561" s="129"/>
      <c r="L561" s="129"/>
      <c r="V561" s="129"/>
      <c r="AF561" s="129"/>
      <c r="AP561" s="129"/>
      <c r="AZ561" s="129"/>
      <c r="BA561" s="129"/>
      <c r="BB561" s="129"/>
      <c r="BC561" s="129"/>
      <c r="BD561" s="129"/>
      <c r="BE561" s="129"/>
      <c r="BF561" s="129"/>
      <c r="BG561" s="129"/>
      <c r="BJ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411"/>
      <c r="B562" s="129"/>
      <c r="L562" s="129"/>
      <c r="V562" s="129"/>
      <c r="AF562" s="129"/>
      <c r="AP562" s="129"/>
      <c r="AZ562" s="129"/>
      <c r="BA562" s="129"/>
      <c r="BB562" s="129"/>
      <c r="BC562" s="129"/>
      <c r="BD562" s="129"/>
      <c r="BE562" s="129"/>
      <c r="BF562" s="129"/>
      <c r="BG562" s="129"/>
      <c r="BJ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411"/>
      <c r="B563" s="129"/>
      <c r="L563" s="129"/>
      <c r="V563" s="129"/>
      <c r="AF563" s="129"/>
      <c r="AP563" s="129"/>
      <c r="AZ563" s="129"/>
      <c r="BA563" s="129"/>
      <c r="BB563" s="129"/>
      <c r="BC563" s="129"/>
      <c r="BD563" s="129"/>
      <c r="BE563" s="129"/>
      <c r="BF563" s="129"/>
      <c r="BG563" s="129"/>
      <c r="BJ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411"/>
      <c r="B564" s="129"/>
      <c r="L564" s="129"/>
      <c r="V564" s="129"/>
      <c r="AF564" s="129"/>
      <c r="AP564" s="129"/>
      <c r="AZ564" s="129"/>
      <c r="BA564" s="129"/>
      <c r="BB564" s="129"/>
      <c r="BC564" s="129"/>
      <c r="BD564" s="129"/>
      <c r="BE564" s="129"/>
      <c r="BF564" s="129"/>
      <c r="BG564" s="129"/>
      <c r="BJ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411"/>
      <c r="B565" s="129"/>
      <c r="L565" s="129"/>
      <c r="V565" s="129"/>
      <c r="AF565" s="129"/>
      <c r="AP565" s="129"/>
      <c r="AZ565" s="129"/>
      <c r="BA565" s="129"/>
      <c r="BB565" s="129"/>
      <c r="BC565" s="129"/>
      <c r="BD565" s="129"/>
      <c r="BE565" s="129"/>
      <c r="BF565" s="129"/>
      <c r="BG565" s="129"/>
      <c r="BJ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411"/>
      <c r="B566" s="129"/>
      <c r="L566" s="129"/>
      <c r="V566" s="129"/>
      <c r="AF566" s="129"/>
      <c r="AP566" s="129"/>
      <c r="AZ566" s="129"/>
      <c r="BA566" s="129"/>
      <c r="BB566" s="129"/>
      <c r="BC566" s="129"/>
      <c r="BD566" s="129"/>
      <c r="BE566" s="129"/>
      <c r="BF566" s="129"/>
      <c r="BG566" s="129"/>
      <c r="BJ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411"/>
      <c r="B567" s="129"/>
      <c r="L567" s="129"/>
      <c r="V567" s="129"/>
      <c r="AF567" s="129"/>
      <c r="AP567" s="129"/>
      <c r="AZ567" s="129"/>
      <c r="BA567" s="129"/>
      <c r="BB567" s="129"/>
      <c r="BC567" s="129"/>
      <c r="BD567" s="129"/>
      <c r="BE567" s="129"/>
      <c r="BF567" s="129"/>
      <c r="BG567" s="129"/>
      <c r="BJ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411"/>
      <c r="B568" s="129"/>
      <c r="L568" s="129"/>
      <c r="V568" s="129"/>
      <c r="AF568" s="129"/>
      <c r="AP568" s="129"/>
      <c r="AZ568" s="129"/>
      <c r="BA568" s="129"/>
      <c r="BB568" s="129"/>
      <c r="BC568" s="129"/>
      <c r="BD568" s="129"/>
      <c r="BE568" s="129"/>
      <c r="BF568" s="129"/>
      <c r="BG568" s="129"/>
      <c r="BJ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411"/>
      <c r="B569" s="129"/>
      <c r="L569" s="129"/>
      <c r="V569" s="129"/>
      <c r="AF569" s="129"/>
      <c r="AP569" s="129"/>
      <c r="AZ569" s="129"/>
      <c r="BA569" s="129"/>
      <c r="BB569" s="129"/>
      <c r="BC569" s="129"/>
      <c r="BD569" s="129"/>
      <c r="BE569" s="129"/>
      <c r="BF569" s="129"/>
      <c r="BG569" s="129"/>
      <c r="BJ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411"/>
      <c r="B570" s="129"/>
      <c r="L570" s="129"/>
      <c r="V570" s="129"/>
      <c r="AF570" s="129"/>
      <c r="AP570" s="129"/>
      <c r="AZ570" s="129"/>
      <c r="BA570" s="129"/>
      <c r="BB570" s="129"/>
      <c r="BC570" s="129"/>
      <c r="BD570" s="129"/>
      <c r="BE570" s="129"/>
      <c r="BF570" s="129"/>
      <c r="BG570" s="129"/>
      <c r="BJ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411"/>
      <c r="B571" s="129"/>
      <c r="L571" s="129"/>
      <c r="V571" s="129"/>
      <c r="AF571" s="129"/>
      <c r="AP571" s="129"/>
      <c r="AZ571" s="129"/>
      <c r="BA571" s="129"/>
      <c r="BB571" s="129"/>
      <c r="BC571" s="129"/>
      <c r="BD571" s="129"/>
      <c r="BE571" s="129"/>
      <c r="BF571" s="129"/>
      <c r="BG571" s="129"/>
      <c r="BJ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411"/>
      <c r="B572" s="129"/>
      <c r="L572" s="129"/>
      <c r="V572" s="129"/>
      <c r="AF572" s="129"/>
      <c r="AP572" s="129"/>
      <c r="AZ572" s="129"/>
      <c r="BA572" s="129"/>
      <c r="BB572" s="129"/>
      <c r="BC572" s="129"/>
      <c r="BD572" s="129"/>
      <c r="BE572" s="129"/>
      <c r="BF572" s="129"/>
      <c r="BG572" s="129"/>
      <c r="BJ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411"/>
      <c r="B573" s="129"/>
      <c r="L573" s="129"/>
      <c r="V573" s="129"/>
      <c r="AF573" s="129"/>
      <c r="AP573" s="129"/>
      <c r="AZ573" s="129"/>
      <c r="BA573" s="129"/>
      <c r="BB573" s="129"/>
      <c r="BC573" s="129"/>
      <c r="BD573" s="129"/>
      <c r="BE573" s="129"/>
      <c r="BF573" s="129"/>
      <c r="BG573" s="129"/>
      <c r="BJ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411"/>
      <c r="B574" s="129"/>
      <c r="L574" s="129"/>
      <c r="V574" s="129"/>
      <c r="AF574" s="129"/>
      <c r="AP574" s="129"/>
      <c r="AZ574" s="129"/>
      <c r="BA574" s="129"/>
      <c r="BB574" s="129"/>
      <c r="BC574" s="129"/>
      <c r="BD574" s="129"/>
      <c r="BE574" s="129"/>
      <c r="BF574" s="129"/>
      <c r="BG574" s="129"/>
      <c r="BJ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411"/>
      <c r="B575" s="129"/>
      <c r="L575" s="129"/>
      <c r="V575" s="129"/>
      <c r="AF575" s="129"/>
      <c r="AP575" s="129"/>
      <c r="AZ575" s="129"/>
      <c r="BA575" s="129"/>
      <c r="BB575" s="129"/>
      <c r="BC575" s="129"/>
      <c r="BD575" s="129"/>
      <c r="BE575" s="129"/>
      <c r="BF575" s="129"/>
      <c r="BG575" s="129"/>
      <c r="BJ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411"/>
      <c r="B576" s="129"/>
      <c r="L576" s="129"/>
      <c r="V576" s="129"/>
      <c r="AF576" s="129"/>
      <c r="AP576" s="129"/>
      <c r="AZ576" s="129"/>
      <c r="BA576" s="129"/>
      <c r="BB576" s="129"/>
      <c r="BC576" s="129"/>
      <c r="BD576" s="129"/>
      <c r="BE576" s="129"/>
      <c r="BF576" s="129"/>
      <c r="BG576" s="129"/>
      <c r="BJ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411"/>
      <c r="B577" s="129"/>
      <c r="L577" s="129"/>
      <c r="V577" s="129"/>
      <c r="AF577" s="129"/>
      <c r="AP577" s="129"/>
      <c r="AZ577" s="129"/>
      <c r="BA577" s="129"/>
      <c r="BB577" s="129"/>
      <c r="BC577" s="129"/>
      <c r="BD577" s="129"/>
      <c r="BE577" s="129"/>
      <c r="BF577" s="129"/>
      <c r="BG577" s="129"/>
      <c r="BJ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411"/>
      <c r="B578" s="129"/>
      <c r="L578" s="129"/>
      <c r="V578" s="129"/>
      <c r="AF578" s="129"/>
      <c r="AP578" s="129"/>
      <c r="AZ578" s="129"/>
      <c r="BA578" s="129"/>
      <c r="BB578" s="129"/>
      <c r="BC578" s="129"/>
      <c r="BD578" s="129"/>
      <c r="BE578" s="129"/>
      <c r="BF578" s="129"/>
      <c r="BG578" s="129"/>
      <c r="BJ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411"/>
      <c r="B579" s="129"/>
      <c r="L579" s="129"/>
      <c r="V579" s="129"/>
      <c r="AF579" s="129"/>
      <c r="AP579" s="129"/>
      <c r="AZ579" s="129"/>
      <c r="BA579" s="129"/>
      <c r="BB579" s="129"/>
      <c r="BC579" s="129"/>
      <c r="BD579" s="129"/>
      <c r="BE579" s="129"/>
      <c r="BF579" s="129"/>
      <c r="BG579" s="129"/>
      <c r="BJ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411"/>
      <c r="B580" s="129"/>
      <c r="L580" s="129"/>
      <c r="V580" s="129"/>
      <c r="AF580" s="129"/>
      <c r="AP580" s="129"/>
      <c r="AZ580" s="129"/>
      <c r="BA580" s="129"/>
      <c r="BB580" s="129"/>
      <c r="BC580" s="129"/>
      <c r="BD580" s="129"/>
      <c r="BE580" s="129"/>
      <c r="BF580" s="129"/>
      <c r="BG580" s="129"/>
      <c r="BJ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411"/>
      <c r="B581" s="129"/>
      <c r="L581" s="129"/>
      <c r="V581" s="129"/>
      <c r="AF581" s="129"/>
      <c r="AP581" s="129"/>
      <c r="AZ581" s="129"/>
      <c r="BA581" s="129"/>
      <c r="BB581" s="129"/>
      <c r="BC581" s="129"/>
      <c r="BD581" s="129"/>
      <c r="BE581" s="129"/>
      <c r="BF581" s="129"/>
      <c r="BG581" s="129"/>
      <c r="BJ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411"/>
      <c r="B582" s="129"/>
      <c r="L582" s="129"/>
      <c r="V582" s="129"/>
      <c r="AF582" s="129"/>
      <c r="AP582" s="129"/>
      <c r="AZ582" s="129"/>
      <c r="BA582" s="129"/>
      <c r="BB582" s="129"/>
      <c r="BC582" s="129"/>
      <c r="BD582" s="129"/>
      <c r="BE582" s="129"/>
      <c r="BF582" s="129"/>
      <c r="BG582" s="129"/>
      <c r="BJ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411"/>
      <c r="B583" s="129"/>
      <c r="L583" s="129"/>
      <c r="V583" s="129"/>
      <c r="AF583" s="129"/>
      <c r="AP583" s="129"/>
      <c r="AZ583" s="129"/>
      <c r="BA583" s="129"/>
      <c r="BB583" s="129"/>
      <c r="BC583" s="129"/>
      <c r="BD583" s="129"/>
      <c r="BE583" s="129"/>
      <c r="BF583" s="129"/>
      <c r="BG583" s="129"/>
      <c r="BJ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411"/>
      <c r="B584" s="129"/>
      <c r="L584" s="129"/>
      <c r="V584" s="129"/>
      <c r="AF584" s="129"/>
      <c r="AP584" s="129"/>
      <c r="AZ584" s="129"/>
      <c r="BA584" s="129"/>
      <c r="BB584" s="129"/>
      <c r="BC584" s="129"/>
      <c r="BD584" s="129"/>
      <c r="BE584" s="129"/>
      <c r="BF584" s="129"/>
      <c r="BG584" s="129"/>
      <c r="BJ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411"/>
      <c r="B585" s="129"/>
      <c r="L585" s="129"/>
      <c r="V585" s="129"/>
      <c r="AF585" s="129"/>
      <c r="AP585" s="129"/>
      <c r="AZ585" s="129"/>
      <c r="BA585" s="129"/>
      <c r="BB585" s="129"/>
      <c r="BC585" s="129"/>
      <c r="BD585" s="129"/>
      <c r="BE585" s="129"/>
      <c r="BF585" s="129"/>
      <c r="BG585" s="129"/>
      <c r="BJ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411"/>
      <c r="B586" s="129"/>
      <c r="L586" s="129"/>
      <c r="V586" s="129"/>
      <c r="AF586" s="129"/>
      <c r="AP586" s="129"/>
      <c r="AZ586" s="129"/>
      <c r="BA586" s="129"/>
      <c r="BB586" s="129"/>
      <c r="BC586" s="129"/>
      <c r="BD586" s="129"/>
      <c r="BE586" s="129"/>
      <c r="BF586" s="129"/>
      <c r="BG586" s="129"/>
      <c r="BJ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411"/>
      <c r="B587" s="129"/>
      <c r="L587" s="129"/>
      <c r="V587" s="129"/>
      <c r="AF587" s="129"/>
      <c r="AP587" s="129"/>
      <c r="AZ587" s="129"/>
      <c r="BA587" s="129"/>
      <c r="BB587" s="129"/>
      <c r="BC587" s="129"/>
      <c r="BD587" s="129"/>
      <c r="BE587" s="129"/>
      <c r="BF587" s="129"/>
      <c r="BG587" s="129"/>
      <c r="BJ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411"/>
      <c r="B588" s="129"/>
      <c r="L588" s="129"/>
      <c r="V588" s="129"/>
      <c r="AF588" s="129"/>
      <c r="AP588" s="129"/>
      <c r="AZ588" s="129"/>
      <c r="BA588" s="129"/>
      <c r="BB588" s="129"/>
      <c r="BC588" s="129"/>
      <c r="BD588" s="129"/>
      <c r="BE588" s="129"/>
      <c r="BF588" s="129"/>
      <c r="BG588" s="129"/>
      <c r="BJ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411"/>
      <c r="B589" s="129"/>
      <c r="L589" s="129"/>
      <c r="V589" s="129"/>
      <c r="AF589" s="129"/>
      <c r="AP589" s="129"/>
      <c r="AZ589" s="129"/>
      <c r="BA589" s="129"/>
      <c r="BB589" s="129"/>
      <c r="BC589" s="129"/>
      <c r="BD589" s="129"/>
      <c r="BE589" s="129"/>
      <c r="BF589" s="129"/>
      <c r="BG589" s="129"/>
      <c r="BJ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411"/>
      <c r="B590" s="129"/>
      <c r="L590" s="129"/>
      <c r="V590" s="129"/>
      <c r="AF590" s="129"/>
      <c r="AP590" s="129"/>
      <c r="AZ590" s="129"/>
      <c r="BA590" s="129"/>
      <c r="BB590" s="129"/>
      <c r="BC590" s="129"/>
      <c r="BD590" s="129"/>
      <c r="BE590" s="129"/>
      <c r="BF590" s="129"/>
      <c r="BG590" s="129"/>
      <c r="BJ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411"/>
      <c r="B591" s="129"/>
      <c r="L591" s="129"/>
      <c r="V591" s="129"/>
      <c r="AF591" s="129"/>
      <c r="AP591" s="129"/>
      <c r="AZ591" s="129"/>
      <c r="BA591" s="129"/>
      <c r="BB591" s="129"/>
      <c r="BC591" s="129"/>
      <c r="BD591" s="129"/>
      <c r="BE591" s="129"/>
      <c r="BF591" s="129"/>
      <c r="BG591" s="129"/>
      <c r="BJ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411"/>
      <c r="B592" s="129"/>
      <c r="L592" s="129"/>
      <c r="V592" s="129"/>
      <c r="AF592" s="129"/>
      <c r="AP592" s="129"/>
      <c r="AZ592" s="129"/>
      <c r="BA592" s="129"/>
      <c r="BB592" s="129"/>
      <c r="BC592" s="129"/>
      <c r="BD592" s="129"/>
      <c r="BE592" s="129"/>
      <c r="BF592" s="129"/>
      <c r="BG592" s="129"/>
      <c r="BJ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411"/>
      <c r="B593" s="129"/>
      <c r="L593" s="129"/>
      <c r="V593" s="129"/>
      <c r="AF593" s="129"/>
      <c r="AP593" s="129"/>
      <c r="AZ593" s="129"/>
      <c r="BA593" s="129"/>
      <c r="BB593" s="129"/>
      <c r="BC593" s="129"/>
      <c r="BD593" s="129"/>
      <c r="BE593" s="129"/>
      <c r="BF593" s="129"/>
      <c r="BG593" s="129"/>
      <c r="BJ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411"/>
      <c r="B594" s="129"/>
      <c r="L594" s="129"/>
      <c r="V594" s="129"/>
      <c r="AF594" s="129"/>
      <c r="AP594" s="129"/>
      <c r="AZ594" s="129"/>
      <c r="BA594" s="129"/>
      <c r="BB594" s="129"/>
      <c r="BC594" s="129"/>
      <c r="BD594" s="129"/>
      <c r="BE594" s="129"/>
      <c r="BF594" s="129"/>
      <c r="BG594" s="129"/>
      <c r="BJ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411"/>
      <c r="B595" s="129"/>
      <c r="L595" s="129"/>
      <c r="V595" s="129"/>
      <c r="AF595" s="129"/>
      <c r="AP595" s="129"/>
      <c r="AZ595" s="129"/>
      <c r="BA595" s="129"/>
      <c r="BB595" s="129"/>
      <c r="BC595" s="129"/>
      <c r="BD595" s="129"/>
      <c r="BE595" s="129"/>
      <c r="BF595" s="129"/>
      <c r="BG595" s="129"/>
      <c r="BJ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411"/>
      <c r="B596" s="129"/>
      <c r="L596" s="129"/>
      <c r="V596" s="129"/>
      <c r="AF596" s="129"/>
      <c r="AP596" s="129"/>
      <c r="AZ596" s="129"/>
      <c r="BA596" s="129"/>
      <c r="BB596" s="129"/>
      <c r="BC596" s="129"/>
      <c r="BD596" s="129"/>
      <c r="BE596" s="129"/>
      <c r="BF596" s="129"/>
      <c r="BG596" s="129"/>
      <c r="BJ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411"/>
      <c r="B597" s="129"/>
      <c r="L597" s="129"/>
      <c r="V597" s="129"/>
      <c r="AF597" s="129"/>
      <c r="AP597" s="129"/>
      <c r="AZ597" s="129"/>
      <c r="BA597" s="129"/>
      <c r="BB597" s="129"/>
      <c r="BC597" s="129"/>
      <c r="BD597" s="129"/>
      <c r="BE597" s="129"/>
      <c r="BF597" s="129"/>
      <c r="BG597" s="129"/>
      <c r="BJ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411"/>
      <c r="B598" s="129"/>
      <c r="L598" s="129"/>
      <c r="V598" s="129"/>
      <c r="AF598" s="129"/>
      <c r="AP598" s="129"/>
      <c r="AZ598" s="129"/>
      <c r="BA598" s="129"/>
      <c r="BB598" s="129"/>
      <c r="BC598" s="129"/>
      <c r="BD598" s="129"/>
      <c r="BE598" s="129"/>
      <c r="BF598" s="129"/>
      <c r="BG598" s="129"/>
      <c r="BJ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411"/>
      <c r="B599" s="129"/>
      <c r="L599" s="129"/>
      <c r="V599" s="129"/>
      <c r="AF599" s="129"/>
      <c r="AP599" s="129"/>
      <c r="AZ599" s="129"/>
      <c r="BA599" s="129"/>
      <c r="BB599" s="129"/>
      <c r="BC599" s="129"/>
      <c r="BD599" s="129"/>
      <c r="BE599" s="129"/>
      <c r="BF599" s="129"/>
      <c r="BG599" s="129"/>
      <c r="BJ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411"/>
      <c r="B600" s="129"/>
      <c r="L600" s="129"/>
      <c r="V600" s="129"/>
      <c r="AF600" s="129"/>
      <c r="AP600" s="129"/>
      <c r="AZ600" s="129"/>
      <c r="BA600" s="129"/>
      <c r="BB600" s="129"/>
      <c r="BC600" s="129"/>
      <c r="BD600" s="129"/>
      <c r="BE600" s="129"/>
      <c r="BF600" s="129"/>
      <c r="BG600" s="129"/>
      <c r="BJ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411"/>
      <c r="B601" s="129"/>
      <c r="L601" s="129"/>
      <c r="V601" s="129"/>
      <c r="AF601" s="129"/>
      <c r="AP601" s="129"/>
      <c r="AZ601" s="129"/>
      <c r="BA601" s="129"/>
      <c r="BB601" s="129"/>
      <c r="BC601" s="129"/>
      <c r="BD601" s="129"/>
      <c r="BE601" s="129"/>
      <c r="BF601" s="129"/>
      <c r="BG601" s="129"/>
      <c r="BJ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411"/>
      <c r="B602" s="129"/>
      <c r="L602" s="129"/>
      <c r="V602" s="129"/>
      <c r="AF602" s="129"/>
      <c r="AP602" s="129"/>
      <c r="AZ602" s="129"/>
      <c r="BA602" s="129"/>
      <c r="BB602" s="129"/>
      <c r="BC602" s="129"/>
      <c r="BD602" s="129"/>
      <c r="BE602" s="129"/>
      <c r="BF602" s="129"/>
      <c r="BG602" s="129"/>
      <c r="BJ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411"/>
      <c r="B603" s="129"/>
      <c r="L603" s="129"/>
      <c r="V603" s="129"/>
      <c r="AF603" s="129"/>
      <c r="AP603" s="129"/>
      <c r="AZ603" s="129"/>
      <c r="BA603" s="129"/>
      <c r="BB603" s="129"/>
      <c r="BC603" s="129"/>
      <c r="BD603" s="129"/>
      <c r="BE603" s="129"/>
      <c r="BF603" s="129"/>
      <c r="BG603" s="129"/>
      <c r="BJ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411"/>
      <c r="B604" s="129"/>
      <c r="L604" s="129"/>
      <c r="V604" s="129"/>
      <c r="AF604" s="129"/>
      <c r="AP604" s="129"/>
      <c r="AZ604" s="129"/>
      <c r="BA604" s="129"/>
      <c r="BB604" s="129"/>
      <c r="BC604" s="129"/>
      <c r="BD604" s="129"/>
      <c r="BE604" s="129"/>
      <c r="BF604" s="129"/>
      <c r="BG604" s="129"/>
      <c r="BJ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411"/>
      <c r="B605" s="129"/>
      <c r="L605" s="129"/>
      <c r="V605" s="129"/>
      <c r="AF605" s="129"/>
      <c r="AP605" s="129"/>
      <c r="AZ605" s="129"/>
      <c r="BA605" s="129"/>
      <c r="BB605" s="129"/>
      <c r="BC605" s="129"/>
      <c r="BD605" s="129"/>
      <c r="BE605" s="129"/>
      <c r="BF605" s="129"/>
      <c r="BG605" s="129"/>
      <c r="BJ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411"/>
      <c r="B606" s="129"/>
      <c r="L606" s="129"/>
      <c r="V606" s="129"/>
      <c r="AF606" s="129"/>
      <c r="AP606" s="129"/>
      <c r="AZ606" s="129"/>
      <c r="BA606" s="129"/>
      <c r="BB606" s="129"/>
      <c r="BC606" s="129"/>
      <c r="BD606" s="129"/>
      <c r="BE606" s="129"/>
      <c r="BF606" s="129"/>
      <c r="BG606" s="129"/>
      <c r="BJ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411"/>
      <c r="B607" s="129"/>
      <c r="L607" s="129"/>
      <c r="V607" s="129"/>
      <c r="AF607" s="129"/>
      <c r="AP607" s="129"/>
      <c r="AZ607" s="129"/>
      <c r="BA607" s="129"/>
      <c r="BB607" s="129"/>
      <c r="BC607" s="129"/>
      <c r="BD607" s="129"/>
      <c r="BE607" s="129"/>
      <c r="BF607" s="129"/>
      <c r="BG607" s="129"/>
      <c r="BJ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411"/>
      <c r="B608" s="129"/>
      <c r="L608" s="129"/>
      <c r="V608" s="129"/>
      <c r="AF608" s="129"/>
      <c r="AP608" s="129"/>
      <c r="AZ608" s="129"/>
      <c r="BA608" s="129"/>
      <c r="BB608" s="129"/>
      <c r="BC608" s="129"/>
      <c r="BD608" s="129"/>
      <c r="BE608" s="129"/>
      <c r="BF608" s="129"/>
      <c r="BG608" s="129"/>
      <c r="BJ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411"/>
      <c r="B609" s="129"/>
      <c r="L609" s="129"/>
      <c r="V609" s="129"/>
      <c r="AF609" s="129"/>
      <c r="AP609" s="129"/>
      <c r="AZ609" s="129"/>
      <c r="BA609" s="129"/>
      <c r="BB609" s="129"/>
      <c r="BC609" s="129"/>
      <c r="BD609" s="129"/>
      <c r="BE609" s="129"/>
      <c r="BF609" s="129"/>
      <c r="BG609" s="129"/>
      <c r="BJ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411"/>
      <c r="B610" s="129"/>
      <c r="L610" s="129"/>
      <c r="V610" s="129"/>
      <c r="AF610" s="129"/>
      <c r="AP610" s="129"/>
      <c r="AZ610" s="129"/>
      <c r="BA610" s="129"/>
      <c r="BB610" s="129"/>
      <c r="BC610" s="129"/>
      <c r="BD610" s="129"/>
      <c r="BE610" s="129"/>
      <c r="BF610" s="129"/>
      <c r="BG610" s="129"/>
      <c r="BJ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411"/>
      <c r="B611" s="129"/>
      <c r="L611" s="129"/>
      <c r="V611" s="129"/>
      <c r="AF611" s="129"/>
      <c r="AP611" s="129"/>
      <c r="AZ611" s="129"/>
      <c r="BA611" s="129"/>
      <c r="BB611" s="129"/>
      <c r="BC611" s="129"/>
      <c r="BD611" s="129"/>
      <c r="BE611" s="129"/>
      <c r="BF611" s="129"/>
      <c r="BG611" s="129"/>
      <c r="BJ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411"/>
      <c r="B612" s="129"/>
      <c r="L612" s="129"/>
      <c r="V612" s="129"/>
      <c r="AF612" s="129"/>
      <c r="AP612" s="129"/>
      <c r="AZ612" s="129"/>
      <c r="BA612" s="129"/>
      <c r="BB612" s="129"/>
      <c r="BC612" s="129"/>
      <c r="BD612" s="129"/>
      <c r="BE612" s="129"/>
      <c r="BF612" s="129"/>
      <c r="BG612" s="129"/>
      <c r="BJ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411"/>
      <c r="B613" s="129"/>
      <c r="L613" s="129"/>
      <c r="V613" s="129"/>
      <c r="AF613" s="129"/>
      <c r="AP613" s="129"/>
      <c r="AZ613" s="129"/>
      <c r="BA613" s="129"/>
      <c r="BB613" s="129"/>
      <c r="BC613" s="129"/>
      <c r="BD613" s="129"/>
      <c r="BE613" s="129"/>
      <c r="BF613" s="129"/>
      <c r="BG613" s="129"/>
      <c r="BJ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411"/>
      <c r="B614" s="129"/>
      <c r="L614" s="129"/>
      <c r="V614" s="129"/>
      <c r="AF614" s="129"/>
      <c r="AP614" s="129"/>
      <c r="AZ614" s="129"/>
      <c r="BA614" s="129"/>
      <c r="BB614" s="129"/>
      <c r="BC614" s="129"/>
      <c r="BD614" s="129"/>
      <c r="BE614" s="129"/>
      <c r="BF614" s="129"/>
      <c r="BG614" s="129"/>
      <c r="BJ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411"/>
      <c r="B615" s="129"/>
      <c r="L615" s="129"/>
      <c r="V615" s="129"/>
      <c r="AF615" s="129"/>
      <c r="AP615" s="129"/>
      <c r="AZ615" s="129"/>
      <c r="BA615" s="129"/>
      <c r="BB615" s="129"/>
      <c r="BC615" s="129"/>
      <c r="BD615" s="129"/>
      <c r="BE615" s="129"/>
      <c r="BF615" s="129"/>
      <c r="BG615" s="129"/>
      <c r="BJ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411"/>
      <c r="B616" s="129"/>
      <c r="L616" s="129"/>
      <c r="V616" s="129"/>
      <c r="AF616" s="129"/>
      <c r="AP616" s="129"/>
      <c r="AZ616" s="129"/>
      <c r="BA616" s="129"/>
      <c r="BB616" s="129"/>
      <c r="BC616" s="129"/>
      <c r="BD616" s="129"/>
      <c r="BE616" s="129"/>
      <c r="BF616" s="129"/>
      <c r="BG616" s="129"/>
      <c r="BJ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411"/>
      <c r="B617" s="129"/>
      <c r="L617" s="129"/>
      <c r="V617" s="129"/>
      <c r="AF617" s="129"/>
      <c r="AP617" s="129"/>
      <c r="AZ617" s="129"/>
      <c r="BA617" s="129"/>
      <c r="BB617" s="129"/>
      <c r="BC617" s="129"/>
      <c r="BD617" s="129"/>
      <c r="BE617" s="129"/>
      <c r="BF617" s="129"/>
      <c r="BG617" s="129"/>
      <c r="BJ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411"/>
      <c r="B618" s="129"/>
      <c r="L618" s="129"/>
      <c r="V618" s="129"/>
      <c r="AF618" s="129"/>
      <c r="AP618" s="129"/>
      <c r="AZ618" s="129"/>
      <c r="BA618" s="129"/>
      <c r="BB618" s="129"/>
      <c r="BC618" s="129"/>
      <c r="BD618" s="129"/>
      <c r="BE618" s="129"/>
      <c r="BF618" s="129"/>
      <c r="BG618" s="129"/>
      <c r="BJ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411"/>
      <c r="B619" s="129"/>
      <c r="L619" s="129"/>
      <c r="V619" s="129"/>
      <c r="AF619" s="129"/>
      <c r="AP619" s="129"/>
      <c r="AZ619" s="129"/>
      <c r="BA619" s="129"/>
      <c r="BB619" s="129"/>
      <c r="BC619" s="129"/>
      <c r="BD619" s="129"/>
      <c r="BE619" s="129"/>
      <c r="BF619" s="129"/>
      <c r="BG619" s="129"/>
      <c r="BJ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411"/>
      <c r="B620" s="129"/>
      <c r="L620" s="129"/>
      <c r="V620" s="129"/>
      <c r="AF620" s="129"/>
      <c r="AP620" s="129"/>
      <c r="AZ620" s="129"/>
      <c r="BA620" s="129"/>
      <c r="BB620" s="129"/>
      <c r="BC620" s="129"/>
      <c r="BD620" s="129"/>
      <c r="BE620" s="129"/>
      <c r="BF620" s="129"/>
      <c r="BG620" s="129"/>
      <c r="BJ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411"/>
      <c r="B621" s="129"/>
      <c r="L621" s="129"/>
      <c r="V621" s="129"/>
      <c r="AF621" s="129"/>
      <c r="AP621" s="129"/>
      <c r="AZ621" s="129"/>
      <c r="BA621" s="129"/>
      <c r="BB621" s="129"/>
      <c r="BC621" s="129"/>
      <c r="BD621" s="129"/>
      <c r="BE621" s="129"/>
      <c r="BF621" s="129"/>
      <c r="BG621" s="129"/>
      <c r="BJ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411"/>
      <c r="B622" s="129"/>
      <c r="L622" s="129"/>
      <c r="V622" s="129"/>
      <c r="AF622" s="129"/>
      <c r="AP622" s="129"/>
      <c r="AZ622" s="129"/>
      <c r="BA622" s="129"/>
      <c r="BB622" s="129"/>
      <c r="BC622" s="129"/>
      <c r="BD622" s="129"/>
      <c r="BE622" s="129"/>
      <c r="BF622" s="129"/>
      <c r="BG622" s="129"/>
      <c r="BJ622" s="129"/>
      <c r="BT622" s="129"/>
      <c r="CD622" s="129"/>
      <c r="CN622" s="129"/>
      <c r="CX622" s="129"/>
      <c r="DH622" s="129"/>
      <c r="DR622" s="129"/>
      <c r="EB622" s="129"/>
      <c r="EL622" s="129"/>
      <c r="EV622" s="129"/>
      <c r="FF622" s="129"/>
      <c r="FP622" s="129"/>
      <c r="FZ622" s="129"/>
      <c r="GJ622" s="129"/>
      <c r="GT622" s="129"/>
      <c r="HD622" s="129"/>
      <c r="HN622" s="129"/>
      <c r="HX622" s="129"/>
      <c r="IH622" s="129"/>
    </row>
  </sheetData>
  <mergeCells count="23">
    <mergeCell ref="CO10:CU10"/>
    <mergeCell ref="GU10:HA10"/>
    <mergeCell ref="HE10:HK10"/>
    <mergeCell ref="A2:A3"/>
    <mergeCell ref="DS10:DY10"/>
    <mergeCell ref="CY10:DE10"/>
    <mergeCell ref="DI10:DO10"/>
    <mergeCell ref="BU10:CA10"/>
    <mergeCell ref="CE10:CK10"/>
    <mergeCell ref="BK10:BQ10"/>
    <mergeCell ref="C10:I10"/>
    <mergeCell ref="M10:S10"/>
    <mergeCell ref="W10:AC10"/>
    <mergeCell ref="AG10:AM10"/>
    <mergeCell ref="AQ10:AW10"/>
    <mergeCell ref="BA10:BG10"/>
    <mergeCell ref="GK10:GQ10"/>
    <mergeCell ref="EC10:EI10"/>
    <mergeCell ref="FG10:FM10"/>
    <mergeCell ref="EM10:ES10"/>
    <mergeCell ref="EW10:FC10"/>
    <mergeCell ref="GA10:GG10"/>
    <mergeCell ref="FQ10:F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 ref="A24" location="myrangeH20" display="myrangeH20"/>
    <hyperlink ref="A25" location="myrangeH21" display="myrangeH2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Malawi</v>
      </c>
      <c r="C2" s="108"/>
      <c r="D2" s="109"/>
      <c r="E2" s="109"/>
      <c r="F2" s="109"/>
      <c r="G2" s="110"/>
    </row>
    <row xmlns:x14ac="http://schemas.microsoft.com/office/spreadsheetml/2009/9/ac" r="3" x14ac:dyDescent="0.2">
      <c r="B3" s="608" t="s">
        <v>215</v>
      </c>
      <c r="C3" s="608"/>
      <c r="D3" s="608"/>
      <c r="E3" s="608"/>
      <c r="F3" s="608"/>
      <c r="G3" s="609"/>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815">
        <v>2000</v>
      </c>
      <c r="C5" s="959">
        <v>4500226</v>
      </c>
      <c r="D5" s="960">
        <v>14.609999656677246</v>
      </c>
      <c r="E5" s="961">
        <v>1088891</v>
      </c>
      <c r="F5" s="962">
        <v>1850203</v>
      </c>
      <c r="G5" s="963">
        <v>1561132</v>
      </c>
    </row>
    <row xmlns:x14ac="http://schemas.microsoft.com/office/spreadsheetml/2009/9/ac" r="6" x14ac:dyDescent="0.2">
      <c r="B6" s="821">
        <v>2001</v>
      </c>
      <c r="C6" s="964">
        <v>4599716</v>
      </c>
      <c r="D6" s="965">
        <v>14.697999954223633</v>
      </c>
      <c r="E6" s="966">
        <v>1120480</v>
      </c>
      <c r="F6" s="967">
        <v>1892050</v>
      </c>
      <c r="G6" s="968">
        <v>1587186</v>
      </c>
    </row>
    <row xmlns:x14ac="http://schemas.microsoft.com/office/spreadsheetml/2009/9/ac" r="7" x14ac:dyDescent="0.2">
      <c r="B7" s="827">
        <v>2002</v>
      </c>
      <c r="C7" s="969">
        <v>4709477</v>
      </c>
      <c r="D7" s="970">
        <v>14.78600025177002</v>
      </c>
      <c r="E7" s="971">
        <v>1154037</v>
      </c>
      <c r="F7" s="972">
        <v>1940766</v>
      </c>
      <c r="G7" s="973">
        <v>1614674</v>
      </c>
    </row>
    <row xmlns:x14ac="http://schemas.microsoft.com/office/spreadsheetml/2009/9/ac" r="8" x14ac:dyDescent="0.2">
      <c r="B8" s="833">
        <v>2003</v>
      </c>
      <c r="C8" s="974">
        <v>4829615</v>
      </c>
      <c r="D8" s="975">
        <v>14.875000953674316</v>
      </c>
      <c r="E8" s="976">
        <v>1191390</v>
      </c>
      <c r="F8" s="977">
        <v>1991941</v>
      </c>
      <c r="G8" s="978">
        <v>1646284</v>
      </c>
    </row>
    <row xmlns:x14ac="http://schemas.microsoft.com/office/spreadsheetml/2009/9/ac" r="9" x14ac:dyDescent="0.2">
      <c r="B9" s="839">
        <v>2004</v>
      </c>
      <c r="C9" s="979">
        <v>4956788</v>
      </c>
      <c r="D9" s="980">
        <v>14.96399974822998</v>
      </c>
      <c r="E9" s="981">
        <v>1226382</v>
      </c>
      <c r="F9" s="982">
        <v>2047607</v>
      </c>
      <c r="G9" s="983">
        <v>1682799</v>
      </c>
    </row>
    <row xmlns:x14ac="http://schemas.microsoft.com/office/spreadsheetml/2009/9/ac" r="10" x14ac:dyDescent="0.2">
      <c r="B10" s="845">
        <v>2005</v>
      </c>
      <c r="C10" s="984">
        <v>5097489</v>
      </c>
      <c r="D10" s="985">
        <v>15.053998947143555</v>
      </c>
      <c r="E10" s="986">
        <v>1263913</v>
      </c>
      <c r="F10" s="987">
        <v>2107850</v>
      </c>
      <c r="G10" s="988">
        <v>1725726</v>
      </c>
    </row>
    <row xmlns:x14ac="http://schemas.microsoft.com/office/spreadsheetml/2009/9/ac" r="11" x14ac:dyDescent="0.2">
      <c r="B11" s="851">
        <v>2006</v>
      </c>
      <c r="C11" s="989">
        <v>5253944</v>
      </c>
      <c r="D11" s="990">
        <v>15.143999099731445</v>
      </c>
      <c r="E11" s="991">
        <v>1305282</v>
      </c>
      <c r="F11" s="992">
        <v>2174266</v>
      </c>
      <c r="G11" s="993">
        <v>1774396</v>
      </c>
    </row>
    <row xmlns:x14ac="http://schemas.microsoft.com/office/spreadsheetml/2009/9/ac" r="12" x14ac:dyDescent="0.2">
      <c r="B12" s="857">
        <v>2007</v>
      </c>
      <c r="C12" s="994">
        <v>5417599</v>
      </c>
      <c r="D12" s="995">
        <v>15.234999656677246</v>
      </c>
      <c r="E12" s="996">
        <v>1354933</v>
      </c>
      <c r="F12" s="997">
        <v>2244594</v>
      </c>
      <c r="G12" s="998">
        <v>1818072</v>
      </c>
    </row>
    <row xmlns:x14ac="http://schemas.microsoft.com/office/spreadsheetml/2009/9/ac" r="13" x14ac:dyDescent="0.2">
      <c r="B13" s="863">
        <v>2008</v>
      </c>
      <c r="C13" s="999">
        <v>5598306</v>
      </c>
      <c r="D13" s="1000">
        <v>15.32599925994873</v>
      </c>
      <c r="E13" s="1001">
        <v>1408049</v>
      </c>
      <c r="F13" s="1002">
        <v>2321396</v>
      </c>
      <c r="G13" s="1003">
        <v>1868861</v>
      </c>
    </row>
    <row xmlns:x14ac="http://schemas.microsoft.com/office/spreadsheetml/2009/9/ac" r="14" x14ac:dyDescent="0.2">
      <c r="B14" s="869">
        <v>2009</v>
      </c>
      <c r="C14" s="1004">
        <v>5806759</v>
      </c>
      <c r="D14" s="1005">
        <v>15.429000854492188</v>
      </c>
      <c r="E14" s="1006">
        <v>1468147</v>
      </c>
      <c r="F14" s="1007">
        <v>2414165</v>
      </c>
      <c r="G14" s="1008">
        <v>1924447</v>
      </c>
    </row>
    <row xmlns:x14ac="http://schemas.microsoft.com/office/spreadsheetml/2009/9/ac" r="15" x14ac:dyDescent="0.2">
      <c r="B15" s="875">
        <v>2010</v>
      </c>
      <c r="C15" s="1009">
        <v>6022368</v>
      </c>
      <c r="D15" s="1010">
        <v>15.544000625610352</v>
      </c>
      <c r="E15" s="1011">
        <v>1522287</v>
      </c>
      <c r="F15" s="1012">
        <v>2513285</v>
      </c>
      <c r="G15" s="1013">
        <v>1986796</v>
      </c>
    </row>
    <row xmlns:x14ac="http://schemas.microsoft.com/office/spreadsheetml/2009/9/ac" r="16" x14ac:dyDescent="0.2">
      <c r="B16" s="881">
        <v>2011</v>
      </c>
      <c r="C16" s="1014">
        <v>6240869</v>
      </c>
      <c r="D16" s="1015">
        <v>15.671999931335449</v>
      </c>
      <c r="E16" s="1016">
        <v>1567989</v>
      </c>
      <c r="F16" s="1017">
        <v>2617549</v>
      </c>
      <c r="G16" s="1018">
        <v>2055331</v>
      </c>
    </row>
    <row xmlns:x14ac="http://schemas.microsoft.com/office/spreadsheetml/2009/9/ac" r="17" x14ac:dyDescent="0.2">
      <c r="B17" s="887">
        <v>2012</v>
      </c>
      <c r="C17" s="1019">
        <v>6458587</v>
      </c>
      <c r="D17" s="1020">
        <v>15.812000274658203</v>
      </c>
      <c r="E17" s="1021">
        <v>1600535</v>
      </c>
      <c r="F17" s="1022">
        <v>2727115</v>
      </c>
      <c r="G17" s="1023">
        <v>2130937</v>
      </c>
    </row>
    <row xmlns:x14ac="http://schemas.microsoft.com/office/spreadsheetml/2009/9/ac" r="18" x14ac:dyDescent="0.2">
      <c r="B18" s="893">
        <v>2013</v>
      </c>
      <c r="C18" s="1024">
        <v>6676388</v>
      </c>
      <c r="D18" s="1025">
        <v>15.965999603271484</v>
      </c>
      <c r="E18" s="1026">
        <v>1626292</v>
      </c>
      <c r="F18" s="1027">
        <v>2839185</v>
      </c>
      <c r="G18" s="1028">
        <v>2210911</v>
      </c>
    </row>
    <row xmlns:x14ac="http://schemas.microsoft.com/office/spreadsheetml/2009/9/ac" r="19" x14ac:dyDescent="0.2">
      <c r="B19" s="899">
        <v>2014</v>
      </c>
      <c r="C19" s="1029">
        <v>6888529</v>
      </c>
      <c r="D19" s="1030">
        <v>16.131999969482422</v>
      </c>
      <c r="E19" s="1031">
        <v>1647083</v>
      </c>
      <c r="F19" s="1032">
        <v>2945368</v>
      </c>
      <c r="G19" s="1033">
        <v>2296078</v>
      </c>
    </row>
    <row xmlns:x14ac="http://schemas.microsoft.com/office/spreadsheetml/2009/9/ac" r="20" x14ac:dyDescent="0.2">
      <c r="B20" s="905">
        <v>2015</v>
      </c>
      <c r="C20" s="1034">
        <v>7097844</v>
      </c>
      <c r="D20" s="1035">
        <v>16.312999725341797</v>
      </c>
      <c r="E20" s="1036">
        <v>1667925</v>
      </c>
      <c r="F20" s="1037">
        <v>3039950</v>
      </c>
      <c r="G20" s="1038">
        <v>2389969</v>
      </c>
    </row>
    <row xmlns:x14ac="http://schemas.microsoft.com/office/spreadsheetml/2009/9/ac" r="21" x14ac:dyDescent="0.2">
      <c r="B21" s="911">
        <v>2016</v>
      </c>
      <c r="C21" s="1039">
        <v>7297510</v>
      </c>
      <c r="D21" s="1040">
        <v>16.506000518798828</v>
      </c>
      <c r="E21" s="1041">
        <v>1685095</v>
      </c>
      <c r="F21" s="1042">
        <v>3122006</v>
      </c>
      <c r="G21" s="1043">
        <v>2490409</v>
      </c>
    </row>
    <row xmlns:x14ac="http://schemas.microsoft.com/office/spreadsheetml/2009/9/ac" r="22" x14ac:dyDescent="0.2">
      <c r="B22" s="917">
        <v>2017</v>
      </c>
      <c r="C22" s="1044">
        <v>7488197</v>
      </c>
      <c r="D22" s="1045">
        <v>16.714000701904297</v>
      </c>
      <c r="E22" s="1046">
        <v>1701407</v>
      </c>
      <c r="F22" s="1047">
        <v>3190784</v>
      </c>
      <c r="G22" s="1048">
        <v>2596006</v>
      </c>
    </row>
    <row xmlns:x14ac="http://schemas.microsoft.com/office/spreadsheetml/2009/9/ac" r="23" x14ac:dyDescent="0.2">
      <c r="B23" s="923">
        <v>2018</v>
      </c>
      <c r="C23" s="1049">
        <v>7666457</v>
      </c>
      <c r="D23" s="1050">
        <v>16.937000274658203</v>
      </c>
      <c r="E23" s="1051">
        <v>1713263</v>
      </c>
      <c r="F23" s="1052">
        <v>3246325</v>
      </c>
      <c r="G23" s="1053">
        <v>2706869</v>
      </c>
    </row>
    <row xmlns:x14ac="http://schemas.microsoft.com/office/spreadsheetml/2009/9/ac" r="24" x14ac:dyDescent="0.2">
      <c r="B24" s="929">
        <v>2019</v>
      </c>
      <c r="C24" s="1054">
        <v>7834014</v>
      </c>
      <c r="D24" s="1055">
        <v>17.173999786376953</v>
      </c>
      <c r="E24" s="1056">
        <v>1722777</v>
      </c>
      <c r="F24" s="1057">
        <v>3291152</v>
      </c>
      <c r="G24" s="1058">
        <v>2820085</v>
      </c>
    </row>
    <row xmlns:x14ac="http://schemas.microsoft.com/office/spreadsheetml/2009/9/ac" r="25" x14ac:dyDescent="0.2">
      <c r="B25" s="935">
        <v>2020</v>
      </c>
      <c r="C25" s="1059">
        <v>7986168</v>
      </c>
      <c r="D25" s="1060">
        <v>17.427000045776367</v>
      </c>
      <c r="E25" s="1061">
        <v>1728990</v>
      </c>
      <c r="F25" s="1062">
        <v>3329856</v>
      </c>
      <c r="G25" s="1063">
        <v>2927322</v>
      </c>
    </row>
    <row xmlns:x14ac="http://schemas.microsoft.com/office/spreadsheetml/2009/9/ac" r="26" x14ac:dyDescent="0.2">
      <c r="B26" s="941">
        <v>2021</v>
      </c>
      <c r="C26" s="1064">
        <v>8128341</v>
      </c>
      <c r="D26" s="1065">
        <v>17.694999694824219</v>
      </c>
      <c r="E26" s="1066">
        <v>1742030</v>
      </c>
      <c r="F26" s="1067">
        <v>3363671</v>
      </c>
      <c r="G26" s="1068">
        <v>3022640</v>
      </c>
    </row>
    <row xmlns:x14ac="http://schemas.microsoft.com/office/spreadsheetml/2009/9/ac" r="27" x14ac:dyDescent="0.2">
      <c r="B27" s="947">
        <v>2022</v>
      </c>
      <c r="C27" s="948">
        <v>8259702</v>
      </c>
      <c r="D27" s="949">
        <v>17.979999542236328</v>
      </c>
      <c r="E27" s="950">
        <v>1763336</v>
      </c>
      <c r="F27" s="951">
        <v>3391169</v>
      </c>
      <c r="G27" s="952">
        <v>3105197</v>
      </c>
    </row>
    <row xmlns:x14ac="http://schemas.microsoft.com/office/spreadsheetml/2009/9/ac" r="28" x14ac:dyDescent="0.2">
      <c r="B28" s="953">
        <v>2023</v>
      </c>
      <c r="C28" s="1069">
        <v>8507321</v>
      </c>
      <c r="D28" s="955">
        <v>18.279998779296875</v>
      </c>
      <c r="E28" s="1070">
        <v>1885547</v>
      </c>
      <c r="F28" s="1071">
        <v>3587136</v>
      </c>
      <c r="G28" s="1072">
        <v>3034638</v>
      </c>
    </row>
    <row xmlns:x14ac="http://schemas.microsoft.com/office/spreadsheetml/2009/9/ac" r="29" x14ac:dyDescent="0.2">
      <c r="B29" s="209">
        <v>2024</v>
      </c>
      <c r="C29" s="382"/>
      <c r="D29" s="383"/>
      <c r="E29" s="384"/>
      <c r="F29" s="385"/>
      <c r="G29" s="386"/>
    </row>
    <row xmlns:x14ac="http://schemas.microsoft.com/office/spreadsheetml/2009/9/ac" r="30" x14ac:dyDescent="0.2">
      <c r="B30" s="208">
        <v>2025</v>
      </c>
      <c r="C30" s="382"/>
      <c r="D30" s="383"/>
      <c r="E30" s="384"/>
      <c r="F30" s="385"/>
      <c r="G30" s="386"/>
    </row>
    <row xmlns:x14ac="http://schemas.microsoft.com/office/spreadsheetml/2009/9/ac" r="31" x14ac:dyDescent="0.2">
      <c r="B31" s="209">
        <v>2026</v>
      </c>
      <c r="C31" s="382"/>
      <c r="D31" s="383"/>
      <c r="E31" s="384"/>
      <c r="F31" s="385"/>
      <c r="G31" s="386"/>
    </row>
    <row xmlns:x14ac="http://schemas.microsoft.com/office/spreadsheetml/2009/9/ac" r="32" x14ac:dyDescent="0.2">
      <c r="B32" s="208">
        <v>2027</v>
      </c>
      <c r="C32" s="382"/>
      <c r="D32" s="383"/>
      <c r="E32" s="384"/>
      <c r="F32" s="385"/>
      <c r="G32" s="386"/>
    </row>
    <row xmlns:x14ac="http://schemas.microsoft.com/office/spreadsheetml/2009/9/ac" r="33" x14ac:dyDescent="0.2">
      <c r="B33" s="209">
        <v>2028</v>
      </c>
      <c r="C33" s="382"/>
      <c r="D33" s="383"/>
      <c r="E33" s="384"/>
      <c r="F33" s="385"/>
      <c r="G33" s="386"/>
    </row>
    <row xmlns:x14ac="http://schemas.microsoft.com/office/spreadsheetml/2009/9/ac" r="34" x14ac:dyDescent="0.2">
      <c r="B34" s="208">
        <v>2029</v>
      </c>
      <c r="C34" s="382"/>
      <c r="D34" s="383"/>
      <c r="E34" s="384"/>
      <c r="F34" s="385"/>
      <c r="G34" s="386"/>
    </row>
    <row xmlns:x14ac="http://schemas.microsoft.com/office/spreadsheetml/2009/9/ac" r="35" x14ac:dyDescent="0.2">
      <c r="B35" s="209">
        <v>2030</v>
      </c>
      <c r="C35" s="213"/>
      <c r="D35" s="210"/>
      <c r="E35" s="214"/>
      <c r="F35" s="211"/>
      <c r="G35" s="212"/>
    </row>
    <row xmlns:x14ac="http://schemas.microsoft.com/office/spreadsheetml/2009/9/ac" r="36" ht="14.25" x14ac:dyDescent="0.2">
      <c r="B36" s="115" t="s">
        <v>219</v>
      </c>
      <c r="G36" s="113"/>
    </row>
    <row xmlns:x14ac="http://schemas.microsoft.com/office/spreadsheetml/2009/9/ac" r="37" ht="14.25" x14ac:dyDescent="0.2">
      <c r="B37" s="115" t="s">
        <v>244</v>
      </c>
    </row>
    <row xmlns:x14ac="http://schemas.microsoft.com/office/spreadsheetml/2009/9/ac" r="38" ht="14.25" x14ac:dyDescent="0.2">
      <c r="B38" s="115" t="s">
        <v>341</v>
      </c>
    </row>
    <row xmlns:x14ac="http://schemas.microsoft.com/office/spreadsheetml/2009/9/ac" r="39" x14ac:dyDescent="0.2">
      <c r="B39" s="1074" t="s">
        <v>245</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B5B9C-6322-4A42-B8A0-764C0EE75802}">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8" customWidth="true"/>
  </cols>
  <sheetData>
    <row xmlns:x14ac="http://schemas.microsoft.com/office/spreadsheetml/2009/9/ac" r="2" ht="33" customHeight="true" x14ac:dyDescent="0.25">
      <c r="B2" s="610" t="s">
        <v>318</v>
      </c>
      <c r="C2" s="610"/>
    </row>
    <row xmlns:x14ac="http://schemas.microsoft.com/office/spreadsheetml/2009/9/ac" r="3" ht="6" customHeight="true" x14ac:dyDescent="0.25">
      <c r="B3" s="397"/>
    </row>
    <row xmlns:x14ac="http://schemas.microsoft.com/office/spreadsheetml/2009/9/ac" r="4" ht="30" customHeight="true" x14ac:dyDescent="0.25">
      <c r="B4" s="399" t="s">
        <v>319</v>
      </c>
      <c r="C4" s="400" t="s">
        <v>320</v>
      </c>
    </row>
    <row xmlns:x14ac="http://schemas.microsoft.com/office/spreadsheetml/2009/9/ac" r="5" ht="30" customHeight="true" x14ac:dyDescent="0.25">
      <c r="B5" s="399" t="s">
        <v>48</v>
      </c>
      <c r="C5" s="400" t="s">
        <v>321</v>
      </c>
    </row>
    <row xmlns:x14ac="http://schemas.microsoft.com/office/spreadsheetml/2009/9/ac" r="6" ht="30" customHeight="true" x14ac:dyDescent="0.25">
      <c r="B6" s="399" t="s">
        <v>322</v>
      </c>
      <c r="C6" s="400" t="s">
        <v>323</v>
      </c>
    </row>
    <row xmlns:x14ac="http://schemas.microsoft.com/office/spreadsheetml/2009/9/ac" r="7" ht="30" customHeight="true" x14ac:dyDescent="0.25">
      <c r="B7" s="399" t="s">
        <v>324</v>
      </c>
      <c r="C7" s="400" t="s">
        <v>325</v>
      </c>
    </row>
    <row xmlns:x14ac="http://schemas.microsoft.com/office/spreadsheetml/2009/9/ac" r="8" ht="30" customHeight="true" x14ac:dyDescent="0.25">
      <c r="B8" s="399" t="s">
        <v>146</v>
      </c>
      <c r="C8" s="400" t="s">
        <v>326</v>
      </c>
    </row>
    <row xmlns:x14ac="http://schemas.microsoft.com/office/spreadsheetml/2009/9/ac" r="9" ht="30" customHeight="true" x14ac:dyDescent="0.25">
      <c r="B9" s="399" t="s">
        <v>327</v>
      </c>
      <c r="C9" s="400" t="s">
        <v>328</v>
      </c>
    </row>
    <row xmlns:x14ac="http://schemas.microsoft.com/office/spreadsheetml/2009/9/ac" r="10" ht="30" customHeight="true" x14ac:dyDescent="0.25">
      <c r="B10" s="399" t="s">
        <v>150</v>
      </c>
      <c r="C10" s="400" t="s">
        <v>329</v>
      </c>
    </row>
    <row xmlns:x14ac="http://schemas.microsoft.com/office/spreadsheetml/2009/9/ac" r="11" s="403" customFormat="true" ht="6.75" customHeight="true" x14ac:dyDescent="0.25">
      <c r="B11" s="401"/>
      <c r="C11" s="402"/>
    </row>
    <row xmlns:x14ac="http://schemas.microsoft.com/office/spreadsheetml/2009/9/ac" r="12" s="405" customFormat="true" ht="11.25" x14ac:dyDescent="0.2">
      <c r="B12" s="404" t="s">
        <v>330</v>
      </c>
    </row>
    <row xmlns:x14ac="http://schemas.microsoft.com/office/spreadsheetml/2009/9/ac" r="13" x14ac:dyDescent="0.25">
      <c r="B13" s="404" t="s">
        <v>336</v>
      </c>
    </row>
    <row xmlns:x14ac="http://schemas.microsoft.com/office/spreadsheetml/2009/9/ac" r="14" x14ac:dyDescent="0.25">
      <c r="B14" s="406" t="s">
        <v>331</v>
      </c>
    </row>
    <row xmlns:x14ac="http://schemas.microsoft.com/office/spreadsheetml/2009/9/ac" r="15" ht="76.5" customHeight="true" x14ac:dyDescent="0.25">
      <c r="B15" s="611" t="s">
        <v>332</v>
      </c>
      <c r="C15" s="611"/>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5332D-2C23-42B9-8C8D-295ED12436EC}">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3" customWidth="true"/>
    <col min="2" max="2" width="12.375" style="613" customWidth="true"/>
    <col min="3" max="8" width="9" style="613" customWidth="true"/>
    <col min="9" max="9" width="12.375" style="613" customWidth="true"/>
    <col min="10" max="15" width="9" style="613" customWidth="true"/>
    <col min="16" max="16" width="12.375" style="613" customWidth="true"/>
    <col min="17" max="22" width="9" style="613" customWidth="true"/>
    <col min="23" max="38" width="9" style="613"/>
    <col min="39" max="16384" width="9" style="621"/>
  </cols>
  <sheetData>
    <row xmlns:x14ac="http://schemas.microsoft.com/office/spreadsheetml/2009/9/ac" r="1" s="613" customFormat="true" x14ac:dyDescent="0.2">
      <c r="A1" s="612" t="s">
        <v>152</v>
      </c>
      <c r="B1" s="612"/>
      <c r="C1" s="612"/>
      <c r="D1" s="612"/>
      <c r="E1" s="612"/>
      <c r="F1" s="612"/>
      <c r="G1" s="612"/>
      <c r="H1" s="612"/>
      <c r="I1" s="612"/>
      <c r="J1" s="612"/>
      <c r="K1" s="612"/>
      <c r="L1" s="612"/>
      <c r="M1" s="612"/>
      <c r="N1" s="612"/>
      <c r="O1" s="612"/>
      <c r="P1" s="612"/>
      <c r="Q1" s="612"/>
      <c r="R1" s="612"/>
      <c r="S1" s="612"/>
      <c r="T1" s="612"/>
      <c r="U1" s="612"/>
      <c r="V1" s="612"/>
    </row>
    <row xmlns:x14ac="http://schemas.microsoft.com/office/spreadsheetml/2009/9/ac" r="2" s="613" customFormat="true" x14ac:dyDescent="0.2">
      <c r="A2" s="612"/>
      <c r="B2" s="612"/>
      <c r="C2" s="612"/>
      <c r="D2" s="612"/>
      <c r="E2" s="612"/>
      <c r="F2" s="612"/>
      <c r="G2" s="612"/>
      <c r="H2" s="612"/>
      <c r="I2" s="612"/>
      <c r="J2" s="612"/>
      <c r="K2" s="612"/>
      <c r="L2" s="612"/>
      <c r="M2" s="612"/>
      <c r="N2" s="612"/>
      <c r="O2" s="612"/>
      <c r="P2" s="612"/>
      <c r="Q2" s="612"/>
      <c r="R2" s="612"/>
      <c r="S2" s="612"/>
      <c r="T2" s="612"/>
      <c r="U2" s="612"/>
      <c r="V2" s="612"/>
    </row>
    <row xmlns:x14ac="http://schemas.microsoft.com/office/spreadsheetml/2009/9/ac" r="3" s="613" customFormat="true" ht="18" x14ac:dyDescent="0.2">
      <c r="A3" s="614"/>
      <c r="B3" s="614"/>
      <c r="C3" s="614"/>
      <c r="D3" s="614"/>
      <c r="E3" s="614"/>
      <c r="F3" s="614"/>
      <c r="G3" s="614"/>
      <c r="H3" s="614"/>
      <c r="I3" s="614"/>
      <c r="J3" s="614"/>
      <c r="K3" s="614"/>
      <c r="L3" s="614"/>
      <c r="M3" s="614"/>
      <c r="N3" s="614"/>
      <c r="O3" s="614"/>
      <c r="P3" s="614"/>
      <c r="Q3" s="614"/>
      <c r="R3" s="614"/>
      <c r="S3" s="614"/>
      <c r="T3" s="614"/>
      <c r="U3" s="614"/>
      <c r="V3" s="614"/>
    </row>
    <row xmlns:x14ac="http://schemas.microsoft.com/office/spreadsheetml/2009/9/ac" r="4" ht="15.75" x14ac:dyDescent="0.25">
      <c r="B4" s="615" t="s">
        <v>13</v>
      </c>
      <c r="E4" s="616"/>
      <c r="I4" s="617" t="s">
        <v>14</v>
      </c>
      <c r="P4" s="618" t="s">
        <v>15</v>
      </c>
    </row>
    <row xmlns:x14ac="http://schemas.microsoft.com/office/spreadsheetml/2009/9/ac" r="6" x14ac:dyDescent="0.2">
      <c r="G6" s="619"/>
      <c r="H6" s="619"/>
      <c r="I6" s="619"/>
      <c r="K6" s="619"/>
      <c r="L6" s="619"/>
    </row>
    <row xmlns:x14ac="http://schemas.microsoft.com/office/spreadsheetml/2009/9/ac" r="7" ht="15.75" x14ac:dyDescent="0.2">
      <c r="G7" s="619"/>
      <c r="H7" s="619"/>
      <c r="I7" s="619"/>
      <c r="K7" s="620"/>
      <c r="L7" s="619"/>
    </row>
    <row xmlns:x14ac="http://schemas.microsoft.com/office/spreadsheetml/2009/9/ac" r="8" x14ac:dyDescent="0.2">
      <c r="G8" s="619"/>
      <c r="H8" s="619"/>
      <c r="I8" s="619"/>
      <c r="K8" s="619"/>
      <c r="L8" s="619"/>
    </row>
    <row xmlns:x14ac="http://schemas.microsoft.com/office/spreadsheetml/2009/9/ac" r="9" x14ac:dyDescent="0.2">
      <c r="G9" s="619"/>
      <c r="H9" s="619"/>
      <c r="I9" s="619"/>
      <c r="K9" s="619"/>
      <c r="L9" s="619"/>
    </row>
    <row xmlns:x14ac="http://schemas.microsoft.com/office/spreadsheetml/2009/9/ac" r="10" x14ac:dyDescent="0.2">
      <c r="G10" s="619"/>
      <c r="H10" s="619"/>
      <c r="I10" s="619"/>
      <c r="K10" s="619"/>
      <c r="L10" s="619"/>
    </row>
    <row xmlns:x14ac="http://schemas.microsoft.com/office/spreadsheetml/2009/9/ac" r="11" x14ac:dyDescent="0.2">
      <c r="G11" s="619"/>
      <c r="H11" s="619"/>
      <c r="I11" s="619"/>
      <c r="K11" s="619"/>
      <c r="L11" s="619"/>
    </row>
    <row xmlns:x14ac="http://schemas.microsoft.com/office/spreadsheetml/2009/9/ac" r="12" x14ac:dyDescent="0.2">
      <c r="G12" s="619"/>
      <c r="H12" s="619"/>
      <c r="I12" s="619"/>
      <c r="K12" s="619"/>
      <c r="L12" s="619"/>
    </row>
    <row xmlns:x14ac="http://schemas.microsoft.com/office/spreadsheetml/2009/9/ac" r="13" x14ac:dyDescent="0.2">
      <c r="G13" s="619"/>
      <c r="H13" s="619"/>
      <c r="I13" s="619"/>
      <c r="K13" s="619"/>
      <c r="L13" s="619"/>
    </row>
    <row xmlns:x14ac="http://schemas.microsoft.com/office/spreadsheetml/2009/9/ac" r="14" x14ac:dyDescent="0.2">
      <c r="G14" s="619"/>
      <c r="H14" s="619"/>
      <c r="I14" s="619"/>
      <c r="K14" s="619"/>
      <c r="L14" s="619"/>
    </row>
    <row xmlns:x14ac="http://schemas.microsoft.com/office/spreadsheetml/2009/9/ac" r="15" x14ac:dyDescent="0.2">
      <c r="G15" s="619"/>
      <c r="H15" s="619"/>
      <c r="I15" s="619"/>
      <c r="K15" s="619"/>
      <c r="L15" s="619"/>
    </row>
    <row xmlns:x14ac="http://schemas.microsoft.com/office/spreadsheetml/2009/9/ac" r="16" x14ac:dyDescent="0.2">
      <c r="G16" s="619"/>
      <c r="H16" s="619"/>
      <c r="I16" s="619"/>
      <c r="K16" s="619"/>
      <c r="L16" s="619"/>
    </row>
    <row xmlns:x14ac="http://schemas.microsoft.com/office/spreadsheetml/2009/9/ac" r="17" x14ac:dyDescent="0.2">
      <c r="G17" s="619"/>
      <c r="H17" s="619"/>
      <c r="I17" s="619"/>
      <c r="K17" s="619"/>
      <c r="L17" s="619"/>
    </row>
    <row xmlns:x14ac="http://schemas.microsoft.com/office/spreadsheetml/2009/9/ac" r="18" x14ac:dyDescent="0.2">
      <c r="G18" s="619"/>
      <c r="H18" s="619"/>
      <c r="I18" s="619"/>
      <c r="K18" s="619"/>
      <c r="L18" s="619"/>
    </row>
    <row xmlns:x14ac="http://schemas.microsoft.com/office/spreadsheetml/2009/9/ac" r="19" x14ac:dyDescent="0.2">
      <c r="G19" s="619"/>
      <c r="H19" s="619"/>
      <c r="I19" s="619"/>
      <c r="K19" s="619"/>
      <c r="L19" s="619"/>
    </row>
    <row xmlns:x14ac="http://schemas.microsoft.com/office/spreadsheetml/2009/9/ac" r="20" x14ac:dyDescent="0.2">
      <c r="G20" s="619"/>
      <c r="H20" s="619"/>
      <c r="I20" s="619"/>
      <c r="K20" s="619"/>
      <c r="L20" s="619"/>
    </row>
    <row xmlns:x14ac="http://schemas.microsoft.com/office/spreadsheetml/2009/9/ac" r="21" x14ac:dyDescent="0.2">
      <c r="G21" s="619"/>
      <c r="H21" s="619"/>
      <c r="I21" s="619"/>
      <c r="K21" s="619"/>
      <c r="L21" s="619"/>
    </row>
    <row xmlns:x14ac="http://schemas.microsoft.com/office/spreadsheetml/2009/9/ac" r="23" x14ac:dyDescent="0.2">
      <c r="B23" s="622"/>
    </row>
    <row xmlns:x14ac="http://schemas.microsoft.com/office/spreadsheetml/2009/9/ac" r="25" x14ac:dyDescent="0.2">
      <c r="B25" s="623"/>
      <c r="C25" s="623" t="str">
        <f>+IF(OR((C28="National*"),(D28="Urban*"),(E28="Rural*"),(F28="Pre-primary*"),(G28="Primary*"),(H28="Secondary^"),(C28="National*^"),(D28="Urban*^"),(E28="Rural*^"),(F28="Pre-primary*^"),(G28="Primary*^"),(H28="Secondary*^")),"*No basic service estimate available","")</f>
        <v>*No basic service estimate available</v>
      </c>
      <c r="J25" s="623" t="str">
        <f>+IF(OR((J28="National*"),(K28="Urban*"),(L28="Rural*"),(M28="Pre-primary*"),(N28="Primary*"),(O28="Secondary^"),(J28="National*^"),(K28="Urban*^"),(L28="Rural*^"),(M28="Pre-primary*^"),(N28="Primary*^"),(O28="Secondary*^")),"*No basic service estimate available","")</f>
        <v>*No basic service estimate available</v>
      </c>
      <c r="Q25" s="623"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22"/>
      <c r="C26" s="623" t="str">
        <f>+IF(OR((C28="National*^"),(D28="Urban*^"),(E28="Rural*^"),(F28="Pre-primary*^"),(G28="Primary*^"),(H28="Secondary*^")),"^Facilities that cannot be classified as improved or unimproved are treated as limited","")</f>
        <v/>
      </c>
      <c r="J26" s="623" t="str">
        <f>+IF(OR((J28="National*^"),(K28="Urban*^"),(L28="Rural*^"),(M28="Pre-primary*^"),(N28="Primary*^"),(O28="Secondary*^")),"^Facilities that cannot be classified as improved or unimproved are treated as limited","")</f>
        <v/>
      </c>
      <c r="Q26" s="623" t="str">
        <f>+IF(OR((Q28="National*^"),(R28="Urban*^"),(S28="Rural*^"),(T28="Pre-primary*^"),(U28="Primary*^"),(V28="Secondary*^")),"^Facilities that cannot be classified as having water or not are treated as limited","")</f>
        <v/>
      </c>
    </row>
    <row xmlns:x14ac="http://schemas.microsoft.com/office/spreadsheetml/2009/9/ac" r="27" x14ac:dyDescent="0.2">
      <c r="B27" s="624" t="str">
        <f>+Introduction!C7</f>
        <v>Malawi</v>
      </c>
      <c r="C27" s="625" t="s">
        <v>238</v>
      </c>
      <c r="D27" s="625"/>
      <c r="E27" s="625"/>
      <c r="F27" s="625"/>
      <c r="G27" s="625"/>
      <c r="H27" s="625"/>
      <c r="I27" s="626" t="str">
        <f>+B27</f>
        <v>Malawi</v>
      </c>
      <c r="J27" s="627" t="s">
        <v>14</v>
      </c>
      <c r="K27" s="628"/>
      <c r="L27" s="628"/>
      <c r="M27" s="628"/>
      <c r="N27" s="628"/>
      <c r="O27" s="628"/>
      <c r="P27" s="629" t="str">
        <f>+B27</f>
        <v>Malawi</v>
      </c>
      <c r="Q27" s="630" t="s">
        <v>15</v>
      </c>
      <c r="R27" s="630"/>
      <c r="S27" s="630"/>
      <c r="T27" s="630"/>
      <c r="U27" s="630"/>
      <c r="V27" s="631"/>
      <c r="AM27" s="613"/>
      <c r="AN27" s="613"/>
      <c r="AO27" s="613"/>
      <c r="AP27" s="613"/>
      <c r="AQ27" s="613"/>
      <c r="AR27" s="613"/>
      <c r="AS27" s="613"/>
      <c r="AT27" s="613"/>
      <c r="AU27" s="613"/>
    </row>
    <row xmlns:x14ac="http://schemas.microsoft.com/office/spreadsheetml/2009/9/ac" r="28" x14ac:dyDescent="0.2">
      <c r="B28" s="632"/>
      <c r="C28" s="633" t="str">
        <f>IF(AND(C30=0.0000000001,C31=0.0000000001,C32=0.0000000001), "National*",IF(AND(C30=0.0000000001,ISNUMBER(C32)),"National*", "National"))</f>
        <v>National</v>
      </c>
      <c r="D28" s="634" t="str">
        <f>IF(AND(D30=0.0000000001,D31=0.0000000001,D32=0.0000000001), "Urban*",IF(AND(D30=0.0000000001,ISNUMBER(D32)),"Urban*", "Urban"))</f>
        <v>Urban*</v>
      </c>
      <c r="E28" s="634" t="str">
        <f>IF(AND(E30=0.0000000001,E31=0.0000000001,E32=0.0000000001), "Rural*",IF(AND(E30=0.0000000001,ISNUMBER(E32)),"Rural*", "Rural"))</f>
        <v>Rural*</v>
      </c>
      <c r="F28" s="634" t="str">
        <f>IF(AND(F30=0.0000000001,F31=0.0000000001,F32=0.0000000001), "Pre-primary*",IF(AND(F30=0.0000000001,ISNUMBER(F32)),"Pre-primary*", "Pre-primary"))</f>
        <v>Pre-primary*</v>
      </c>
      <c r="G28" s="634" t="str">
        <f>IF(AND(G30=0.0000000001,G31=0.0000000001,G32=0.0000000001), "Primary*",IF(AND(G30=0.0000000001,ISNUMBER(G32)),"Primary*", "Primary"))</f>
        <v>Primary</v>
      </c>
      <c r="H28" s="634" t="str">
        <f>IF(AND(H30=0.0000000001,H31=0.0000000001,H32=0.0000000001), "Secondary*",IF(AND(H30=0.0000000001,ISNUMBER(H32)),"Secondary*", "Secondary"))</f>
        <v>Secondary</v>
      </c>
      <c r="I28" s="632"/>
      <c r="J28" s="635" t="str">
        <f>IF(AND(J30=0.0000000001,J31=0.0000000001,J32=0.0000000001), "National*",IF(AND(J30=0.0000000001,ISNUMBER(J32)),"National*", "National"))</f>
        <v>National</v>
      </c>
      <c r="K28" s="634" t="str">
        <f>IF(AND(K30=0.0000000001,K31=0.0000000001,K32=0.0000000001), "Urban*",IF(AND(K30=0.0000000001,ISNUMBER(K32)),"Urban*", "Urban"))</f>
        <v>Urban*</v>
      </c>
      <c r="L28" s="634" t="str">
        <f>IF(AND(L30=0.0000000001,L31=0.0000000001,L32=0.0000000001), "Rural*",IF(AND(L30=0.0000000001,ISNUMBER(L32)),"Rural*", "Rural"))</f>
        <v>Rural*</v>
      </c>
      <c r="M28" s="634" t="str">
        <f>IF(AND(M30=0.0000000001,M31=0.0000000001,M32=0.0000000001), "Pre-primary*",IF(AND(M30=0.0000000001,ISNUMBER(M32)),"Pre-primary*", "Pre-primary"))</f>
        <v>Pre-primary*</v>
      </c>
      <c r="N28" s="634" t="str">
        <f>IF(AND(N30=0.0000000001,N31=0.0000000001,N32=0.0000000001), "Primary*",IF(AND(N30=0.0000000001,ISNUMBER(N32)),"Primary*", "Primary"))</f>
        <v>Primary</v>
      </c>
      <c r="O28" s="634" t="str">
        <f>IF(AND(O30=0.0000000001,O31=0.0000000001,O32=0.0000000001), "Secondary*",IF(AND(O30=0.0000000001,ISNUMBER(O32)),"Secondary*", "Secondary"))</f>
        <v>Secondary</v>
      </c>
      <c r="P28" s="636"/>
      <c r="Q28" s="637" t="str">
        <f>IF(AND(Q30=0.0000000001,Q31=0.0000000001,Q32=0.0000000001), "National*",IF(AND(Q30=0.0000000001,ISNUMBER(Q32)),"National*", "National"))</f>
        <v>National</v>
      </c>
      <c r="R28" s="634" t="str">
        <f>IF(AND(R30=0.0000000001,R31=0.0000000001,R32=0.0000000001), "Urban*",IF(AND(R30=0.0000000001,ISNUMBER(R32)),"Urban*", "Urban"))</f>
        <v>Urban*</v>
      </c>
      <c r="S28" s="634" t="str">
        <f>IF(AND(S30=0.0000000001,S31=0.0000000001,S32=0.0000000001), "Rural*",IF(AND(S30=0.0000000001,ISNUMBER(S32)),"Rural*", "Rural"))</f>
        <v>Rural*</v>
      </c>
      <c r="T28" s="634" t="str">
        <f>IF(AND(T30=0.0000000001,T31=0.0000000001,T32=0.0000000001), "Pre-primary*",IF(AND(T30=0.0000000001,ISNUMBER(T32)),"Pre-primary*", "Pre-primary"))</f>
        <v>Pre-primary*</v>
      </c>
      <c r="U28" s="634" t="str">
        <f>IF(AND(U30=0.0000000001,U31=0.0000000001,U32=0.0000000001), "Primary*",IF(AND(U30=0.0000000001,ISNUMBER(U32)),"Primary*", "Primary"))</f>
        <v>Primary*</v>
      </c>
      <c r="V28" s="638" t="str">
        <f>IF(AND(V30=0.0000000001,V31=0.0000000001,V32=0.0000000001), "Secondary*",IF(AND(V30=0.0000000001,ISNUMBER(V32)),"Secondary*", "Secondary"))</f>
        <v>Secondary*</v>
      </c>
      <c r="AM28" s="613"/>
      <c r="AN28" s="613"/>
      <c r="AO28" s="613"/>
      <c r="AP28" s="613"/>
      <c r="AQ28" s="613"/>
      <c r="AR28" s="613"/>
      <c r="AS28" s="613"/>
      <c r="AT28" s="613"/>
      <c r="AU28" s="613"/>
    </row>
    <row xmlns:x14ac="http://schemas.microsoft.com/office/spreadsheetml/2009/9/ac" r="29" ht="15.75" thickBot="true" x14ac:dyDescent="0.25">
      <c r="B29" s="632"/>
      <c r="C29" s="639">
        <f>IF(ISNUMBER(Regressions!B4), Regressions!B4, "-")</f>
        <v>2023</v>
      </c>
      <c r="D29" s="640">
        <f>C29</f>
        <v>2023</v>
      </c>
      <c r="E29" s="640">
        <f>D29</f>
        <v>2023</v>
      </c>
      <c r="F29" s="640">
        <f>E29</f>
        <v>2023</v>
      </c>
      <c r="G29" s="640">
        <f>F29</f>
        <v>2023</v>
      </c>
      <c r="H29" s="640">
        <f>F29</f>
        <v>2023</v>
      </c>
      <c r="I29" s="632"/>
      <c r="J29" s="641">
        <f>IF(ISNUMBER(Regressions!K4), Regressions!K4, "-")</f>
        <v>2023</v>
      </c>
      <c r="K29" s="642">
        <f>J29</f>
        <v>2023</v>
      </c>
      <c r="L29" s="642">
        <f>K29</f>
        <v>2023</v>
      </c>
      <c r="M29" s="642">
        <f>L29</f>
        <v>2023</v>
      </c>
      <c r="N29" s="642">
        <f>M29</f>
        <v>2023</v>
      </c>
      <c r="O29" s="642">
        <f>M29</f>
        <v>2023</v>
      </c>
      <c r="P29" s="636"/>
      <c r="Q29" s="643">
        <f>IF(ISNUMBER(Regressions!T4), Regressions!T4, "-")</f>
        <v>2023</v>
      </c>
      <c r="R29" s="644">
        <f>Q29</f>
        <v>2023</v>
      </c>
      <c r="S29" s="644">
        <f>R29</f>
        <v>2023</v>
      </c>
      <c r="T29" s="644">
        <f>S29</f>
        <v>2023</v>
      </c>
      <c r="U29" s="644">
        <f>T29</f>
        <v>2023</v>
      </c>
      <c r="V29" s="645">
        <f>T29</f>
        <v>2023</v>
      </c>
      <c r="AM29" s="613"/>
      <c r="AN29" s="613"/>
      <c r="AO29" s="613"/>
      <c r="AP29" s="613"/>
      <c r="AQ29" s="613"/>
      <c r="AR29" s="613"/>
      <c r="AS29" s="613"/>
      <c r="AT29" s="613"/>
      <c r="AU29" s="613"/>
    </row>
    <row xmlns:x14ac="http://schemas.microsoft.com/office/spreadsheetml/2009/9/ac" r="30" x14ac:dyDescent="0.2">
      <c r="B30" s="646" t="s">
        <v>155</v>
      </c>
      <c r="C30" s="647">
        <f>IF(ISNUMBER(Regressions!C4), Regressions!C4, 0.0000000001)</f>
        <v>92.46903648</v>
      </c>
      <c r="D30" s="647">
        <f>IF(ISNUMBER(Regressions!D4), Regressions!D4, 0.0000000001)</f>
        <v>1E-10</v>
      </c>
      <c r="E30" s="647">
        <f>IF(ISNUMBER(Regressions!E4), Regressions!E4, 0.0000000001)</f>
        <v>1E-10</v>
      </c>
      <c r="F30" s="647">
        <f>IF(ISNUMBER(Regressions!F4), Regressions!F4, 0.0000000001)</f>
        <v>1E-10</v>
      </c>
      <c r="G30" s="647">
        <f>IF(ISNUMBER(Regressions!G4), Regressions!G4, 0.0000000001)</f>
        <v>92.811111109999999</v>
      </c>
      <c r="H30" s="647">
        <f>IF(ISNUMBER(Regressions!H4), Regressions!H4, 0.0000000001)</f>
        <v>84.137692310000006</v>
      </c>
      <c r="I30" s="648" t="s">
        <v>155</v>
      </c>
      <c r="J30" s="647">
        <f>IF(ISNUMBER(Regressions!L4), Regressions!L4,0.0000000001)</f>
        <v>74.333523200000002</v>
      </c>
      <c r="K30" s="647">
        <f>IF(ISNUMBER(Regressions!M4), Regressions!M4,0.0000000001)</f>
        <v>1E-10</v>
      </c>
      <c r="L30" s="647">
        <f>IF(ISNUMBER(Regressions!N4), Regressions!N4,0.0000000001)</f>
        <v>1E-10</v>
      </c>
      <c r="M30" s="647">
        <f>IF(ISNUMBER(Regressions!O4), Regressions!O4,0.0000000001)</f>
        <v>1E-10</v>
      </c>
      <c r="N30" s="647">
        <f>IF(ISNUMBER(Regressions!P4), Regressions!P4,0.0000000001)</f>
        <v>78.807563029999997</v>
      </c>
      <c r="O30" s="647">
        <f>IF(ISNUMBER(Regressions!Q4), Regressions!Q4,0.0000000001)</f>
        <v>53.285714290000001</v>
      </c>
      <c r="P30" s="649" t="s">
        <v>155</v>
      </c>
      <c r="Q30" s="647">
        <f>IF(ISNUMBER(Regressions!U4), Regressions!U4,0.0000000001)</f>
        <v>20.699590000000001</v>
      </c>
      <c r="R30" s="647">
        <f>IF(ISNUMBER(Regressions!V4), Regressions!V4,0.0000000001)</f>
        <v>1E-10</v>
      </c>
      <c r="S30" s="647">
        <f>IF(ISNUMBER(Regressions!W4), Regressions!W4,0.0000000001)</f>
        <v>1E-10</v>
      </c>
      <c r="T30" s="647">
        <f>IF(ISNUMBER(Regressions!X4), Regressions!X4,0.0000000001)</f>
        <v>1E-10</v>
      </c>
      <c r="U30" s="647">
        <f>IF(ISNUMBER(Regressions!Y4), Regressions!Y4,0.0000000001)</f>
        <v>1E-10</v>
      </c>
      <c r="V30" s="650">
        <f>IF(ISNUMBER(Regressions!Z4), Regressions!Z4,0.0000000001)</f>
        <v>1E-10</v>
      </c>
      <c r="AM30" s="613"/>
      <c r="AN30" s="613"/>
      <c r="AO30" s="613"/>
      <c r="AP30" s="613"/>
      <c r="AQ30" s="613"/>
      <c r="AR30" s="613"/>
      <c r="AS30" s="613"/>
      <c r="AT30" s="613"/>
      <c r="AU30" s="613"/>
    </row>
    <row xmlns:x14ac="http://schemas.microsoft.com/office/spreadsheetml/2009/9/ac" r="31" x14ac:dyDescent="0.2">
      <c r="B31" s="651" t="s">
        <v>156</v>
      </c>
      <c r="C31" s="647">
        <f>IF(ISNUMBER(Regressions!C5), Regressions!C5, 0.0000000001)</f>
        <v>1.1104025179999999</v>
      </c>
      <c r="D31" s="647">
        <f>IF(ISNUMBER(Regressions!D5), Regressions!D5, 0.0000000001)</f>
        <v>1E-10</v>
      </c>
      <c r="E31" s="647">
        <f>IF(ISNUMBER(Regressions!E5), Regressions!E5, 0.0000000001)</f>
        <v>1E-10</v>
      </c>
      <c r="F31" s="647">
        <f>IF(ISNUMBER(Regressions!F5), Regressions!F5, 0.0000000001)</f>
        <v>1E-10</v>
      </c>
      <c r="G31" s="647">
        <f>IF(ISNUMBER(Regressions!G5), Regressions!G5, 0.0000000001)</f>
        <v>0</v>
      </c>
      <c r="H31" s="647">
        <f>IF(ISNUMBER(Regressions!H5), Regressions!H5, 0.0000000001)</f>
        <v>11.67675214</v>
      </c>
      <c r="I31" s="652" t="s">
        <v>156</v>
      </c>
      <c r="J31" s="647">
        <f>IF(ISNUMBER(Regressions!L5), Regressions!L5,0.0000000001)</f>
        <v>1E-10</v>
      </c>
      <c r="K31" s="647">
        <f>IF(ISNUMBER(Regressions!M5), Regressions!M5,0.0000000001)</f>
        <v>1E-10</v>
      </c>
      <c r="L31" s="647">
        <f>IF(ISNUMBER(Regressions!N5), Regressions!N5,0.0000000001)</f>
        <v>1E-10</v>
      </c>
      <c r="M31" s="647">
        <f>IF(ISNUMBER(Regressions!O5), Regressions!O5,0.0000000001)</f>
        <v>1E-10</v>
      </c>
      <c r="N31" s="647">
        <f>IF(ISNUMBER(Regressions!P5), Regressions!P5,0.0000000001)</f>
        <v>1E-10</v>
      </c>
      <c r="O31" s="647">
        <f>IF(ISNUMBER(Regressions!Q5), Regressions!Q5,0.0000000001)</f>
        <v>1E-10</v>
      </c>
      <c r="P31" s="653" t="s">
        <v>156</v>
      </c>
      <c r="Q31" s="647">
        <f>IF(ISNUMBER(Regressions!U5), Regressions!U5,0.0000000001)</f>
        <v>1E-10</v>
      </c>
      <c r="R31" s="647">
        <f>IF(ISNUMBER(Regressions!V5), Regressions!V5,0.0000000001)</f>
        <v>1E-10</v>
      </c>
      <c r="S31" s="647">
        <f>IF(ISNUMBER(Regressions!W5), Regressions!W5,0.0000000001)</f>
        <v>1E-10</v>
      </c>
      <c r="T31" s="647">
        <f>IF(ISNUMBER(Regressions!X5), Regressions!X5,0.0000000001)</f>
        <v>1E-10</v>
      </c>
      <c r="U31" s="647">
        <f>IF(ISNUMBER(Regressions!Y5), Regressions!Y5,0.0000000001)</f>
        <v>1E-10</v>
      </c>
      <c r="V31" s="650">
        <f>IF(ISNUMBER(Regressions!Z5), Regressions!Z5,0.0000000001)</f>
        <v>1E-10</v>
      </c>
      <c r="AM31" s="613"/>
      <c r="AN31" s="613"/>
      <c r="AO31" s="613"/>
      <c r="AP31" s="613"/>
      <c r="AQ31" s="613"/>
      <c r="AR31" s="613"/>
      <c r="AS31" s="613"/>
      <c r="AT31" s="613"/>
      <c r="AU31" s="613"/>
    </row>
    <row xmlns:x14ac="http://schemas.microsoft.com/office/spreadsheetml/2009/9/ac" r="32" x14ac:dyDescent="0.2">
      <c r="B32" s="651" t="s">
        <v>154</v>
      </c>
      <c r="C32" s="647">
        <f>IF(ISNUMBER(Regressions!C6), Regressions!C6, 0.0000000001)</f>
        <v>6.4205610039999996</v>
      </c>
      <c r="D32" s="647">
        <f>IF(ISNUMBER(Regressions!D6), Regressions!D6, 0.0000000001)</f>
        <v>1E-10</v>
      </c>
      <c r="E32" s="647">
        <f>IF(ISNUMBER(Regressions!E6), Regressions!E6, 0.0000000001)</f>
        <v>7.7059523810000004</v>
      </c>
      <c r="F32" s="647">
        <f>IF(ISNUMBER(Regressions!F6), Regressions!F6, 0.0000000001)</f>
        <v>1E-10</v>
      </c>
      <c r="G32" s="647">
        <f>IF(ISNUMBER(Regressions!G6), Regressions!G6, 0.0000000001)</f>
        <v>7.1888888890000002</v>
      </c>
      <c r="H32" s="647">
        <f>IF(ISNUMBER(Regressions!H6), Regressions!H6, 0.0000000001)</f>
        <v>4.1855555559999997</v>
      </c>
      <c r="I32" s="654" t="s">
        <v>154</v>
      </c>
      <c r="J32" s="647">
        <f>IF(ISNUMBER(Regressions!L6), Regressions!L6,0.0000000001)</f>
        <v>1E-10</v>
      </c>
      <c r="K32" s="647">
        <f>IF(ISNUMBER(Regressions!M6), Regressions!M6,0.0000000001)</f>
        <v>1E-10</v>
      </c>
      <c r="L32" s="647">
        <f>IF(ISNUMBER(Regressions!N6), Regressions!N6,0.0000000001)</f>
        <v>1E-10</v>
      </c>
      <c r="M32" s="647">
        <f>IF(ISNUMBER(Regressions!O6), Regressions!O6,0.0000000001)</f>
        <v>1E-10</v>
      </c>
      <c r="N32" s="647">
        <f>IF(ISNUMBER(Regressions!P6), Regressions!P6,0.0000000001)</f>
        <v>1E-10</v>
      </c>
      <c r="O32" s="647">
        <f>IF(ISNUMBER(Regressions!Q6), Regressions!Q6,0.0000000001)</f>
        <v>1E-10</v>
      </c>
      <c r="P32" s="655" t="s">
        <v>154</v>
      </c>
      <c r="Q32" s="647">
        <f>IF(ISNUMBER(Regressions!U6), Regressions!U6,0.0000000001)</f>
        <v>54.752002699999998</v>
      </c>
      <c r="R32" s="647">
        <f>IF(ISNUMBER(Regressions!V6), Regressions!V6,0.0000000001)</f>
        <v>1E-10</v>
      </c>
      <c r="S32" s="647">
        <f>IF(ISNUMBER(Regressions!W6), Regressions!W6,0.0000000001)</f>
        <v>55.65306451</v>
      </c>
      <c r="T32" s="647">
        <f>IF(ISNUMBER(Regressions!X6), Regressions!X6,0.0000000001)</f>
        <v>1E-10</v>
      </c>
      <c r="U32" s="647">
        <f>IF(ISNUMBER(Regressions!Y6), Regressions!Y6,0.0000000001)</f>
        <v>57.71134868</v>
      </c>
      <c r="V32" s="650">
        <f>IF(ISNUMBER(Regressions!Z6), Regressions!Z6,0.0000000001)</f>
        <v>59.299342109999998</v>
      </c>
      <c r="AM32" s="613"/>
      <c r="AN32" s="613"/>
      <c r="AO32" s="613"/>
      <c r="AP32" s="613"/>
      <c r="AQ32" s="613"/>
      <c r="AR32" s="613"/>
      <c r="AS32" s="613"/>
      <c r="AT32" s="613"/>
      <c r="AU32" s="613"/>
    </row>
    <row xmlns:x14ac="http://schemas.microsoft.com/office/spreadsheetml/2009/9/ac" r="33" ht="15.75" thickBot="true" x14ac:dyDescent="0.25">
      <c r="B33" s="656" t="s">
        <v>239</v>
      </c>
      <c r="C33" s="657">
        <f>IF(ISNUMBER(Regressions!C7), Regressions!C7, 0.0000000001)</f>
        <v>0</v>
      </c>
      <c r="D33" s="657">
        <f>IF(ISNUMBER(Regressions!D7), Regressions!D7, 0.0000000001)</f>
        <v>100</v>
      </c>
      <c r="E33" s="657">
        <f>IF(ISNUMBER(Regressions!E7), Regressions!E7, 0.0000000001)</f>
        <v>92.294047620000001</v>
      </c>
      <c r="F33" s="657">
        <f>IF(ISNUMBER(Regressions!F7), Regressions!F7, 0.0000000001)</f>
        <v>100</v>
      </c>
      <c r="G33" s="657">
        <f>IF(ISNUMBER(Regressions!G7), Regressions!G7, 0.0000000001)</f>
        <v>0</v>
      </c>
      <c r="H33" s="657">
        <f>IF(ISNUMBER(Regressions!H7), Regressions!H7, 0.0000000001)</f>
        <v>0</v>
      </c>
      <c r="I33" s="658" t="s">
        <v>239</v>
      </c>
      <c r="J33" s="659">
        <f>IF(ISNUMBER(Regressions!L7), Regressions!L7,0.0000000001)</f>
        <v>25.666476800000002</v>
      </c>
      <c r="K33" s="657">
        <f>IF(ISNUMBER(Regressions!M7), Regressions!M7,0.0000000001)</f>
        <v>100</v>
      </c>
      <c r="L33" s="657">
        <f>IF(ISNUMBER(Regressions!N7), Regressions!N7,0.0000000001)</f>
        <v>100</v>
      </c>
      <c r="M33" s="657">
        <f>IF(ISNUMBER(Regressions!O7), Regressions!O7,0.0000000001)</f>
        <v>100</v>
      </c>
      <c r="N33" s="657">
        <f>IF(ISNUMBER(Regressions!P7), Regressions!P7,0.0000000001)</f>
        <v>21.192436969999999</v>
      </c>
      <c r="O33" s="657">
        <f>IF(ISNUMBER(Regressions!Q7), Regressions!Q7,0.0000000001)</f>
        <v>46.714285709999999</v>
      </c>
      <c r="P33" s="660" t="s">
        <v>239</v>
      </c>
      <c r="Q33" s="659">
        <f>IF(ISNUMBER(Regressions!U7), Regressions!U7,0.0000000001)</f>
        <v>79.300409999999999</v>
      </c>
      <c r="R33" s="659">
        <f>IF(ISNUMBER(Regressions!V7), Regressions!V7,0.0000000001)</f>
        <v>100</v>
      </c>
      <c r="S33" s="657">
        <f>IF(ISNUMBER(Regressions!W7), Regressions!W7,0.0000000001)</f>
        <v>100</v>
      </c>
      <c r="T33" s="657">
        <f>IF(ISNUMBER(Regressions!X7), Regressions!X7,0.0000000001)</f>
        <v>100</v>
      </c>
      <c r="U33" s="657">
        <f>IF(ISNUMBER(Regressions!Y7), Regressions!Y7,0.0000000001)</f>
        <v>42.28865132</v>
      </c>
      <c r="V33" s="661">
        <f>IF(ISNUMBER(Regressions!Z7), Regressions!Z7,0.0000000001)</f>
        <v>40.700657890000002</v>
      </c>
    </row>
    <row xmlns:x14ac="http://schemas.microsoft.com/office/spreadsheetml/2009/9/ac" r="34" x14ac:dyDescent="0.2">
      <c r="B34" s="662" t="s">
        <v>339</v>
      </c>
    </row>
    <row xmlns:x14ac="http://schemas.microsoft.com/office/spreadsheetml/2009/9/ac" r="35" ht="6" customHeight="true" x14ac:dyDescent="0.2"/>
    <row xmlns:x14ac="http://schemas.microsoft.com/office/spreadsheetml/2009/9/ac" r="36" s="613" customFormat="true" ht="50.1" customHeight="true" x14ac:dyDescent="0.2">
      <c r="B36" s="663" t="s">
        <v>34</v>
      </c>
      <c r="C36" s="664" t="s">
        <v>349</v>
      </c>
      <c r="D36" s="664"/>
      <c r="E36" s="664"/>
      <c r="F36" s="664"/>
      <c r="G36" s="664"/>
      <c r="H36" s="664"/>
      <c r="I36" s="663" t="s">
        <v>34</v>
      </c>
      <c r="J36" s="665" t="s">
        <v>350</v>
      </c>
      <c r="K36" s="666"/>
      <c r="L36" s="666"/>
      <c r="M36" s="666"/>
      <c r="N36" s="666"/>
      <c r="O36" s="666"/>
      <c r="P36" s="663" t="s">
        <v>34</v>
      </c>
      <c r="Q36" s="667" t="s">
        <v>351</v>
      </c>
      <c r="R36" s="667"/>
      <c r="S36" s="667"/>
      <c r="T36" s="667"/>
      <c r="U36" s="667"/>
      <c r="V36" s="667"/>
    </row>
    <row xmlns:x14ac="http://schemas.microsoft.com/office/spreadsheetml/2009/9/ac" r="37" ht="50.1" customHeight="true" x14ac:dyDescent="0.2">
      <c r="B37" s="663" t="s">
        <v>35</v>
      </c>
      <c r="C37" s="668" t="s">
        <v>352</v>
      </c>
      <c r="D37" s="668"/>
      <c r="E37" s="668"/>
      <c r="F37" s="668"/>
      <c r="G37" s="668"/>
      <c r="H37" s="668"/>
      <c r="I37" s="663" t="s">
        <v>35</v>
      </c>
      <c r="J37" s="668" t="s">
        <v>353</v>
      </c>
      <c r="K37" s="668"/>
      <c r="L37" s="668"/>
      <c r="M37" s="668"/>
      <c r="N37" s="668"/>
      <c r="O37" s="668"/>
      <c r="P37" s="663" t="s">
        <v>35</v>
      </c>
      <c r="Q37" s="668" t="s">
        <v>354</v>
      </c>
      <c r="R37" s="668"/>
      <c r="S37" s="668"/>
      <c r="T37" s="668"/>
      <c r="U37" s="668"/>
      <c r="V37" s="668"/>
    </row>
    <row xmlns:x14ac="http://schemas.microsoft.com/office/spreadsheetml/2009/9/ac" r="38" ht="50.1" customHeight="true" x14ac:dyDescent="0.2">
      <c r="B38" s="663" t="s">
        <v>36</v>
      </c>
      <c r="C38" s="669" t="s">
        <v>355</v>
      </c>
      <c r="D38" s="669"/>
      <c r="E38" s="669"/>
      <c r="F38" s="669"/>
      <c r="G38" s="669"/>
      <c r="H38" s="669"/>
      <c r="I38" s="663" t="s">
        <v>36</v>
      </c>
      <c r="J38" s="669" t="s">
        <v>356</v>
      </c>
      <c r="K38" s="669"/>
      <c r="L38" s="669"/>
      <c r="M38" s="669"/>
      <c r="N38" s="669"/>
      <c r="O38" s="669"/>
      <c r="P38" s="663" t="s">
        <v>36</v>
      </c>
      <c r="Q38" s="669" t="s">
        <v>357</v>
      </c>
      <c r="R38" s="669"/>
      <c r="S38" s="669"/>
      <c r="T38" s="669"/>
      <c r="U38" s="669"/>
      <c r="V38" s="669"/>
    </row>
    <row xmlns:x14ac="http://schemas.microsoft.com/office/spreadsheetml/2009/9/ac" r="39" ht="50.1" customHeight="true" x14ac:dyDescent="0.2">
      <c r="B39" s="663" t="s">
        <v>239</v>
      </c>
      <c r="C39" s="670" t="s">
        <v>358</v>
      </c>
      <c r="D39" s="670"/>
      <c r="E39" s="670"/>
      <c r="F39" s="670"/>
      <c r="G39" s="670"/>
      <c r="H39" s="670"/>
      <c r="I39" s="663" t="s">
        <v>239</v>
      </c>
      <c r="J39" s="670" t="s">
        <v>358</v>
      </c>
      <c r="K39" s="670"/>
      <c r="L39" s="670"/>
      <c r="M39" s="670"/>
      <c r="N39" s="670"/>
      <c r="O39" s="670"/>
      <c r="P39" s="663" t="s">
        <v>239</v>
      </c>
      <c r="Q39" s="670" t="s">
        <v>358</v>
      </c>
      <c r="R39" s="670"/>
      <c r="S39" s="670"/>
      <c r="T39" s="670"/>
      <c r="U39" s="670"/>
      <c r="V39" s="670"/>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339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339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339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9" t="s">
        <v>25</v>
      </c>
      <c r="E4" s="140" t="s">
        <v>19</v>
      </c>
      <c r="F4" s="141" t="s">
        <v>121</v>
      </c>
      <c r="G4" s="139" t="s">
        <v>25</v>
      </c>
      <c r="H4" s="140" t="s">
        <v>19</v>
      </c>
      <c r="I4" s="141" t="s">
        <v>121</v>
      </c>
      <c r="J4" s="139" t="s">
        <v>25</v>
      </c>
      <c r="K4" s="140" t="s">
        <v>19</v>
      </c>
      <c r="L4" s="141" t="s">
        <v>121</v>
      </c>
      <c r="M4" s="139" t="s">
        <v>25</v>
      </c>
      <c r="N4" s="140" t="s">
        <v>19</v>
      </c>
      <c r="O4" s="141" t="s">
        <v>121</v>
      </c>
      <c r="P4" s="139" t="s">
        <v>25</v>
      </c>
      <c r="Q4" s="140" t="s">
        <v>19</v>
      </c>
      <c r="R4" s="141" t="s">
        <v>121</v>
      </c>
      <c r="S4" s="139" t="s">
        <v>25</v>
      </c>
      <c r="T4" s="140" t="s">
        <v>19</v>
      </c>
      <c r="U4" s="142" t="s">
        <v>121</v>
      </c>
      <c r="V4" s="143" t="s">
        <v>25</v>
      </c>
      <c r="W4" s="144" t="s">
        <v>19</v>
      </c>
      <c r="X4" s="144" t="s">
        <v>21</v>
      </c>
      <c r="Y4" s="144" t="s">
        <v>29</v>
      </c>
      <c r="Z4" s="146" t="s">
        <v>122</v>
      </c>
      <c r="AA4" s="143" t="s">
        <v>25</v>
      </c>
      <c r="AB4" s="144" t="s">
        <v>19</v>
      </c>
      <c r="AC4" s="144" t="s">
        <v>21</v>
      </c>
      <c r="AD4" s="144" t="s">
        <v>29</v>
      </c>
      <c r="AE4" s="146" t="s">
        <v>122</v>
      </c>
      <c r="AF4" s="143" t="s">
        <v>25</v>
      </c>
      <c r="AG4" s="144" t="s">
        <v>19</v>
      </c>
      <c r="AH4" s="144" t="s">
        <v>21</v>
      </c>
      <c r="AI4" s="144" t="s">
        <v>29</v>
      </c>
      <c r="AJ4" s="146" t="s">
        <v>122</v>
      </c>
      <c r="AK4" s="143" t="s">
        <v>25</v>
      </c>
      <c r="AL4" s="144" t="s">
        <v>19</v>
      </c>
      <c r="AM4" s="144" t="s">
        <v>21</v>
      </c>
      <c r="AN4" s="144" t="s">
        <v>29</v>
      </c>
      <c r="AO4" s="146" t="s">
        <v>122</v>
      </c>
      <c r="AP4" s="143" t="s">
        <v>25</v>
      </c>
      <c r="AQ4" s="144" t="s">
        <v>19</v>
      </c>
      <c r="AR4" s="144" t="s">
        <v>21</v>
      </c>
      <c r="AS4" s="144" t="s">
        <v>29</v>
      </c>
      <c r="AT4" s="146" t="s">
        <v>122</v>
      </c>
      <c r="AU4" s="143" t="s">
        <v>25</v>
      </c>
      <c r="AV4" s="144" t="s">
        <v>19</v>
      </c>
      <c r="AW4" s="144" t="s">
        <v>21</v>
      </c>
      <c r="AX4" s="144" t="s">
        <v>29</v>
      </c>
      <c r="AY4" s="147" t="s">
        <v>122</v>
      </c>
      <c r="AZ4" s="148" t="s">
        <v>25</v>
      </c>
      <c r="BA4" s="149" t="s">
        <v>141</v>
      </c>
      <c r="BB4" s="150" t="s">
        <v>143</v>
      </c>
      <c r="BC4" s="148" t="s">
        <v>25</v>
      </c>
      <c r="BD4" s="149" t="s">
        <v>141</v>
      </c>
      <c r="BE4" s="150" t="s">
        <v>143</v>
      </c>
      <c r="BF4" s="148" t="s">
        <v>25</v>
      </c>
      <c r="BG4" s="149" t="s">
        <v>141</v>
      </c>
      <c r="BH4" s="150" t="s">
        <v>143</v>
      </c>
      <c r="BI4" s="148" t="s">
        <v>25</v>
      </c>
      <c r="BJ4" s="149" t="s">
        <v>141</v>
      </c>
      <c r="BK4" s="150" t="s">
        <v>143</v>
      </c>
      <c r="BL4" s="148" t="s">
        <v>25</v>
      </c>
      <c r="BM4" s="149" t="s">
        <v>141</v>
      </c>
      <c r="BN4" s="150" t="s">
        <v>143</v>
      </c>
      <c r="BO4" s="148" t="s">
        <v>25</v>
      </c>
      <c r="BP4" s="149" t="s">
        <v>141</v>
      </c>
      <c r="BQ4" s="150" t="s">
        <v>143</v>
      </c>
    </row>
    <row xmlns:x14ac="http://schemas.microsoft.com/office/spreadsheetml/2009/9/ac" r="5" ht="48" hidden="true" x14ac:dyDescent="0.2">
      <c r="A5" s="43" t="s">
        <v>39</v>
      </c>
      <c r="B5" s="43" t="s">
        <v>40</v>
      </c>
      <c r="C5" s="43" t="s">
        <v>41</v>
      </c>
      <c r="D5" s="139" t="s">
        <v>135</v>
      </c>
      <c r="E5" s="140" t="s">
        <v>42</v>
      </c>
      <c r="F5" s="141" t="s">
        <v>220</v>
      </c>
      <c r="G5" s="139" t="s">
        <v>136</v>
      </c>
      <c r="H5" s="140" t="s">
        <v>43</v>
      </c>
      <c r="I5" s="141" t="s">
        <v>221</v>
      </c>
      <c r="J5" s="139" t="s">
        <v>137</v>
      </c>
      <c r="K5" s="140" t="s">
        <v>44</v>
      </c>
      <c r="L5" s="141" t="s">
        <v>222</v>
      </c>
      <c r="M5" s="139" t="s">
        <v>138</v>
      </c>
      <c r="N5" s="140" t="s">
        <v>86</v>
      </c>
      <c r="O5" s="141" t="s">
        <v>223</v>
      </c>
      <c r="P5" s="139" t="s">
        <v>139</v>
      </c>
      <c r="Q5" s="140" t="s">
        <v>87</v>
      </c>
      <c r="R5" s="141" t="s">
        <v>224</v>
      </c>
      <c r="S5" s="139" t="s">
        <v>140</v>
      </c>
      <c r="T5" s="140" t="s">
        <v>88</v>
      </c>
      <c r="U5" s="142" t="s">
        <v>225</v>
      </c>
      <c r="V5" s="143" t="s">
        <v>129</v>
      </c>
      <c r="W5" s="144" t="s">
        <v>45</v>
      </c>
      <c r="X5" s="145" t="s">
        <v>65</v>
      </c>
      <c r="Y5" s="145" t="s">
        <v>66</v>
      </c>
      <c r="Z5" s="146" t="s">
        <v>226</v>
      </c>
      <c r="AA5" s="143" t="s">
        <v>130</v>
      </c>
      <c r="AB5" s="144" t="s">
        <v>46</v>
      </c>
      <c r="AC5" s="145" t="s">
        <v>67</v>
      </c>
      <c r="AD5" s="145" t="s">
        <v>68</v>
      </c>
      <c r="AE5" s="146" t="s">
        <v>227</v>
      </c>
      <c r="AF5" s="143" t="s">
        <v>131</v>
      </c>
      <c r="AG5" s="144" t="s">
        <v>47</v>
      </c>
      <c r="AH5" s="145" t="s">
        <v>69</v>
      </c>
      <c r="AI5" s="145" t="s">
        <v>70</v>
      </c>
      <c r="AJ5" s="146" t="s">
        <v>228</v>
      </c>
      <c r="AK5" s="143" t="s">
        <v>132</v>
      </c>
      <c r="AL5" s="144" t="s">
        <v>71</v>
      </c>
      <c r="AM5" s="145" t="s">
        <v>72</v>
      </c>
      <c r="AN5" s="145" t="s">
        <v>73</v>
      </c>
      <c r="AO5" s="146" t="s">
        <v>229</v>
      </c>
      <c r="AP5" s="143" t="s">
        <v>133</v>
      </c>
      <c r="AQ5" s="144" t="s">
        <v>74</v>
      </c>
      <c r="AR5" s="145" t="s">
        <v>75</v>
      </c>
      <c r="AS5" s="145" t="s">
        <v>76</v>
      </c>
      <c r="AT5" s="146" t="s">
        <v>230</v>
      </c>
      <c r="AU5" s="143" t="s">
        <v>134</v>
      </c>
      <c r="AV5" s="144" t="s">
        <v>77</v>
      </c>
      <c r="AW5" s="145" t="s">
        <v>78</v>
      </c>
      <c r="AX5" s="145" t="s">
        <v>79</v>
      </c>
      <c r="AY5" s="147" t="s">
        <v>231</v>
      </c>
      <c r="AZ5" s="148" t="s">
        <v>80</v>
      </c>
      <c r="BA5" s="149" t="s">
        <v>114</v>
      </c>
      <c r="BB5" s="150" t="s">
        <v>232</v>
      </c>
      <c r="BC5" s="148" t="s">
        <v>85</v>
      </c>
      <c r="BD5" s="149" t="s">
        <v>115</v>
      </c>
      <c r="BE5" s="150" t="s">
        <v>233</v>
      </c>
      <c r="BF5" s="148" t="s">
        <v>84</v>
      </c>
      <c r="BG5" s="149" t="s">
        <v>116</v>
      </c>
      <c r="BH5" s="150" t="s">
        <v>234</v>
      </c>
      <c r="BI5" s="148" t="s">
        <v>83</v>
      </c>
      <c r="BJ5" s="149" t="s">
        <v>117</v>
      </c>
      <c r="BK5" s="150" t="s">
        <v>235</v>
      </c>
      <c r="BL5" s="148" t="s">
        <v>82</v>
      </c>
      <c r="BM5" s="149" t="s">
        <v>118</v>
      </c>
      <c r="BN5" s="150" t="s">
        <v>236</v>
      </c>
      <c r="BO5" s="148" t="s">
        <v>81</v>
      </c>
      <c r="BP5" s="149" t="s">
        <v>119</v>
      </c>
      <c r="BQ5" s="150" t="s">
        <v>237</v>
      </c>
    </row>
    <row xmlns:x14ac="http://schemas.microsoft.com/office/spreadsheetml/2009/9/ac" r="6" x14ac:dyDescent="0.2">
      <c r="A6" s="362" t="str">
        <f>+RIGHT('Data Summary'!A6,LEN('Data Summary'!A6)-9)</f>
        <v>EMIS</v>
      </c>
      <c r="B6" s="36" t="str">
        <f>+IF(ISTEXT('Data Summary'!B6),'Data Summary'!B6,"")</f>
        <v>EMIS</v>
      </c>
      <c r="C6" s="361">
        <f>+VALUE('Data Summary'!C6)</f>
        <v>2010</v>
      </c>
      <c r="D6" s="96">
        <f>+IF(AND(ISNUMBER('Water Data'!D4),'Data Summary'!BS6="Yes"),100-'Water Data'!D4,NA())</f>
        <v>92.4</v>
      </c>
      <c r="E6" s="96">
        <f>+IF(AND(ISNUMBER('Water Data'!D6),'Data Summary'!BT6="Yes"),'Water Data'!D6,NA())</f>
        <v>80.75</v>
      </c>
      <c r="F6" s="96" t="e">
        <f>+IF(AND(ISNUMBER('Water Data'!D9),'Data Summary'!BU6="Yes"),'Water Data'!D9,NA())</f>
        <v>#N/A</v>
      </c>
      <c r="G6" s="96">
        <f>+IF(AND(ISNUMBER('Water Data'!E4),'Data Summary'!BV6="Yes"),100-'Water Data'!E4,NA())</f>
        <v>95.9</v>
      </c>
      <c r="H6" s="96">
        <f>+IF(AND(ISNUMBER('Water Data'!E6),'Data Summary'!BW6="Yes"),'Water Data'!E6,NA())</f>
        <v>95.949999999999989</v>
      </c>
      <c r="I6" s="96" t="e">
        <f>+IF(AND(ISNUMBER('Water Data'!E9),'Data Summary'!BX6="Yes"),'Water Data'!E9,NA())</f>
        <v>#N/A</v>
      </c>
      <c r="J6" s="96">
        <f>+IF(AND(ISNUMBER('Water Data'!F4),'Data Summary'!BY6="Yes"),100-'Water Data'!F4,NA())</f>
        <v>92.1</v>
      </c>
      <c r="K6" s="96">
        <f>+IF(AND(ISNUMBER('Water Data'!F6),'Data Summary'!BZ6="Yes"),'Water Data'!F6,NA())</f>
        <v>79.649999999999991</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f>+IF(AND(ISNUMBER('Water Data'!H4),'Data Summary'!CE6="Yes"),100-'Water Data'!H4,NA())</f>
        <v>92.3</v>
      </c>
      <c r="Q6" s="96">
        <f>+IF(AND(ISNUMBER('Water Data'!H6),'Data Summary'!CF6="Yes"),'Water Data'!H6,NA())</f>
        <v>79.299999999999983</v>
      </c>
      <c r="R6" s="96" t="e">
        <f>+IF(AND(ISNUMBER('Water Data'!H9),'Data Summary'!CG6="Yes"),'Water Data'!H9,NA())</f>
        <v>#N/A</v>
      </c>
      <c r="S6" s="96">
        <f>+IF(AND(ISNUMBER('Water Data'!I4),'Data Summary'!CH6="Yes"),100-'Water Data'!I4,NA())</f>
        <v>93</v>
      </c>
      <c r="T6" s="96">
        <f>+IF(AND(ISNUMBER('Water Data'!I6),'Data Summary'!CI6="Yes"),'Water Data'!I6,NA())</f>
        <v>88.34999999999998</v>
      </c>
      <c r="U6" s="96" t="e">
        <f>+IF(AND(ISNUMBER('Water Data'!I9),'Data Summary'!CJ6="Yes"),'Water Data'!I9,NA())</f>
        <v>#N/A</v>
      </c>
      <c r="V6" s="97">
        <f>+IF(AND(ISNUMBER('Sanitation Data'!D4),'Data Summary'!CK6="Yes"),100-'Sanitation Data'!D4,NA())</f>
        <v>92.6</v>
      </c>
      <c r="W6" s="97">
        <f>+IF(AND(ISNUMBER('Sanitation Data'!D6),'Data Summary'!CL6="Yes"),'Sanitation Data'!D6,NA())</f>
        <v>62.8</v>
      </c>
      <c r="X6" s="97" t="e">
        <f>+IF(AND(ISNUMBER('Sanitation Data'!D10),'Data Summary'!CM6="Yes"),'Sanitation Data'!D10,NA())</f>
        <v>#N/A</v>
      </c>
      <c r="Y6" s="97">
        <f>+IF(AND(ISNUMBER('Sanitation Data'!D11),'Data Summary'!CN6="Yes"),'Sanitation Data'!D11,NA())</f>
        <v>57.9</v>
      </c>
      <c r="Z6" s="97">
        <f>+IF(AND(ISNUMBER('Sanitation Data'!D12),'Data Summary'!CO6="Yes"),'Sanitation Data'!D12,NA())</f>
        <v>57.9</v>
      </c>
      <c r="AA6" s="97">
        <f>+IF(AND(ISNUMBER('Sanitation Data'!E4),'Data Summary'!CP6="Yes"),100-'Sanitation Data'!E4,NA())</f>
        <v>95.1</v>
      </c>
      <c r="AB6" s="97">
        <f>+IF(AND(ISNUMBER('Sanitation Data'!E6),'Data Summary'!CQ6="Yes"),'Sanitation Data'!E6,NA())</f>
        <v>79</v>
      </c>
      <c r="AC6" s="97" t="e">
        <f>+IF(AND(ISNUMBER('Sanitation Data'!E10),'Data Summary'!CR6="Yes"),'Sanitation Data'!E10,NA())</f>
        <v>#N/A</v>
      </c>
      <c r="AD6" s="97">
        <f>+IF(AND(ISNUMBER('Sanitation Data'!E11),'Data Summary'!CS6="Yes"),'Sanitation Data'!E11,NA())</f>
        <v>72.3</v>
      </c>
      <c r="AE6" s="97">
        <f>+IF(AND(ISNUMBER('Sanitation Data'!E12),'Data Summary'!CT6="Yes"),'Sanitation Data'!E12,NA())</f>
        <v>72.3</v>
      </c>
      <c r="AF6" s="97">
        <f>+IF(AND(ISNUMBER('Sanitation Data'!F4),'Data Summary'!CU6="Yes"),100-'Sanitation Data'!F4,NA())</f>
        <v>92.3</v>
      </c>
      <c r="AG6" s="97">
        <f>+IF(AND(ISNUMBER('Sanitation Data'!F6),'Data Summary'!CV6="Yes"),'Sanitation Data'!F6,NA())</f>
        <v>61.3</v>
      </c>
      <c r="AH6" s="97" t="e">
        <f>+IF(AND(ISNUMBER('Sanitation Data'!F10),'Data Summary'!CW6="Yes"),'Sanitation Data'!F10,NA())</f>
        <v>#N/A</v>
      </c>
      <c r="AI6" s="97">
        <f>+IF(AND(ISNUMBER('Sanitation Data'!F11),'Data Summary'!CX6="Yes"),'Sanitation Data'!F11,NA())</f>
        <v>56.5</v>
      </c>
      <c r="AJ6" s="97">
        <f>+IF(AND(ISNUMBER('Sanitation Data'!F12),'Data Summary'!CY6="Yes"),'Sanitation Data'!F12,NA())</f>
        <v>56.5</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92.5</v>
      </c>
      <c r="AQ6" s="97">
        <f>+IF(AND(ISNUMBER('Sanitation Data'!H6),'Data Summary'!DF6="Yes"),'Sanitation Data'!H6,NA())</f>
        <v>60.2</v>
      </c>
      <c r="AR6" s="97" t="e">
        <f>+IF(AND(ISNUMBER('Sanitation Data'!H10),'Data Summary'!DG6="Yes"),'Sanitation Data'!H10,NA())</f>
        <v>#N/A</v>
      </c>
      <c r="AS6" s="97">
        <f>+IF(AND(ISNUMBER('Sanitation Data'!H11),'Data Summary'!DH6="Yes"),'Sanitation Data'!H11,NA())</f>
        <v>55.7</v>
      </c>
      <c r="AT6" s="97">
        <f>+IF(AND(ISNUMBER('Sanitation Data'!H12),'Data Summary'!DI6="Yes"),'Sanitation Data'!H12,NA())</f>
        <v>55.7</v>
      </c>
      <c r="AU6" s="97">
        <f>+IF(AND(ISNUMBER('Sanitation Data'!I4),'Data Summary'!DJ6="Yes"),100-'Sanitation Data'!I4,NA())</f>
        <v>92.9</v>
      </c>
      <c r="AV6" s="97">
        <f>+IF(AND(ISNUMBER('Sanitation Data'!I6),'Data Summary'!DK6="Yes"),'Sanitation Data'!I6,NA())</f>
        <v>76.2</v>
      </c>
      <c r="AW6" s="97" t="e">
        <f>+IF(AND(ISNUMBER('Sanitation Data'!I10),'Data Summary'!DL6="Yes"),'Sanitation Data'!I10,NA())</f>
        <v>#N/A</v>
      </c>
      <c r="AX6" s="97">
        <f>+IF(AND(ISNUMBER('Sanitation Data'!I11),'Data Summary'!DM6="Yes"),'Sanitation Data'!I11,NA())</f>
        <v>69.2</v>
      </c>
      <c r="AY6" s="97">
        <f>+IF(AND(ISNUMBER('Sanitation Data'!I12),'Data Summary'!DN6="Yes"),'Sanitation Data'!I12,NA())</f>
        <v>69.2</v>
      </c>
      <c r="AZ6" s="98">
        <f>+IF(AND(ISNUMBER('Hygiene Data'!D5),'Data Summary'!DO6="Yes"),'Hygiene Data'!D5,NA())</f>
        <v>37</v>
      </c>
      <c r="BA6" s="98" t="e">
        <f>+IF(AND(ISNUMBER('Hygiene Data'!D7),'Data Summary'!DP6="Yes"),'Hygiene Data'!D7,NA())</f>
        <v>#N/A</v>
      </c>
      <c r="BB6" s="98" t="e">
        <f>+IF(AND(ISNUMBER('Hygiene Data'!D9),'Data Summary'!DQ6="Yes"),'Hygiene Data'!D9,NA())</f>
        <v>#N/A</v>
      </c>
      <c r="BC6" s="98">
        <f>+IF(AND(ISNUMBER('Hygiene Data'!E5),'Data Summary'!DR6="Yes"),'Hygiene Data'!E5,NA())</f>
        <v>44.6</v>
      </c>
      <c r="BD6" s="98" t="e">
        <f>+IF(AND(ISNUMBER('Hygiene Data'!E7),'Data Summary'!DS6="Yes"),'Hygiene Data'!E7,NA())</f>
        <v>#N/A</v>
      </c>
      <c r="BE6" s="98" t="e">
        <f>+IF(AND(ISNUMBER('Hygiene Data'!E9),'Data Summary'!DT6="Yes"),'Hygiene Data'!E9,NA())</f>
        <v>#N/A</v>
      </c>
      <c r="BF6" s="98">
        <f>+IF(AND(ISNUMBER('Hygiene Data'!F5),'Data Summary'!DU6="Yes"),'Hygiene Data'!F5,NA())</f>
        <v>36.299999999999997</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f>+IF(AND(ISNUMBER('Hygiene Data'!H5),'Data Summary'!EA6="Yes"),'Hygiene Data'!H5,NA())</f>
        <v>39</v>
      </c>
      <c r="BM6" s="98" t="e">
        <f>+IF(AND(ISNUMBER('Hygiene Data'!H7),'Data Summary'!EB6="Yes"),'Hygiene Data'!H7,NA())</f>
        <v>#N/A</v>
      </c>
      <c r="BN6" s="98" t="e">
        <f>+IF(AND(ISNUMBER('Hygiene Data'!H9),'Data Summary'!EC6="Yes"),'Hygiene Data'!H9,NA())</f>
        <v>#N/A</v>
      </c>
      <c r="BO6" s="98">
        <f>+IF(AND(ISNUMBER('Hygiene Data'!I5),'Data Summary'!ED6="Yes"),'Hygiene Data'!I5,NA())</f>
        <v>27</v>
      </c>
      <c r="BP6" s="98" t="e">
        <f>+IF(AND(ISNUMBER('Hygiene Data'!I7),'Data Summary'!EE6="Yes"),'Hygiene Data'!I7,NA())</f>
        <v>#N/A</v>
      </c>
      <c r="BQ6" s="98" t="e">
        <f>+IF(AND(ISNUMBER('Hygiene Data'!I9),'Data Summary'!EF6="Yes"),'Hygiene Data'!I9,NA())</f>
        <v>#N/A</v>
      </c>
    </row>
    <row xmlns:x14ac="http://schemas.microsoft.com/office/spreadsheetml/2009/9/ac" r="7" x14ac:dyDescent="0.2">
      <c r="A7" s="362" t="str">
        <f ca="true">+RIGHT('Data Summary'!A7,LEN('Data Summary'!A7)-9)</f>
        <v>UIS</v>
      </c>
      <c r="B7" s="36" t="str">
        <f ca="true">+IF(ISTEXT('Data Summary'!B7),'Data Summary'!B7,"")</f>
        <v>Other</v>
      </c>
      <c r="C7" s="361">
        <f ca="true">+VALUE('Data Summary'!C7)</f>
        <v>2010</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62" t="str">
        <f ca="true">+RIGHT('Data Summary'!A8,LEN('Data Summary'!A8)-9)</f>
        <v>EMIS</v>
      </c>
      <c r="B8" s="36" t="str">
        <f ca="true">+IF(ISTEXT('Data Summary'!B8),'Data Summary'!B8,"")</f>
        <v>EMIS</v>
      </c>
      <c r="C8" s="361">
        <f ca="true">+VALUE('Data Summary'!C8)</f>
        <v>2011</v>
      </c>
      <c r="D8" s="96">
        <f ca="true">+IF(AND(ISNUMBER(OFFSET('Water Data'!$D$4,0,10*ROW('Water Data'!D2))),'Data Summary'!BS8="Yes"),100-OFFSET('Water Data'!$D$4,0,10*ROW('Water Data'!D2)),NA())</f>
        <v>89.5</v>
      </c>
      <c r="E8" s="96">
        <f ca="true">+IF(AND(ISNUMBER(OFFSET('Water Data'!$D$6,0,10*ROW('Water Data'!D2))),'Data Summary'!BT8="Yes"),OFFSET('Water Data'!$D$6,0,10*ROW('Water Data'!D2)),NA())</f>
        <v>80.3</v>
      </c>
      <c r="F8" s="96" t="e">
        <f ca="true">+IF(AND(ISNUMBER(OFFSET('Water Data'!$D$9,0,10*ROW('Water Data'!D2))),'Data Summary'!BU8="Yes"),OFFSET('Water Data'!$D$9,0,10*ROW('Water Data'!D2)),NA())</f>
        <v>#N/A</v>
      </c>
      <c r="G8" s="96">
        <f ca="true">+IF(AND(ISNUMBER(OFFSET('Water Data'!$E$4,0,10*ROW('Water Data'!E2))),'Data Summary'!BV8="Yes"),100-OFFSET('Water Data'!$E$4,0,10*ROW('Water Data'!E2)),NA())</f>
        <v>90.7</v>
      </c>
      <c r="H8" s="96">
        <f ca="true">+IF(AND(ISNUMBER(OFFSET('Water Data'!$E$6,0,10*ROW('Water Data'!E2))),'Data Summary'!BW8="Yes"),OFFSET('Water Data'!$E$6,0,10*ROW('Water Data'!E2)),NA())</f>
        <v>88.399999999999991</v>
      </c>
      <c r="I8" s="96" t="e">
        <f ca="true">+IF(AND(ISNUMBER(OFFSET('Water Data'!$E$9,0,10*ROW('Water Data'!E2))),'Data Summary'!BX8="Yes"),OFFSET('Water Data'!$E$9,0,10*ROW('Water Data'!E2)),NA())</f>
        <v>#N/A</v>
      </c>
      <c r="J8" s="96">
        <f ca="true">+IF(AND(ISNUMBER(OFFSET('Water Data'!$F$4,0,10*ROW('Water Data'!F2))),'Data Summary'!BY8="Yes"),100-OFFSET('Water Data'!$F$4,0,10*ROW('Water Data'!F2)),NA())</f>
        <v>89.4</v>
      </c>
      <c r="K8" s="96">
        <f ca="true">+IF(AND(ISNUMBER(OFFSET('Water Data'!$F$6,0,10*ROW('Water Data'!F2))),'Data Summary'!BZ8="Yes"),OFFSET('Water Data'!$F$6,0,10*ROW('Water Data'!F2)),NA())</f>
        <v>79.600000000000009</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f ca="true">+IF(AND(ISNUMBER(OFFSET('Water Data'!$H$4,0,10*ROW('Water Data'!H2))),'Data Summary'!CE8="Yes"),100-OFFSET('Water Data'!$H$4,0,10*ROW('Water Data'!H2)),NA())</f>
        <v>90.3</v>
      </c>
      <c r="Q8" s="96">
        <f ca="true">+IF(AND(ISNUMBER(OFFSET('Water Data'!$H$6,0,10*ROW('Water Data'!H2))),'Data Summary'!CF8="Yes"),OFFSET('Water Data'!$H$6,0,10*ROW('Water Data'!H2)),NA())</f>
        <v>79.599999999999994</v>
      </c>
      <c r="R8" s="96" t="e">
        <f ca="true">+IF(AND(ISNUMBER(OFFSET('Water Data'!$H$9,0,10*ROW('Water Data'!H2))),'Data Summary'!CG8="Yes"),OFFSET('Water Data'!$H$9,0,10*ROW('Water Data'!H2)),NA())</f>
        <v>#N/A</v>
      </c>
      <c r="S8" s="96">
        <f ca="true">+IF(AND(ISNUMBER(OFFSET('Water Data'!$I$4,0,10*ROW('Water Data'!I2))),'Data Summary'!CH8="Yes"),100-OFFSET('Water Data'!$I$4,0,10*ROW('Water Data'!I2)),NA())</f>
        <v>85</v>
      </c>
      <c r="T8" s="96">
        <f ca="true">+IF(AND(ISNUMBER(OFFSET('Water Data'!$I$6,0,10*ROW('Water Data'!I2))),'Data Summary'!CI8="Yes"),OFFSET('Water Data'!$I$6,0,10*ROW('Water Data'!I2)),NA())</f>
        <v>83.1</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91.8</v>
      </c>
      <c r="W8" s="97">
        <f ca="true">+IF(AND(ISNUMBER(OFFSET('Sanitation Data'!$D$6,0,10*ROW('Sanitation Data'!D2))),'Data Summary'!CL8="Yes"),OFFSET('Sanitation Data'!$D$6,0,10*ROW('Sanitation Data'!D2)),NA())</f>
        <v>65.7</v>
      </c>
      <c r="X8" s="97" t="e">
        <f ca="true">+IF(AND(ISNUMBER(OFFSET('Sanitation Data'!$D$10,0,10*ROW('Sanitation Data'!D2))),'Data Summary'!CM8="Yes"),OFFSET('Sanitation Data'!$D$10,0,10*ROW('Sanitation Data'!D2)),NA())</f>
        <v>#N/A</v>
      </c>
      <c r="Y8" s="97">
        <f ca="true">+IF(AND(ISNUMBER(OFFSET('Sanitation Data'!$D$11,0,10*ROW('Sanitation Data'!D2))),'Data Summary'!CN8="Yes"),OFFSET('Sanitation Data'!$D$11,0,10*ROW('Sanitation Data'!D2)),NA())</f>
        <v>60.9</v>
      </c>
      <c r="Z8" s="97">
        <f ca="true">+IF(AND(ISNUMBER(OFFSET('Sanitation Data'!$D$12,0,10*ROW('Sanitation Data'!D2))),'Data Summary'!CO8="Yes"),OFFSET('Sanitation Data'!$D$12,0,10*ROW('Sanitation Data'!D2)),NA())</f>
        <v>60.9</v>
      </c>
      <c r="AA8" s="97">
        <f ca="true">+IF(AND(ISNUMBER(OFFSET('Sanitation Data'!$E$4,0,10*ROW('Sanitation Data'!E2))),'Data Summary'!CP8="Yes"),100-OFFSET('Sanitation Data'!$E$4,0,10*ROW('Sanitation Data'!E2)),NA())</f>
        <v>92</v>
      </c>
      <c r="AB8" s="97">
        <f ca="true">+IF(AND(ISNUMBER(OFFSET('Sanitation Data'!$E$6,0,10*ROW('Sanitation Data'!E2))),'Data Summary'!CQ8="Yes"),OFFSET('Sanitation Data'!$E$6,0,10*ROW('Sanitation Data'!E2)),NA())</f>
        <v>78.3</v>
      </c>
      <c r="AC8" s="97" t="e">
        <f ca="true">+IF(AND(ISNUMBER(OFFSET('Sanitation Data'!$E$10,0,10*ROW('Sanitation Data'!E2))),'Data Summary'!CR8="Yes"),OFFSET('Sanitation Data'!$E$10,0,10*ROW('Sanitation Data'!E2)),NA())</f>
        <v>#N/A</v>
      </c>
      <c r="AD8" s="97">
        <f ca="true">+IF(AND(ISNUMBER(OFFSET('Sanitation Data'!$E$11,0,10*ROW('Sanitation Data'!E2))),'Data Summary'!CS8="Yes"),OFFSET('Sanitation Data'!$E$11,0,10*ROW('Sanitation Data'!E2)),NA())</f>
        <v>71.599999999999994</v>
      </c>
      <c r="AE8" s="97">
        <f ca="true">+IF(AND(ISNUMBER(OFFSET('Sanitation Data'!$E$12,0,10*ROW('Sanitation Data'!E2))),'Data Summary'!CT8="Yes"),OFFSET('Sanitation Data'!$E$12,0,10*ROW('Sanitation Data'!E2)),NA())</f>
        <v>71.599999999999994</v>
      </c>
      <c r="AF8" s="97">
        <f ca="true">+IF(AND(ISNUMBER(OFFSET('Sanitation Data'!$F$4,0,10*ROW('Sanitation Data'!F2))),'Data Summary'!CU8="Yes"),100-OFFSET('Sanitation Data'!$F$4,0,10*ROW('Sanitation Data'!F2)),NA())</f>
        <v>91.8</v>
      </c>
      <c r="AG8" s="97">
        <f ca="true">+IF(AND(ISNUMBER(OFFSET('Sanitation Data'!$F$6,0,10*ROW('Sanitation Data'!F2))),'Data Summary'!CV8="Yes"),OFFSET('Sanitation Data'!$F$6,0,10*ROW('Sanitation Data'!F2)),NA())</f>
        <v>64.7</v>
      </c>
      <c r="AH8" s="97" t="e">
        <f ca="true">+IF(AND(ISNUMBER(OFFSET('Sanitation Data'!$F$10,0,10*ROW('Sanitation Data'!F2))),'Data Summary'!CW8="Yes"),OFFSET('Sanitation Data'!$F$10,0,10*ROW('Sanitation Data'!F2)),NA())</f>
        <v>#N/A</v>
      </c>
      <c r="AI8" s="97">
        <f ca="true">+IF(AND(ISNUMBER(OFFSET('Sanitation Data'!$F$11,0,10*ROW('Sanitation Data'!F2))),'Data Summary'!CX8="Yes"),OFFSET('Sanitation Data'!$F$11,0,10*ROW('Sanitation Data'!F2)),NA())</f>
        <v>60.1</v>
      </c>
      <c r="AJ8" s="97">
        <f ca="true">+IF(AND(ISNUMBER(OFFSET('Sanitation Data'!$F$12,0,10*ROW('Sanitation Data'!F2))),'Data Summary'!CY8="Yes"),OFFSET('Sanitation Data'!$F$12,0,10*ROW('Sanitation Data'!F2)),NA())</f>
        <v>60.1</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91.8</v>
      </c>
      <c r="AQ8" s="97">
        <f ca="true">+IF(AND(ISNUMBER(OFFSET('Sanitation Data'!$H$6,0,10*ROW('Sanitation Data'!H2))),'Data Summary'!DF8="Yes"),OFFSET('Sanitation Data'!$H$6,0,10*ROW('Sanitation Data'!H2)),NA())</f>
        <v>63.7</v>
      </c>
      <c r="AR8" s="97" t="e">
        <f ca="true">+IF(AND(ISNUMBER(OFFSET('Sanitation Data'!$H$10,0,10*ROW('Sanitation Data'!H2))),'Data Summary'!DG8="Yes"),OFFSET('Sanitation Data'!$H$10,0,10*ROW('Sanitation Data'!H2)),NA())</f>
        <v>#N/A</v>
      </c>
      <c r="AS8" s="97">
        <f ca="true">+IF(AND(ISNUMBER(OFFSET('Sanitation Data'!$H$11,0,10*ROW('Sanitation Data'!H2))),'Data Summary'!DH8="Yes"),OFFSET('Sanitation Data'!$H$11,0,10*ROW('Sanitation Data'!H2)),NA())</f>
        <v>59.3</v>
      </c>
      <c r="AT8" s="97">
        <f ca="true">+IF(AND(ISNUMBER(OFFSET('Sanitation Data'!$H$12,0,10*ROW('Sanitation Data'!H2))),'Data Summary'!DI8="Yes"),OFFSET('Sanitation Data'!$H$12,0,10*ROW('Sanitation Data'!H2)),NA())</f>
        <v>59.3</v>
      </c>
      <c r="AU8" s="97">
        <f ca="true">+IF(AND(ISNUMBER(OFFSET('Sanitation Data'!$I$4,0,10*ROW('Sanitation Data'!I2))),'Data Summary'!DJ8="Yes"),100-OFFSET('Sanitation Data'!$I$4,0,10*ROW('Sanitation Data'!I2)),NA())</f>
        <v>91.8</v>
      </c>
      <c r="AV8" s="97">
        <f ca="true">+IF(AND(ISNUMBER(OFFSET('Sanitation Data'!$I$6,0,10*ROW('Sanitation Data'!I2))),'Data Summary'!DK8="Yes"),OFFSET('Sanitation Data'!$I$6,0,10*ROW('Sanitation Data'!I2)),NA())</f>
        <v>75.599999999999994</v>
      </c>
      <c r="AW8" s="97" t="e">
        <f ca="true">+IF(AND(ISNUMBER(OFFSET('Sanitation Data'!$I$10,0,10*ROW('Sanitation Data'!I2))),'Data Summary'!DL8="Yes"),OFFSET('Sanitation Data'!$I$10,0,10*ROW('Sanitation Data'!I2)),NA())</f>
        <v>#N/A</v>
      </c>
      <c r="AX8" s="97">
        <f ca="true">+IF(AND(ISNUMBER(OFFSET('Sanitation Data'!$I$11,0,10*ROW('Sanitation Data'!I2))),'Data Summary'!DM8="Yes"),OFFSET('Sanitation Data'!$I$11,0,10*ROW('Sanitation Data'!I2)),NA())</f>
        <v>69.099999999999994</v>
      </c>
      <c r="AY8" s="97">
        <f ca="true">+IF(AND(ISNUMBER(OFFSET('Sanitation Data'!$I$12,0,10*ROW('Sanitation Data'!I2))),'Data Summary'!DN8="Yes"),OFFSET('Sanitation Data'!$I$12,0,10*ROW('Sanitation Data'!I2)),NA())</f>
        <v>69.099999999999994</v>
      </c>
      <c r="AZ8" s="98">
        <f ca="true">+IF(AND(ISNUMBER(OFFSET('Hygiene Data'!$D$5,0,10*ROW('Hygiene Data'!D2))),'Data Summary'!DO8="Yes"),OFFSET('Hygiene Data'!$D$5,0,10*ROW('Hygiene Data'!D2)),NA())</f>
        <v>38.300000000000004</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f ca="true">+IF(AND(ISNUMBER(OFFSET('Hygiene Data'!$E$5,0,10*ROW('Hygiene Data'!E2))),'Data Summary'!DR8="Yes"),OFFSET('Hygiene Data'!$E$5,0,10*ROW('Hygiene Data'!E2)),NA())</f>
        <v>45.2</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f ca="true">+IF(AND(ISNUMBER(OFFSET('Hygiene Data'!$F$5,0,10*ROW('Hygiene Data'!F2))),'Data Summary'!DU8="Yes"),OFFSET('Hygiene Data'!$F$5,0,10*ROW('Hygiene Data'!F2)),NA())</f>
        <v>37.799999999999997</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f ca="true">+IF(AND(ISNUMBER(OFFSET('Hygiene Data'!$H$5,0,10*ROW('Hygiene Data'!H2))),'Data Summary'!EA8="Yes"),OFFSET('Hygiene Data'!$H$5,0,10*ROW('Hygiene Data'!H2)),NA())</f>
        <v>40</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f ca="true">+IF(AND(ISNUMBER(OFFSET('Hygiene Data'!$I$5,0,10*ROW('Hygiene Data'!I2))),'Data Summary'!ED8="Yes"),OFFSET('Hygiene Data'!$I$5,0,10*ROW('Hygiene Data'!I2)),NA())</f>
        <v>29.400000000000006</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62" t="str">
        <f ca="true">+RIGHT('Data Summary'!A9,LEN('Data Summary'!A9)-9)</f>
        <v>UIS</v>
      </c>
      <c r="B9" s="36" t="str">
        <f ca="true">+IF(ISTEXT('Data Summary'!B9),'Data Summary'!B9,"")</f>
        <v>Other</v>
      </c>
      <c r="C9" s="361">
        <f ca="true">+VALUE('Data Summary'!C9)</f>
        <v>2011</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62" t="str">
        <f ca="true">+RIGHT('Data Summary'!A10,LEN('Data Summary'!A10)-9)</f>
        <v>EMIS</v>
      </c>
      <c r="B10" s="36" t="str">
        <f ca="true">+IF(ISTEXT('Data Summary'!B10),'Data Summary'!B10,"")</f>
        <v>EMIS</v>
      </c>
      <c r="C10" s="361">
        <f ca="true">+VALUE('Data Summary'!C10)</f>
        <v>2012</v>
      </c>
      <c r="D10" s="96">
        <f ca="true">+IF(AND(ISNUMBER(OFFSET('Water Data'!$D$4,0,10*ROW('Water Data'!D4))),'Data Summary'!BS10="Yes"),100-OFFSET('Water Data'!$D$4,0,10*ROW('Water Data'!D4)),NA())</f>
        <v>93.8</v>
      </c>
      <c r="E10" s="96">
        <f ca="true">+IF(AND(ISNUMBER(OFFSET('Water Data'!$D$6,0,10*ROW('Water Data'!D4))),'Data Summary'!BT10="Yes"),OFFSET('Water Data'!$D$6,0,10*ROW('Water Data'!D4)),NA())</f>
        <v>84.550000000000011</v>
      </c>
      <c r="F10" s="96" t="e">
        <f ca="true">+IF(AND(ISNUMBER(OFFSET('Water Data'!$D$9,0,10*ROW('Water Data'!D4))),'Data Summary'!BU10="Yes"),OFFSET('Water Data'!$D$9,0,10*ROW('Water Data'!D4)),NA())</f>
        <v>#N/A</v>
      </c>
      <c r="G10" s="96">
        <f ca="true">+IF(AND(ISNUMBER(OFFSET('Water Data'!$E$4,0,10*ROW('Water Data'!E4))),'Data Summary'!BV10="Yes"),100-OFFSET('Water Data'!$E$4,0,10*ROW('Water Data'!E4)),NA())</f>
        <v>96.7</v>
      </c>
      <c r="H10" s="96">
        <f ca="true">+IF(AND(ISNUMBER(OFFSET('Water Data'!$E$6,0,10*ROW('Water Data'!E4))),'Data Summary'!BW10="Yes"),OFFSET('Water Data'!$E$6,0,10*ROW('Water Data'!E4)),NA())</f>
        <v>91.999999999999986</v>
      </c>
      <c r="I10" s="96" t="e">
        <f ca="true">+IF(AND(ISNUMBER(OFFSET('Water Data'!$E$9,0,10*ROW('Water Data'!E4))),'Data Summary'!BX10="Yes"),OFFSET('Water Data'!$E$9,0,10*ROW('Water Data'!E4)),NA())</f>
        <v>#N/A</v>
      </c>
      <c r="J10" s="96">
        <f ca="true">+IF(AND(ISNUMBER(OFFSET('Water Data'!$F$4,0,10*ROW('Water Data'!F4))),'Data Summary'!BY10="Yes"),100-OFFSET('Water Data'!$F$4,0,10*ROW('Water Data'!F4)),NA())</f>
        <v>93.5</v>
      </c>
      <c r="K10" s="96">
        <f ca="true">+IF(AND(ISNUMBER(OFFSET('Water Data'!$F$6,0,10*ROW('Water Data'!F4))),'Data Summary'!BZ10="Yes"),OFFSET('Water Data'!$F$6,0,10*ROW('Water Data'!F4)),NA())</f>
        <v>83.65</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f ca="true">+IF(AND(ISNUMBER(OFFSET('Water Data'!$H$4,0,10*ROW('Water Data'!H4))),'Data Summary'!CE10="Yes"),100-OFFSET('Water Data'!$H$4,0,10*ROW('Water Data'!H4)),NA())</f>
        <v>93.4</v>
      </c>
      <c r="Q10" s="96">
        <f ca="true">+IF(AND(ISNUMBER(OFFSET('Water Data'!$H$6,0,10*ROW('Water Data'!H4))),'Data Summary'!CF10="Yes"),OFFSET('Water Data'!$H$6,0,10*ROW('Water Data'!H4)),NA())</f>
        <v>83.100000000000009</v>
      </c>
      <c r="R10" s="96" t="e">
        <f ca="true">+IF(AND(ISNUMBER(OFFSET('Water Data'!$H$9,0,10*ROW('Water Data'!H4))),'Data Summary'!CG10="Yes"),OFFSET('Water Data'!$H$9,0,10*ROW('Water Data'!H4)),NA())</f>
        <v>#N/A</v>
      </c>
      <c r="S10" s="96">
        <f ca="true">+IF(AND(ISNUMBER(OFFSET('Water Data'!$I$4,0,10*ROW('Water Data'!I4))),'Data Summary'!CH10="Yes"),100-OFFSET('Water Data'!$I$4,0,10*ROW('Water Data'!I4)),NA())</f>
        <v>96</v>
      </c>
      <c r="T10" s="96">
        <f ca="true">+IF(AND(ISNUMBER(OFFSET('Water Data'!$I$6,0,10*ROW('Water Data'!I4))),'Data Summary'!CI10="Yes"),OFFSET('Water Data'!$I$6,0,10*ROW('Water Data'!I4)),NA())</f>
        <v>91.45</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92.2</v>
      </c>
      <c r="W10" s="97">
        <f ca="true">+IF(AND(ISNUMBER(OFFSET('Sanitation Data'!$D$6,0,10*ROW('Sanitation Data'!D4))),'Data Summary'!CL10="Yes"),OFFSET('Sanitation Data'!$D$6,0,10*ROW('Sanitation Data'!D4)),NA())</f>
        <v>68.099999999999994</v>
      </c>
      <c r="X10" s="97" t="e">
        <f ca="true">+IF(AND(ISNUMBER(OFFSET('Sanitation Data'!$D$10,0,10*ROW('Sanitation Data'!D4))),'Data Summary'!CM10="Yes"),OFFSET('Sanitation Data'!$D$10,0,10*ROW('Sanitation Data'!D4)),NA())</f>
        <v>#N/A</v>
      </c>
      <c r="Y10" s="97">
        <f ca="true">+IF(AND(ISNUMBER(OFFSET('Sanitation Data'!$D$11,0,10*ROW('Sanitation Data'!D4))),'Data Summary'!CN10="Yes"),OFFSET('Sanitation Data'!$D$11,0,10*ROW('Sanitation Data'!D4)),NA())</f>
        <v>63</v>
      </c>
      <c r="Z10" s="97">
        <f ca="true">+IF(AND(ISNUMBER(OFFSET('Sanitation Data'!$D$12,0,10*ROW('Sanitation Data'!D4))),'Data Summary'!CO10="Yes"),OFFSET('Sanitation Data'!$D$12,0,10*ROW('Sanitation Data'!D4)),NA())</f>
        <v>63</v>
      </c>
      <c r="AA10" s="97">
        <f ca="true">+IF(AND(ISNUMBER(OFFSET('Sanitation Data'!$E$4,0,10*ROW('Sanitation Data'!E4))),'Data Summary'!CP10="Yes"),100-OFFSET('Sanitation Data'!$E$4,0,10*ROW('Sanitation Data'!E4)),NA())</f>
        <v>91.2</v>
      </c>
      <c r="AB10" s="97">
        <f ca="true">+IF(AND(ISNUMBER(OFFSET('Sanitation Data'!$E$6,0,10*ROW('Sanitation Data'!E4))),'Data Summary'!CQ10="Yes"),OFFSET('Sanitation Data'!$E$6,0,10*ROW('Sanitation Data'!E4)),NA())</f>
        <v>78.900000000000006</v>
      </c>
      <c r="AC10" s="97" t="e">
        <f ca="true">+IF(AND(ISNUMBER(OFFSET('Sanitation Data'!$E$10,0,10*ROW('Sanitation Data'!E4))),'Data Summary'!CR10="Yes"),OFFSET('Sanitation Data'!$E$10,0,10*ROW('Sanitation Data'!E4)),NA())</f>
        <v>#N/A</v>
      </c>
      <c r="AD10" s="97">
        <f ca="true">+IF(AND(ISNUMBER(OFFSET('Sanitation Data'!$E$11,0,10*ROW('Sanitation Data'!E4))),'Data Summary'!CS10="Yes"),OFFSET('Sanitation Data'!$E$11,0,10*ROW('Sanitation Data'!E4)),NA())</f>
        <v>69.900000000000006</v>
      </c>
      <c r="AE10" s="97">
        <f ca="true">+IF(AND(ISNUMBER(OFFSET('Sanitation Data'!$E$12,0,10*ROW('Sanitation Data'!E4))),'Data Summary'!CT10="Yes"),OFFSET('Sanitation Data'!$E$12,0,10*ROW('Sanitation Data'!E4)),NA())</f>
        <v>69.900000000000006</v>
      </c>
      <c r="AF10" s="97">
        <f ca="true">+IF(AND(ISNUMBER(OFFSET('Sanitation Data'!$F$4,0,10*ROW('Sanitation Data'!F4))),'Data Summary'!CU10="Yes"),100-OFFSET('Sanitation Data'!$F$4,0,10*ROW('Sanitation Data'!F4)),NA())</f>
        <v>92.3</v>
      </c>
      <c r="AG10" s="97">
        <f ca="true">+IF(AND(ISNUMBER(OFFSET('Sanitation Data'!$F$6,0,10*ROW('Sanitation Data'!F4))),'Data Summary'!CV10="Yes"),OFFSET('Sanitation Data'!$F$6,0,10*ROW('Sanitation Data'!F4)),NA())</f>
        <v>66.900000000000006</v>
      </c>
      <c r="AH10" s="97" t="e">
        <f ca="true">+IF(AND(ISNUMBER(OFFSET('Sanitation Data'!$F$10,0,10*ROW('Sanitation Data'!F4))),'Data Summary'!CW10="Yes"),OFFSET('Sanitation Data'!$F$10,0,10*ROW('Sanitation Data'!F4)),NA())</f>
        <v>#N/A</v>
      </c>
      <c r="AI10" s="97">
        <f ca="true">+IF(AND(ISNUMBER(OFFSET('Sanitation Data'!$F$11,0,10*ROW('Sanitation Data'!F4))),'Data Summary'!CX10="Yes"),OFFSET('Sanitation Data'!$F$11,0,10*ROW('Sanitation Data'!F4)),NA())</f>
        <v>62.3</v>
      </c>
      <c r="AJ10" s="97">
        <f ca="true">+IF(AND(ISNUMBER(OFFSET('Sanitation Data'!$F$12,0,10*ROW('Sanitation Data'!F4))),'Data Summary'!CY10="Yes"),OFFSET('Sanitation Data'!$F$12,0,10*ROW('Sanitation Data'!F4)),NA())</f>
        <v>62.3</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f ca="true">+IF(AND(ISNUMBER(OFFSET('Sanitation Data'!$H$4,0,10*ROW('Sanitation Data'!H4))),'Data Summary'!DE10="Yes"),100-OFFSET('Sanitation Data'!$H$4,0,10*ROW('Sanitation Data'!H4)),NA())</f>
        <v>92.5</v>
      </c>
      <c r="AQ10" s="97">
        <f ca="true">+IF(AND(ISNUMBER(OFFSET('Sanitation Data'!$H$6,0,10*ROW('Sanitation Data'!H4))),'Data Summary'!DF10="Yes"),OFFSET('Sanitation Data'!$H$6,0,10*ROW('Sanitation Data'!H4)),NA())</f>
        <v>66.599999999999994</v>
      </c>
      <c r="AR10" s="97" t="e">
        <f ca="true">+IF(AND(ISNUMBER(OFFSET('Sanitation Data'!$H$10,0,10*ROW('Sanitation Data'!H4))),'Data Summary'!DG10="Yes"),OFFSET('Sanitation Data'!$H$10,0,10*ROW('Sanitation Data'!H4)),NA())</f>
        <v>#N/A</v>
      </c>
      <c r="AS10" s="97">
        <f ca="true">+IF(AND(ISNUMBER(OFFSET('Sanitation Data'!$H$11,0,10*ROW('Sanitation Data'!H4))),'Data Summary'!DH10="Yes"),OFFSET('Sanitation Data'!$H$11,0,10*ROW('Sanitation Data'!H4)),NA())</f>
        <v>62.1</v>
      </c>
      <c r="AT10" s="97">
        <f ca="true">+IF(AND(ISNUMBER(OFFSET('Sanitation Data'!$H$12,0,10*ROW('Sanitation Data'!H4))),'Data Summary'!DI10="Yes"),OFFSET('Sanitation Data'!$H$12,0,10*ROW('Sanitation Data'!H4)),NA())</f>
        <v>62.1</v>
      </c>
      <c r="AU10" s="97">
        <f ca="true">+IF(AND(ISNUMBER(OFFSET('Sanitation Data'!$I$4,0,10*ROW('Sanitation Data'!I4))),'Data Summary'!DJ10="Yes"),100-OFFSET('Sanitation Data'!$I$4,0,10*ROW('Sanitation Data'!I4)),NA())</f>
        <v>91</v>
      </c>
      <c r="AV10" s="97">
        <f ca="true">+IF(AND(ISNUMBER(OFFSET('Sanitation Data'!$I$6,0,10*ROW('Sanitation Data'!I4))),'Data Summary'!DK10="Yes"),OFFSET('Sanitation Data'!$I$6,0,10*ROW('Sanitation Data'!I4)),NA())</f>
        <v>76.3</v>
      </c>
      <c r="AW10" s="97" t="e">
        <f ca="true">+IF(AND(ISNUMBER(OFFSET('Sanitation Data'!$I$10,0,10*ROW('Sanitation Data'!I4))),'Data Summary'!DL10="Yes"),OFFSET('Sanitation Data'!$I$10,0,10*ROW('Sanitation Data'!I4)),NA())</f>
        <v>#N/A</v>
      </c>
      <c r="AX10" s="97">
        <f ca="true">+IF(AND(ISNUMBER(OFFSET('Sanitation Data'!$I$11,0,10*ROW('Sanitation Data'!I4))),'Data Summary'!DM10="Yes"),OFFSET('Sanitation Data'!$I$11,0,10*ROW('Sanitation Data'!I4)),NA())</f>
        <v>68.2</v>
      </c>
      <c r="AY10" s="97">
        <f ca="true">+IF(AND(ISNUMBER(OFFSET('Sanitation Data'!$I$12,0,10*ROW('Sanitation Data'!I4))),'Data Summary'!DN10="Yes"),OFFSET('Sanitation Data'!$I$12,0,10*ROW('Sanitation Data'!I4)),NA())</f>
        <v>68.2</v>
      </c>
      <c r="AZ10" s="98">
        <f ca="true">+IF(AND(ISNUMBER(OFFSET('Hygiene Data'!$D$5,0,10*ROW('Hygiene Data'!D4))),'Data Summary'!DO10="Yes"),OFFSET('Hygiene Data'!$D$5,0,10*ROW('Hygiene Data'!D4)),NA())</f>
        <v>38.299999999999997</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f ca="true">+IF(AND(ISNUMBER(OFFSET('Hygiene Data'!$E$5,0,10*ROW('Hygiene Data'!E4))),'Data Summary'!DR10="Yes"),OFFSET('Hygiene Data'!$E$5,0,10*ROW('Hygiene Data'!E4)),NA())</f>
        <v>41.8</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f ca="true">+IF(AND(ISNUMBER(OFFSET('Hygiene Data'!$F$5,0,10*ROW('Hygiene Data'!F4))),'Data Summary'!DU10="Yes"),OFFSET('Hygiene Data'!$F$5,0,10*ROW('Hygiene Data'!F4)),NA())</f>
        <v>38</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f ca="true">+IF(AND(ISNUMBER(OFFSET('Hygiene Data'!$H$5,0,10*ROW('Hygiene Data'!H4))),'Data Summary'!EA10="Yes"),OFFSET('Hygiene Data'!$H$5,0,10*ROW('Hygiene Data'!H4)),NA())</f>
        <v>40.1</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f ca="true">+IF(AND(ISNUMBER(OFFSET('Hygiene Data'!$I$5,0,10*ROW('Hygiene Data'!I4))),'Data Summary'!ED10="Yes"),OFFSET('Hygiene Data'!$I$5,0,10*ROW('Hygiene Data'!I4)),NA())</f>
        <v>29.299999999999997</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62" t="str">
        <f ca="true">+RIGHT('Data Summary'!A11,LEN('Data Summary'!A11)-9)</f>
        <v>UIS</v>
      </c>
      <c r="B11" s="36" t="str">
        <f ca="true">+IF(ISTEXT('Data Summary'!B11),'Data Summary'!B11,"")</f>
        <v>Other</v>
      </c>
      <c r="C11" s="361">
        <f ca="true">+VALUE('Data Summary'!C11)</f>
        <v>2012</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62" t="str">
        <f ca="true">+RIGHT('Data Summary'!A12,LEN('Data Summary'!A12)-9)</f>
        <v>EMIS</v>
      </c>
      <c r="B12" s="36" t="str">
        <f ca="true">+IF(ISTEXT('Data Summary'!B12),'Data Summary'!B12,"")</f>
        <v>EMIS</v>
      </c>
      <c r="C12" s="361">
        <f ca="true">+VALUE('Data Summary'!C12)</f>
        <v>2013</v>
      </c>
      <c r="D12" s="96">
        <f ca="true">+IF(AND(ISNUMBER(OFFSET('Water Data'!$D$4,0,10*ROW('Water Data'!D6))),'Data Summary'!BS12="Yes"),100-OFFSET('Water Data'!$D$4,0,10*ROW('Water Data'!D6)),NA())</f>
        <v>95.1</v>
      </c>
      <c r="E12" s="96">
        <f ca="true">+IF(AND(ISNUMBER(OFFSET('Water Data'!$D$6,0,10*ROW('Water Data'!D6))),'Data Summary'!BT12="Yes"),OFFSET('Water Data'!$D$6,0,10*ROW('Water Data'!D6)),NA())</f>
        <v>86.05</v>
      </c>
      <c r="F12" s="96" t="e">
        <f ca="true">+IF(AND(ISNUMBER(OFFSET('Water Data'!$D$9,0,10*ROW('Water Data'!D6))),'Data Summary'!BU12="Yes"),OFFSET('Water Data'!$D$9,0,10*ROW('Water Data'!D6)),NA())</f>
        <v>#N/A</v>
      </c>
      <c r="G12" s="96">
        <f ca="true">+IF(AND(ISNUMBER(OFFSET('Water Data'!$E$4,0,10*ROW('Water Data'!E6))),'Data Summary'!BV12="Yes"),100-OFFSET('Water Data'!$E$4,0,10*ROW('Water Data'!E6)),NA())</f>
        <v>97.8</v>
      </c>
      <c r="H12" s="96">
        <f ca="true">+IF(AND(ISNUMBER(OFFSET('Water Data'!$E$6,0,10*ROW('Water Data'!E6))),'Data Summary'!BW12="Yes"),OFFSET('Water Data'!$E$6,0,10*ROW('Water Data'!E6)),NA())</f>
        <v>92.649999999999991</v>
      </c>
      <c r="I12" s="96" t="e">
        <f ca="true">+IF(AND(ISNUMBER(OFFSET('Water Data'!$E$9,0,10*ROW('Water Data'!E6))),'Data Summary'!BX12="Yes"),OFFSET('Water Data'!$E$9,0,10*ROW('Water Data'!E6)),NA())</f>
        <v>#N/A</v>
      </c>
      <c r="J12" s="96">
        <f ca="true">+IF(AND(ISNUMBER(OFFSET('Water Data'!$F$4,0,10*ROW('Water Data'!F6))),'Data Summary'!BY12="Yes"),100-OFFSET('Water Data'!$F$4,0,10*ROW('Water Data'!F6)),NA())</f>
        <v>94.7</v>
      </c>
      <c r="K12" s="96">
        <f ca="true">+IF(AND(ISNUMBER(OFFSET('Water Data'!$F$6,0,10*ROW('Water Data'!F6))),'Data Summary'!BZ12="Yes"),OFFSET('Water Data'!$F$6,0,10*ROW('Water Data'!F6)),NA())</f>
        <v>85.25</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f ca="true">+IF(AND(ISNUMBER(OFFSET('Water Data'!$H$4,0,10*ROW('Water Data'!H6))),'Data Summary'!CE12="Yes"),100-OFFSET('Water Data'!$H$4,0,10*ROW('Water Data'!H6)),NA())</f>
        <v>94.9</v>
      </c>
      <c r="Q12" s="96">
        <f ca="true">+IF(AND(ISNUMBER(OFFSET('Water Data'!$H$6,0,10*ROW('Water Data'!H6))),'Data Summary'!CF12="Yes"),OFFSET('Water Data'!$H$6,0,10*ROW('Water Data'!H6)),NA())</f>
        <v>85.300000000000011</v>
      </c>
      <c r="R12" s="96" t="e">
        <f ca="true">+IF(AND(ISNUMBER(OFFSET('Water Data'!$H$9,0,10*ROW('Water Data'!H6))),'Data Summary'!CG12="Yes"),OFFSET('Water Data'!$H$9,0,10*ROW('Water Data'!H6)),NA())</f>
        <v>#N/A</v>
      </c>
      <c r="S12" s="96">
        <f ca="true">+IF(AND(ISNUMBER(OFFSET('Water Data'!$I$4,0,10*ROW('Water Data'!I6))),'Data Summary'!CH12="Yes"),100-OFFSET('Water Data'!$I$4,0,10*ROW('Water Data'!I6)),NA())</f>
        <v>95.8</v>
      </c>
      <c r="T12" s="96">
        <f ca="true">+IF(AND(ISNUMBER(OFFSET('Water Data'!$I$6,0,10*ROW('Water Data'!I6))),'Data Summary'!CI12="Yes"),OFFSET('Water Data'!$I$6,0,10*ROW('Water Data'!I6)),NA())</f>
        <v>89.25</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90.9</v>
      </c>
      <c r="W12" s="97">
        <f ca="true">+IF(AND(ISNUMBER(OFFSET('Sanitation Data'!$D$6,0,10*ROW('Sanitation Data'!D6))),'Data Summary'!CL12="Yes"),OFFSET('Sanitation Data'!$D$6,0,10*ROW('Sanitation Data'!D6)),NA())</f>
        <v>70.7</v>
      </c>
      <c r="X12" s="97" t="e">
        <f ca="true">+IF(AND(ISNUMBER(OFFSET('Sanitation Data'!$D$10,0,10*ROW('Sanitation Data'!D6))),'Data Summary'!CM12="Yes"),OFFSET('Sanitation Data'!$D$10,0,10*ROW('Sanitation Data'!D6)),NA())</f>
        <v>#N/A</v>
      </c>
      <c r="Y12" s="97">
        <f ca="true">+IF(AND(ISNUMBER(OFFSET('Sanitation Data'!$D$11,0,10*ROW('Sanitation Data'!D6))),'Data Summary'!CN12="Yes"),OFFSET('Sanitation Data'!$D$11,0,10*ROW('Sanitation Data'!D6)),NA())</f>
        <v>65.400000000000006</v>
      </c>
      <c r="Z12" s="97">
        <f ca="true">+IF(AND(ISNUMBER(OFFSET('Sanitation Data'!$D$12,0,10*ROW('Sanitation Data'!D6))),'Data Summary'!CO12="Yes"),OFFSET('Sanitation Data'!$D$12,0,10*ROW('Sanitation Data'!D6)),NA())</f>
        <v>65.400000000000006</v>
      </c>
      <c r="AA12" s="97">
        <f ca="true">+IF(AND(ISNUMBER(OFFSET('Sanitation Data'!$E$4,0,10*ROW('Sanitation Data'!E6))),'Data Summary'!CP12="Yes"),100-OFFSET('Sanitation Data'!$E$4,0,10*ROW('Sanitation Data'!E6)),NA())</f>
        <v>89.8</v>
      </c>
      <c r="AB12" s="97">
        <f ca="true">+IF(AND(ISNUMBER(OFFSET('Sanitation Data'!$E$6,0,10*ROW('Sanitation Data'!E6))),'Data Summary'!CQ12="Yes"),OFFSET('Sanitation Data'!$E$6,0,10*ROW('Sanitation Data'!E6)),NA())</f>
        <v>76.3</v>
      </c>
      <c r="AC12" s="97" t="e">
        <f ca="true">+IF(AND(ISNUMBER(OFFSET('Sanitation Data'!$E$10,0,10*ROW('Sanitation Data'!E6))),'Data Summary'!CR12="Yes"),OFFSET('Sanitation Data'!$E$10,0,10*ROW('Sanitation Data'!E6)),NA())</f>
        <v>#N/A</v>
      </c>
      <c r="AD12" s="97">
        <f ca="true">+IF(AND(ISNUMBER(OFFSET('Sanitation Data'!$E$11,0,10*ROW('Sanitation Data'!E6))),'Data Summary'!CS12="Yes"),OFFSET('Sanitation Data'!$E$11,0,10*ROW('Sanitation Data'!E6)),NA())</f>
        <v>68.5</v>
      </c>
      <c r="AE12" s="97">
        <f ca="true">+IF(AND(ISNUMBER(OFFSET('Sanitation Data'!$E$12,0,10*ROW('Sanitation Data'!E6))),'Data Summary'!CT12="Yes"),OFFSET('Sanitation Data'!$E$12,0,10*ROW('Sanitation Data'!E6)),NA())</f>
        <v>68.5</v>
      </c>
      <c r="AF12" s="97">
        <f ca="true">+IF(AND(ISNUMBER(OFFSET('Sanitation Data'!$F$4,0,10*ROW('Sanitation Data'!F6))),'Data Summary'!CU12="Yes"),100-OFFSET('Sanitation Data'!$F$4,0,10*ROW('Sanitation Data'!F6)),NA())</f>
        <v>91</v>
      </c>
      <c r="AG12" s="97">
        <f ca="true">+IF(AND(ISNUMBER(OFFSET('Sanitation Data'!$F$6,0,10*ROW('Sanitation Data'!F6))),'Data Summary'!CV12="Yes"),OFFSET('Sanitation Data'!$F$6,0,10*ROW('Sanitation Data'!F6)),NA())</f>
        <v>69.900000000000006</v>
      </c>
      <c r="AH12" s="97" t="e">
        <f ca="true">+IF(AND(ISNUMBER(OFFSET('Sanitation Data'!$F$10,0,10*ROW('Sanitation Data'!F6))),'Data Summary'!CW12="Yes"),OFFSET('Sanitation Data'!$F$10,0,10*ROW('Sanitation Data'!F6)),NA())</f>
        <v>#N/A</v>
      </c>
      <c r="AI12" s="97">
        <f ca="true">+IF(AND(ISNUMBER(OFFSET('Sanitation Data'!$F$11,0,10*ROW('Sanitation Data'!F6))),'Data Summary'!CX12="Yes"),OFFSET('Sanitation Data'!$F$11,0,10*ROW('Sanitation Data'!F6)),NA())</f>
        <v>65</v>
      </c>
      <c r="AJ12" s="97">
        <f ca="true">+IF(AND(ISNUMBER(OFFSET('Sanitation Data'!$F$12,0,10*ROW('Sanitation Data'!F6))),'Data Summary'!CY12="Yes"),OFFSET('Sanitation Data'!$F$12,0,10*ROW('Sanitation Data'!F6)),NA())</f>
        <v>65</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f ca="true">+IF(AND(ISNUMBER(OFFSET('Sanitation Data'!$H$4,0,10*ROW('Sanitation Data'!H6))),'Data Summary'!DE12="Yes"),100-OFFSET('Sanitation Data'!$H$4,0,10*ROW('Sanitation Data'!H6)),NA())</f>
        <v>92</v>
      </c>
      <c r="AQ12" s="97">
        <f ca="true">+IF(AND(ISNUMBER(OFFSET('Sanitation Data'!$H$6,0,10*ROW('Sanitation Data'!H6))),'Data Summary'!DF12="Yes"),OFFSET('Sanitation Data'!$H$6,0,10*ROW('Sanitation Data'!H6)),NA())</f>
        <v>70.5</v>
      </c>
      <c r="AR12" s="97" t="e">
        <f ca="true">+IF(AND(ISNUMBER(OFFSET('Sanitation Data'!$H$10,0,10*ROW('Sanitation Data'!H6))),'Data Summary'!DG12="Yes"),OFFSET('Sanitation Data'!$H$10,0,10*ROW('Sanitation Data'!H6)),NA())</f>
        <v>#N/A</v>
      </c>
      <c r="AS12" s="97">
        <f ca="true">+IF(AND(ISNUMBER(OFFSET('Sanitation Data'!$H$11,0,10*ROW('Sanitation Data'!H6))),'Data Summary'!DH12="Yes"),OFFSET('Sanitation Data'!$H$11,0,10*ROW('Sanitation Data'!H6)),NA())</f>
        <v>65.599999999999994</v>
      </c>
      <c r="AT12" s="97">
        <f ca="true">+IF(AND(ISNUMBER(OFFSET('Sanitation Data'!$H$12,0,10*ROW('Sanitation Data'!H6))),'Data Summary'!DI12="Yes"),OFFSET('Sanitation Data'!$H$12,0,10*ROW('Sanitation Data'!H6)),NA())</f>
        <v>65.599999999999994</v>
      </c>
      <c r="AU12" s="97">
        <f ca="true">+IF(AND(ISNUMBER(OFFSET('Sanitation Data'!$I$4,0,10*ROW('Sanitation Data'!I6))),'Data Summary'!DJ12="Yes"),100-OFFSET('Sanitation Data'!$I$4,0,10*ROW('Sanitation Data'!I6)),NA())</f>
        <v>85.6</v>
      </c>
      <c r="AV12" s="97">
        <f ca="true">+IF(AND(ISNUMBER(OFFSET('Sanitation Data'!$I$6,0,10*ROW('Sanitation Data'!I6))),'Data Summary'!DK12="Yes"),OFFSET('Sanitation Data'!$I$6,0,10*ROW('Sanitation Data'!I6)),NA())</f>
        <v>71.599999999999994</v>
      </c>
      <c r="AW12" s="97" t="e">
        <f ca="true">+IF(AND(ISNUMBER(OFFSET('Sanitation Data'!$I$10,0,10*ROW('Sanitation Data'!I6))),'Data Summary'!DL12="Yes"),OFFSET('Sanitation Data'!$I$10,0,10*ROW('Sanitation Data'!I6)),NA())</f>
        <v>#N/A</v>
      </c>
      <c r="AX12" s="97">
        <f ca="true">+IF(AND(ISNUMBER(OFFSET('Sanitation Data'!$I$11,0,10*ROW('Sanitation Data'!I6))),'Data Summary'!DM12="Yes"),OFFSET('Sanitation Data'!$I$11,0,10*ROW('Sanitation Data'!I6)),NA())</f>
        <v>64.599999999999994</v>
      </c>
      <c r="AY12" s="97">
        <f ca="true">+IF(AND(ISNUMBER(OFFSET('Sanitation Data'!$I$12,0,10*ROW('Sanitation Data'!I6))),'Data Summary'!DN12="Yes"),OFFSET('Sanitation Data'!$I$12,0,10*ROW('Sanitation Data'!I6)),NA())</f>
        <v>64.599999999999994</v>
      </c>
      <c r="AZ12" s="98">
        <f ca="true">+IF(AND(ISNUMBER(OFFSET('Hygiene Data'!$D$5,0,10*ROW('Hygiene Data'!D6))),'Data Summary'!DO12="Yes"),OFFSET('Hygiene Data'!$D$5,0,10*ROW('Hygiene Data'!D6)),NA())</f>
        <v>36.6</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f ca="true">+IF(AND(ISNUMBER(OFFSET('Hygiene Data'!$E$5,0,10*ROW('Hygiene Data'!E6))),'Data Summary'!DR12="Yes"),OFFSET('Hygiene Data'!$E$5,0,10*ROW('Hygiene Data'!E6)),NA())</f>
        <v>43.5</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f ca="true">+IF(AND(ISNUMBER(OFFSET('Hygiene Data'!$F$5,0,10*ROW('Hygiene Data'!F6))),'Data Summary'!DU12="Yes"),OFFSET('Hygiene Data'!$F$5,0,10*ROW('Hygiene Data'!F6)),NA())</f>
        <v>35.799999999999997</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f ca="true">+IF(AND(ISNUMBER(OFFSET('Hygiene Data'!$H$5,0,10*ROW('Hygiene Data'!H6))),'Data Summary'!EA12="Yes"),OFFSET('Hygiene Data'!$H$5,0,10*ROW('Hygiene Data'!H6)),NA())</f>
        <v>38.5</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f ca="true">+IF(AND(ISNUMBER(OFFSET('Hygiene Data'!$I$5,0,10*ROW('Hygiene Data'!I6))),'Data Summary'!ED12="Yes"),OFFSET('Hygiene Data'!$I$5,0,10*ROW('Hygiene Data'!I6)),NA())</f>
        <v>28.5</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62" t="str">
        <f ca="true">+RIGHT('Data Summary'!A13,LEN('Data Summary'!A13)-9)</f>
        <v>UIS</v>
      </c>
      <c r="B13" s="36" t="str">
        <f ca="true">+IF(ISTEXT('Data Summary'!B13),'Data Summary'!B13,"")</f>
        <v>Other</v>
      </c>
      <c r="C13" s="361">
        <f ca="true">+VALUE('Data Summary'!C13)</f>
        <v>2013</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62" t="str">
        <f ca="true">+RIGHT('Data Summary'!A14,LEN('Data Summary'!A14)-9)</f>
        <v>SACMEQ</v>
      </c>
      <c r="B14" s="36" t="str">
        <f ca="true">+IF(ISTEXT('Data Summary'!B14),'Data Summary'!B14,"")</f>
        <v>Survey</v>
      </c>
      <c r="C14" s="361">
        <f ca="true">+VALUE('Data Summary'!C14)</f>
        <v>2013</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71.7</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62" t="str">
        <f ca="true">+RIGHT('Data Summary'!A15,LEN('Data Summary'!A15)-9)</f>
        <v>EMIS</v>
      </c>
      <c r="B15" s="36" t="str">
        <f ca="true">+IF(ISTEXT('Data Summary'!B15),'Data Summary'!B15,"")</f>
        <v>EMIS</v>
      </c>
      <c r="C15" s="361">
        <f ca="true">+VALUE('Data Summary'!C15)</f>
        <v>2014</v>
      </c>
      <c r="D15" s="96">
        <f ca="true">+IF(AND(ISNUMBER(OFFSET('Water Data'!$D$4,0,10*ROW('Water Data'!D9))),'Data Summary'!BS15="Yes"),100-OFFSET('Water Data'!$D$4,0,10*ROW('Water Data'!D9)),NA())</f>
        <v>94</v>
      </c>
      <c r="E15" s="96">
        <f ca="true">+IF(AND(ISNUMBER(OFFSET('Water Data'!$D$6,0,10*ROW('Water Data'!D9))),'Data Summary'!BT15="Yes"),OFFSET('Water Data'!$D$6,0,10*ROW('Water Data'!D9)),NA())</f>
        <v>87.200000000000017</v>
      </c>
      <c r="F15" s="96" t="e">
        <f ca="true">+IF(AND(ISNUMBER(OFFSET('Water Data'!$D$9,0,10*ROW('Water Data'!D9))),'Data Summary'!BU15="Yes"),OFFSET('Water Data'!$D$9,0,10*ROW('Water Data'!D9)),NA())</f>
        <v>#N/A</v>
      </c>
      <c r="G15" s="96">
        <f ca="true">+IF(AND(ISNUMBER(OFFSET('Water Data'!$E$4,0,10*ROW('Water Data'!E9))),'Data Summary'!BV15="Yes"),100-OFFSET('Water Data'!$E$4,0,10*ROW('Water Data'!E9)),NA())</f>
        <v>96.6</v>
      </c>
      <c r="H15" s="96">
        <f ca="true">+IF(AND(ISNUMBER(OFFSET('Water Data'!$E$6,0,10*ROW('Water Data'!E9))),'Data Summary'!BW15="Yes"),OFFSET('Water Data'!$E$6,0,10*ROW('Water Data'!E9)),NA())</f>
        <v>95.09999999999998</v>
      </c>
      <c r="I15" s="96" t="e">
        <f ca="true">+IF(AND(ISNUMBER(OFFSET('Water Data'!$E$9,0,10*ROW('Water Data'!E9))),'Data Summary'!BX15="Yes"),OFFSET('Water Data'!$E$9,0,10*ROW('Water Data'!E9)),NA())</f>
        <v>#N/A</v>
      </c>
      <c r="J15" s="96">
        <f ca="true">+IF(AND(ISNUMBER(OFFSET('Water Data'!$F$4,0,10*ROW('Water Data'!F9))),'Data Summary'!BY15="Yes"),100-OFFSET('Water Data'!$F$4,0,10*ROW('Water Data'!F9)),NA())</f>
        <v>93.7</v>
      </c>
      <c r="K15" s="96">
        <f ca="true">+IF(AND(ISNUMBER(OFFSET('Water Data'!$F$6,0,10*ROW('Water Data'!F9))),'Data Summary'!BZ15="Yes"),OFFSET('Water Data'!$F$6,0,10*ROW('Water Data'!F9)),NA())</f>
        <v>86.1</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f ca="true">+IF(AND(ISNUMBER(OFFSET('Water Data'!$H$4,0,10*ROW('Water Data'!H9))),'Data Summary'!CE15="Yes"),100-OFFSET('Water Data'!$H$4,0,10*ROW('Water Data'!H9)),NA())</f>
        <v>94.4</v>
      </c>
      <c r="Q15" s="96">
        <f ca="true">+IF(AND(ISNUMBER(OFFSET('Water Data'!$H$6,0,10*ROW('Water Data'!H9))),'Data Summary'!CF15="Yes"),OFFSET('Water Data'!$H$6,0,10*ROW('Water Data'!H9)),NA())</f>
        <v>86.2</v>
      </c>
      <c r="R15" s="96" t="e">
        <f ca="true">+IF(AND(ISNUMBER(OFFSET('Water Data'!$H$9,0,10*ROW('Water Data'!H9))),'Data Summary'!CG15="Yes"),OFFSET('Water Data'!$H$9,0,10*ROW('Water Data'!H9)),NA())</f>
        <v>#N/A</v>
      </c>
      <c r="S15" s="96">
        <f ca="true">+IF(AND(ISNUMBER(OFFSET('Water Data'!$I$4,0,10*ROW('Water Data'!I9))),'Data Summary'!CH15="Yes"),100-OFFSET('Water Data'!$I$4,0,10*ROW('Water Data'!I9)),NA())</f>
        <v>92.4</v>
      </c>
      <c r="T15" s="96">
        <f ca="true">+IF(AND(ISNUMBER(OFFSET('Water Data'!$I$6,0,10*ROW('Water Data'!I9))),'Data Summary'!CI15="Yes"),OFFSET('Water Data'!$I$6,0,10*ROW('Water Data'!I9)),NA())</f>
        <v>91</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91.3</v>
      </c>
      <c r="W15" s="97">
        <f ca="true">+IF(AND(ISNUMBER(OFFSET('Sanitation Data'!$D$6,0,10*ROW('Sanitation Data'!D9))),'Data Summary'!CL15="Yes"),OFFSET('Sanitation Data'!$D$6,0,10*ROW('Sanitation Data'!D9)),NA())</f>
        <v>71.599999999999994</v>
      </c>
      <c r="X15" s="97" t="e">
        <f ca="true">+IF(AND(ISNUMBER(OFFSET('Sanitation Data'!$D$10,0,10*ROW('Sanitation Data'!D9))),'Data Summary'!CM15="Yes"),OFFSET('Sanitation Data'!$D$10,0,10*ROW('Sanitation Data'!D9)),NA())</f>
        <v>#N/A</v>
      </c>
      <c r="Y15" s="97">
        <f ca="true">+IF(AND(ISNUMBER(OFFSET('Sanitation Data'!$D$11,0,10*ROW('Sanitation Data'!D9))),'Data Summary'!CN15="Yes"),OFFSET('Sanitation Data'!$D$11,0,10*ROW('Sanitation Data'!D9)),NA())</f>
        <v>66.7</v>
      </c>
      <c r="Z15" s="97">
        <f ca="true">+IF(AND(ISNUMBER(OFFSET('Sanitation Data'!$D$12,0,10*ROW('Sanitation Data'!D9))),'Data Summary'!CO15="Yes"),OFFSET('Sanitation Data'!$D$12,0,10*ROW('Sanitation Data'!D9)),NA())</f>
        <v>66.7</v>
      </c>
      <c r="AA15" s="97">
        <f ca="true">+IF(AND(ISNUMBER(OFFSET('Sanitation Data'!$E$4,0,10*ROW('Sanitation Data'!E9))),'Data Summary'!CP15="Yes"),100-OFFSET('Sanitation Data'!$E$4,0,10*ROW('Sanitation Data'!E9)),NA())</f>
        <v>88.8</v>
      </c>
      <c r="AB15" s="97">
        <f ca="true">+IF(AND(ISNUMBER(OFFSET('Sanitation Data'!$E$6,0,10*ROW('Sanitation Data'!E9))),'Data Summary'!CQ15="Yes"),OFFSET('Sanitation Data'!$E$6,0,10*ROW('Sanitation Data'!E9)),NA())</f>
        <v>77.8</v>
      </c>
      <c r="AC15" s="97" t="e">
        <f ca="true">+IF(AND(ISNUMBER(OFFSET('Sanitation Data'!$E$10,0,10*ROW('Sanitation Data'!E9))),'Data Summary'!CR15="Yes"),OFFSET('Sanitation Data'!$E$10,0,10*ROW('Sanitation Data'!E9)),NA())</f>
        <v>#N/A</v>
      </c>
      <c r="AD15" s="97">
        <f ca="true">+IF(AND(ISNUMBER(OFFSET('Sanitation Data'!$E$11,0,10*ROW('Sanitation Data'!E9))),'Data Summary'!CS15="Yes"),OFFSET('Sanitation Data'!$E$11,0,10*ROW('Sanitation Data'!E9)),NA())</f>
        <v>71.099999999999994</v>
      </c>
      <c r="AE15" s="97">
        <f ca="true">+IF(AND(ISNUMBER(OFFSET('Sanitation Data'!$E$12,0,10*ROW('Sanitation Data'!E9))),'Data Summary'!CT15="Yes"),OFFSET('Sanitation Data'!$E$12,0,10*ROW('Sanitation Data'!E9)),NA())</f>
        <v>71.099999999999994</v>
      </c>
      <c r="AF15" s="97">
        <f ca="true">+IF(AND(ISNUMBER(OFFSET('Sanitation Data'!$F$4,0,10*ROW('Sanitation Data'!F9))),'Data Summary'!CU15="Yes"),100-OFFSET('Sanitation Data'!$F$4,0,10*ROW('Sanitation Data'!F9)),NA())</f>
        <v>91.7</v>
      </c>
      <c r="AG15" s="97">
        <f ca="true">+IF(AND(ISNUMBER(OFFSET('Sanitation Data'!$F$6,0,10*ROW('Sanitation Data'!F9))),'Data Summary'!CV15="Yes"),OFFSET('Sanitation Data'!$F$6,0,10*ROW('Sanitation Data'!F9)),NA())</f>
        <v>70.7</v>
      </c>
      <c r="AH15" s="97" t="e">
        <f ca="true">+IF(AND(ISNUMBER(OFFSET('Sanitation Data'!$F$10,0,10*ROW('Sanitation Data'!F9))),'Data Summary'!CW15="Yes"),OFFSET('Sanitation Data'!$F$10,0,10*ROW('Sanitation Data'!F9)),NA())</f>
        <v>#N/A</v>
      </c>
      <c r="AI15" s="97">
        <f ca="true">+IF(AND(ISNUMBER(OFFSET('Sanitation Data'!$F$11,0,10*ROW('Sanitation Data'!F9))),'Data Summary'!CX15="Yes"),OFFSET('Sanitation Data'!$F$11,0,10*ROW('Sanitation Data'!F9)),NA())</f>
        <v>66.099999999999994</v>
      </c>
      <c r="AJ15" s="97">
        <f ca="true">+IF(AND(ISNUMBER(OFFSET('Sanitation Data'!$F$12,0,10*ROW('Sanitation Data'!F9))),'Data Summary'!CY15="Yes"),OFFSET('Sanitation Data'!$F$12,0,10*ROW('Sanitation Data'!F9)),NA())</f>
        <v>66.099999999999994</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93.1</v>
      </c>
      <c r="AQ15" s="97">
        <f ca="true">+IF(AND(ISNUMBER(OFFSET('Sanitation Data'!$H$6,0,10*ROW('Sanitation Data'!H9))),'Data Summary'!DF15="Yes"),OFFSET('Sanitation Data'!$H$6,0,10*ROW('Sanitation Data'!H9)),NA())</f>
        <v>72</v>
      </c>
      <c r="AR15" s="97" t="e">
        <f ca="true">+IF(AND(ISNUMBER(OFFSET('Sanitation Data'!$H$10,0,10*ROW('Sanitation Data'!H9))),'Data Summary'!DG15="Yes"),OFFSET('Sanitation Data'!$H$10,0,10*ROW('Sanitation Data'!H9)),NA())</f>
        <v>#N/A</v>
      </c>
      <c r="AS15" s="97">
        <f ca="true">+IF(AND(ISNUMBER(OFFSET('Sanitation Data'!$H$11,0,10*ROW('Sanitation Data'!H9))),'Data Summary'!DH15="Yes"),OFFSET('Sanitation Data'!$H$11,0,10*ROW('Sanitation Data'!H9)),NA())</f>
        <v>67.599999999999994</v>
      </c>
      <c r="AT15" s="97">
        <f ca="true">+IF(AND(ISNUMBER(OFFSET('Sanitation Data'!$H$12,0,10*ROW('Sanitation Data'!H9))),'Data Summary'!DI15="Yes"),OFFSET('Sanitation Data'!$H$12,0,10*ROW('Sanitation Data'!H9)),NA())</f>
        <v>67.599999999999994</v>
      </c>
      <c r="AU15" s="97">
        <f ca="true">+IF(AND(ISNUMBER(OFFSET('Sanitation Data'!$I$4,0,10*ROW('Sanitation Data'!I9))),'Data Summary'!DJ15="Yes"),100-OFFSET('Sanitation Data'!$I$4,0,10*ROW('Sanitation Data'!I9)),NA())</f>
        <v>83.7</v>
      </c>
      <c r="AV15" s="97">
        <f ca="true">+IF(AND(ISNUMBER(OFFSET('Sanitation Data'!$I$6,0,10*ROW('Sanitation Data'!I9))),'Data Summary'!DK15="Yes"),OFFSET('Sanitation Data'!$I$6,0,10*ROW('Sanitation Data'!I9)),NA())</f>
        <v>69.8</v>
      </c>
      <c r="AW15" s="97" t="e">
        <f ca="true">+IF(AND(ISNUMBER(OFFSET('Sanitation Data'!$I$10,0,10*ROW('Sanitation Data'!I9))),'Data Summary'!DL15="Yes"),OFFSET('Sanitation Data'!$I$10,0,10*ROW('Sanitation Data'!I9)),NA())</f>
        <v>#N/A</v>
      </c>
      <c r="AX15" s="97">
        <f ca="true">+IF(AND(ISNUMBER(OFFSET('Sanitation Data'!$I$11,0,10*ROW('Sanitation Data'!I9))),'Data Summary'!DM15="Yes"),OFFSET('Sanitation Data'!$I$11,0,10*ROW('Sanitation Data'!I9)),NA())</f>
        <v>62.6</v>
      </c>
      <c r="AY15" s="97">
        <f ca="true">+IF(AND(ISNUMBER(OFFSET('Sanitation Data'!$I$12,0,10*ROW('Sanitation Data'!I9))),'Data Summary'!DN15="Yes"),OFFSET('Sanitation Data'!$I$12,0,10*ROW('Sanitation Data'!I9)),NA())</f>
        <v>62.6</v>
      </c>
      <c r="AZ15" s="98">
        <f ca="true">+IF(AND(ISNUMBER(OFFSET('Hygiene Data'!$D$5,0,10*ROW('Hygiene Data'!D9))),'Data Summary'!DO15="Yes"),OFFSET('Hygiene Data'!$D$5,0,10*ROW('Hygiene Data'!D9)),NA())</f>
        <v>36.799999999999997</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f ca="true">+IF(AND(ISNUMBER(OFFSET('Hygiene Data'!$E$5,0,10*ROW('Hygiene Data'!E9))),'Data Summary'!DR15="Yes"),OFFSET('Hygiene Data'!$E$5,0,10*ROW('Hygiene Data'!E9)),NA())</f>
        <v>45.6</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f ca="true">+IF(AND(ISNUMBER(OFFSET('Hygiene Data'!$F$5,0,10*ROW('Hygiene Data'!F9))),'Data Summary'!DU15="Yes"),OFFSET('Hygiene Data'!$F$5,0,10*ROW('Hygiene Data'!F9)),NA())</f>
        <v>35.599999999999994</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f ca="true">+IF(AND(ISNUMBER(OFFSET('Hygiene Data'!$H$5,0,10*ROW('Hygiene Data'!H9))),'Data Summary'!EA15="Yes"),OFFSET('Hygiene Data'!$H$5,0,10*ROW('Hygiene Data'!H9)),NA())</f>
        <v>38.4</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f ca="true">+IF(AND(ISNUMBER(OFFSET('Hygiene Data'!$I$5,0,10*ROW('Hygiene Data'!I9))),'Data Summary'!ED15="Yes"),OFFSET('Hygiene Data'!$I$5,0,10*ROW('Hygiene Data'!I9)),NA())</f>
        <v>30</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62" t="str">
        <f ca="true">+RIGHT('Data Summary'!A16,LEN('Data Summary'!A16)-9)</f>
        <v>EMIS</v>
      </c>
      <c r="B16" s="36" t="str">
        <f ca="true">+IF(ISTEXT('Data Summary'!B16),'Data Summary'!B16,"")</f>
        <v>EMIS</v>
      </c>
      <c r="C16" s="361">
        <f ca="true">+VALUE('Data Summary'!C16)</f>
        <v>2015</v>
      </c>
      <c r="D16" s="96">
        <f ca="true">+IF(AND(ISNUMBER(OFFSET('Water Data'!$D$4,0,10*ROW('Water Data'!D10))),'Data Summary'!BS16="Yes"),100-OFFSET('Water Data'!$D$4,0,10*ROW('Water Data'!D10)),NA())</f>
        <v>94.4</v>
      </c>
      <c r="E16" s="96">
        <f ca="true">+IF(AND(ISNUMBER(OFFSET('Water Data'!$D$6,0,10*ROW('Water Data'!D10))),'Data Summary'!BT16="Yes"),OFFSET('Water Data'!$D$6,0,10*ROW('Water Data'!D10)),NA())</f>
        <v>87.5</v>
      </c>
      <c r="F16" s="96" t="e">
        <f ca="true">+IF(AND(ISNUMBER(OFFSET('Water Data'!$D$9,0,10*ROW('Water Data'!D10))),'Data Summary'!BU16="Yes"),OFFSET('Water Data'!$D$9,0,10*ROW('Water Data'!D10)),NA())</f>
        <v>#N/A</v>
      </c>
      <c r="G16" s="96">
        <f ca="true">+IF(AND(ISNUMBER(OFFSET('Water Data'!$E$4,0,10*ROW('Water Data'!E10))),'Data Summary'!BV16="Yes"),100-OFFSET('Water Data'!$E$4,0,10*ROW('Water Data'!E10)),NA())</f>
        <v>98.4</v>
      </c>
      <c r="H16" s="96">
        <f ca="true">+IF(AND(ISNUMBER(OFFSET('Water Data'!$E$6,0,10*ROW('Water Data'!E10))),'Data Summary'!BW16="Yes"),OFFSET('Water Data'!$E$6,0,10*ROW('Water Data'!E10)),NA())</f>
        <v>96.85</v>
      </c>
      <c r="I16" s="96" t="e">
        <f ca="true">+IF(AND(ISNUMBER(OFFSET('Water Data'!$E$9,0,10*ROW('Water Data'!E10))),'Data Summary'!BX16="Yes"),OFFSET('Water Data'!$E$9,0,10*ROW('Water Data'!E10)),NA())</f>
        <v>#N/A</v>
      </c>
      <c r="J16" s="96">
        <f ca="true">+IF(AND(ISNUMBER(OFFSET('Water Data'!$F$4,0,10*ROW('Water Data'!F10))),'Data Summary'!BY16="Yes"),100-OFFSET('Water Data'!$F$4,0,10*ROW('Water Data'!F10)),NA())</f>
        <v>94</v>
      </c>
      <c r="K16" s="96">
        <f ca="true">+IF(AND(ISNUMBER(OFFSET('Water Data'!$F$6,0,10*ROW('Water Data'!F10))),'Data Summary'!BZ16="Yes"),OFFSET('Water Data'!$F$6,0,10*ROW('Water Data'!F10)),NA())</f>
        <v>86.35</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f ca="true">+IF(AND(ISNUMBER(OFFSET('Water Data'!$H$4,0,10*ROW('Water Data'!H10))),'Data Summary'!CE16="Yes"),100-OFFSET('Water Data'!$H$4,0,10*ROW('Water Data'!H10)),NA())</f>
        <v>93.8</v>
      </c>
      <c r="Q16" s="96">
        <f ca="true">+IF(AND(ISNUMBER(OFFSET('Water Data'!$H$6,0,10*ROW('Water Data'!H10))),'Data Summary'!CF16="Yes"),OFFSET('Water Data'!$H$6,0,10*ROW('Water Data'!H10)),NA())</f>
        <v>86.499999999999986</v>
      </c>
      <c r="R16" s="96" t="e">
        <f ca="true">+IF(AND(ISNUMBER(OFFSET('Water Data'!$H$9,0,10*ROW('Water Data'!H10))),'Data Summary'!CG16="Yes"),OFFSET('Water Data'!$H$9,0,10*ROW('Water Data'!H10)),NA())</f>
        <v>#N/A</v>
      </c>
      <c r="S16" s="96">
        <f ca="true">+IF(AND(ISNUMBER(OFFSET('Water Data'!$I$4,0,10*ROW('Water Data'!I10))),'Data Summary'!CH16="Yes"),100-OFFSET('Water Data'!$I$4,0,10*ROW('Water Data'!I10)),NA())</f>
        <v>97.1</v>
      </c>
      <c r="T16" s="96">
        <f ca="true">+IF(AND(ISNUMBER(OFFSET('Water Data'!$I$6,0,10*ROW('Water Data'!I10))),'Data Summary'!CI16="Yes"),OFFSET('Water Data'!$I$6,0,10*ROW('Water Data'!I10)),NA())</f>
        <v>91.55</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91.1</v>
      </c>
      <c r="W16" s="97">
        <f ca="true">+IF(AND(ISNUMBER(OFFSET('Sanitation Data'!$D$6,0,10*ROW('Sanitation Data'!D10))),'Data Summary'!CL16="Yes"),OFFSET('Sanitation Data'!$D$6,0,10*ROW('Sanitation Data'!D10)),NA())</f>
        <v>72</v>
      </c>
      <c r="X16" s="97" t="e">
        <f ca="true">+IF(AND(ISNUMBER(OFFSET('Sanitation Data'!$D$10,0,10*ROW('Sanitation Data'!D10))),'Data Summary'!CM16="Yes"),OFFSET('Sanitation Data'!$D$10,0,10*ROW('Sanitation Data'!D10)),NA())</f>
        <v>#N/A</v>
      </c>
      <c r="Y16" s="97">
        <f ca="true">+IF(AND(ISNUMBER(OFFSET('Sanitation Data'!$D$11,0,10*ROW('Sanitation Data'!D10))),'Data Summary'!CN16="Yes"),OFFSET('Sanitation Data'!$D$11,0,10*ROW('Sanitation Data'!D10)),NA())</f>
        <v>67.2</v>
      </c>
      <c r="Z16" s="97">
        <f ca="true">+IF(AND(ISNUMBER(OFFSET('Sanitation Data'!$D$12,0,10*ROW('Sanitation Data'!D10))),'Data Summary'!CO16="Yes"),OFFSET('Sanitation Data'!$D$12,0,10*ROW('Sanitation Data'!D10)),NA())</f>
        <v>67.2</v>
      </c>
      <c r="AA16" s="97">
        <f ca="true">+IF(AND(ISNUMBER(OFFSET('Sanitation Data'!$E$4,0,10*ROW('Sanitation Data'!E10))),'Data Summary'!CP16="Yes"),100-OFFSET('Sanitation Data'!$E$4,0,10*ROW('Sanitation Data'!E10)),NA())</f>
        <v>88.8</v>
      </c>
      <c r="AB16" s="97">
        <f ca="true">+IF(AND(ISNUMBER(OFFSET('Sanitation Data'!$E$6,0,10*ROW('Sanitation Data'!E10))),'Data Summary'!CQ16="Yes"),OFFSET('Sanitation Data'!$E$6,0,10*ROW('Sanitation Data'!E10)),NA())</f>
        <v>78.099999999999994</v>
      </c>
      <c r="AC16" s="97" t="e">
        <f ca="true">+IF(AND(ISNUMBER(OFFSET('Sanitation Data'!$E$10,0,10*ROW('Sanitation Data'!E10))),'Data Summary'!CR16="Yes"),OFFSET('Sanitation Data'!$E$10,0,10*ROW('Sanitation Data'!E10)),NA())</f>
        <v>#N/A</v>
      </c>
      <c r="AD16" s="97">
        <f ca="true">+IF(AND(ISNUMBER(OFFSET('Sanitation Data'!$E$11,0,10*ROW('Sanitation Data'!E10))),'Data Summary'!CS16="Yes"),OFFSET('Sanitation Data'!$E$11,0,10*ROW('Sanitation Data'!E10)),NA())</f>
        <v>73.400000000000006</v>
      </c>
      <c r="AE16" s="97">
        <f ca="true">+IF(AND(ISNUMBER(OFFSET('Sanitation Data'!$E$12,0,10*ROW('Sanitation Data'!E10))),'Data Summary'!CT16="Yes"),OFFSET('Sanitation Data'!$E$12,0,10*ROW('Sanitation Data'!E10)),NA())</f>
        <v>73.400000000000006</v>
      </c>
      <c r="AF16" s="97">
        <f ca="true">+IF(AND(ISNUMBER(OFFSET('Sanitation Data'!$F$4,0,10*ROW('Sanitation Data'!F10))),'Data Summary'!CU16="Yes"),100-OFFSET('Sanitation Data'!$F$4,0,10*ROW('Sanitation Data'!F10)),NA())</f>
        <v>91.4</v>
      </c>
      <c r="AG16" s="97">
        <f ca="true">+IF(AND(ISNUMBER(OFFSET('Sanitation Data'!$F$6,0,10*ROW('Sanitation Data'!F10))),'Data Summary'!CV16="Yes"),OFFSET('Sanitation Data'!$F$6,0,10*ROW('Sanitation Data'!F10)),NA())</f>
        <v>71.400000000000006</v>
      </c>
      <c r="AH16" s="97" t="e">
        <f ca="true">+IF(AND(ISNUMBER(OFFSET('Sanitation Data'!$F$10,0,10*ROW('Sanitation Data'!F10))),'Data Summary'!CW16="Yes"),OFFSET('Sanitation Data'!$F$10,0,10*ROW('Sanitation Data'!F10)),NA())</f>
        <v>#N/A</v>
      </c>
      <c r="AI16" s="97">
        <f ca="true">+IF(AND(ISNUMBER(OFFSET('Sanitation Data'!$F$11,0,10*ROW('Sanitation Data'!F10))),'Data Summary'!CX16="Yes"),OFFSET('Sanitation Data'!$F$11,0,10*ROW('Sanitation Data'!F10)),NA())</f>
        <v>66.599999999999994</v>
      </c>
      <c r="AJ16" s="97">
        <f ca="true">+IF(AND(ISNUMBER(OFFSET('Sanitation Data'!$F$12,0,10*ROW('Sanitation Data'!F10))),'Data Summary'!CY16="Yes"),OFFSET('Sanitation Data'!$F$12,0,10*ROW('Sanitation Data'!F10)),NA())</f>
        <v>66.599999999999994</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f ca="true">+IF(AND(ISNUMBER(OFFSET('Sanitation Data'!$H$4,0,10*ROW('Sanitation Data'!H10))),'Data Summary'!DE16="Yes"),100-OFFSET('Sanitation Data'!$H$4,0,10*ROW('Sanitation Data'!H10)),NA())</f>
        <v>93.6</v>
      </c>
      <c r="AQ16" s="97">
        <f ca="true">+IF(AND(ISNUMBER(OFFSET('Sanitation Data'!$H$6,0,10*ROW('Sanitation Data'!H10))),'Data Summary'!DF16="Yes"),OFFSET('Sanitation Data'!$H$6,0,10*ROW('Sanitation Data'!H10)),NA())</f>
        <v>72.8</v>
      </c>
      <c r="AR16" s="97" t="e">
        <f ca="true">+IF(AND(ISNUMBER(OFFSET('Sanitation Data'!$H$10,0,10*ROW('Sanitation Data'!H10))),'Data Summary'!DG16="Yes"),OFFSET('Sanitation Data'!$H$10,0,10*ROW('Sanitation Data'!H10)),NA())</f>
        <v>#N/A</v>
      </c>
      <c r="AS16" s="97">
        <f ca="true">+IF(AND(ISNUMBER(OFFSET('Sanitation Data'!$H$11,0,10*ROW('Sanitation Data'!H10))),'Data Summary'!DH16="Yes"),OFFSET('Sanitation Data'!$H$11,0,10*ROW('Sanitation Data'!H10)),NA())</f>
        <v>68.599999999999994</v>
      </c>
      <c r="AT16" s="97">
        <f ca="true">+IF(AND(ISNUMBER(OFFSET('Sanitation Data'!$H$12,0,10*ROW('Sanitation Data'!H10))),'Data Summary'!DI16="Yes"),OFFSET('Sanitation Data'!$H$12,0,10*ROW('Sanitation Data'!H10)),NA())</f>
        <v>68.599999999999994</v>
      </c>
      <c r="AU16" s="97">
        <f ca="true">+IF(AND(ISNUMBER(OFFSET('Sanitation Data'!$I$4,0,10*ROW('Sanitation Data'!I10))),'Data Summary'!DJ16="Yes"),100-OFFSET('Sanitation Data'!$I$4,0,10*ROW('Sanitation Data'!I10)),NA())</f>
        <v>80.599999999999994</v>
      </c>
      <c r="AV16" s="97">
        <f ca="true">+IF(AND(ISNUMBER(OFFSET('Sanitation Data'!$I$6,0,10*ROW('Sanitation Data'!I10))),'Data Summary'!DK16="Yes"),OFFSET('Sanitation Data'!$I$6,0,10*ROW('Sanitation Data'!I10)),NA())</f>
        <v>68.599999999999994</v>
      </c>
      <c r="AW16" s="97" t="e">
        <f ca="true">+IF(AND(ISNUMBER(OFFSET('Sanitation Data'!$I$10,0,10*ROW('Sanitation Data'!I10))),'Data Summary'!DL16="Yes"),OFFSET('Sanitation Data'!$I$10,0,10*ROW('Sanitation Data'!I10)),NA())</f>
        <v>#N/A</v>
      </c>
      <c r="AX16" s="97">
        <f ca="true">+IF(AND(ISNUMBER(OFFSET('Sanitation Data'!$I$11,0,10*ROW('Sanitation Data'!I10))),'Data Summary'!DM16="Yes"),OFFSET('Sanitation Data'!$I$11,0,10*ROW('Sanitation Data'!I10)),NA())</f>
        <v>61.3</v>
      </c>
      <c r="AY16" s="97">
        <f ca="true">+IF(AND(ISNUMBER(OFFSET('Sanitation Data'!$I$12,0,10*ROW('Sanitation Data'!I10))),'Data Summary'!DN16="Yes"),OFFSET('Sanitation Data'!$I$12,0,10*ROW('Sanitation Data'!I10)),NA())</f>
        <v>61.3</v>
      </c>
      <c r="AZ16" s="98">
        <f ca="true">+IF(AND(ISNUMBER(OFFSET('Hygiene Data'!$D$5,0,10*ROW('Hygiene Data'!D10))),'Data Summary'!DO16="Yes"),OFFSET('Hygiene Data'!$D$5,0,10*ROW('Hygiene Data'!D10)),NA())</f>
        <v>34.9</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f ca="true">+IF(AND(ISNUMBER(OFFSET('Hygiene Data'!$E$5,0,10*ROW('Hygiene Data'!E10))),'Data Summary'!DR16="Yes"),OFFSET('Hygiene Data'!$E$5,0,10*ROW('Hygiene Data'!E10)),NA())</f>
        <v>43</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f ca="true">+IF(AND(ISNUMBER(OFFSET('Hygiene Data'!$F$5,0,10*ROW('Hygiene Data'!F10))),'Data Summary'!DU16="Yes"),OFFSET('Hygiene Data'!$F$5,0,10*ROW('Hygiene Data'!F10)),NA())</f>
        <v>34.099999999999994</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f ca="true">+IF(AND(ISNUMBER(OFFSET('Hygiene Data'!$H$5,0,10*ROW('Hygiene Data'!H10))),'Data Summary'!EA16="Yes"),OFFSET('Hygiene Data'!$H$5,0,10*ROW('Hygiene Data'!H10)),NA())</f>
        <v>35.799999999999997</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f ca="true">+IF(AND(ISNUMBER(OFFSET('Hygiene Data'!$I$5,0,10*ROW('Hygiene Data'!I10))),'Data Summary'!ED16="Yes"),OFFSET('Hygiene Data'!$I$5,0,10*ROW('Hygiene Data'!I10)),NA())</f>
        <v>31.200000000000003</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62" t="str">
        <f ca="true">+RIGHT('Data Summary'!A17,LEN('Data Summary'!A17)-9)</f>
        <v>UIS</v>
      </c>
      <c r="B17" s="36" t="str">
        <f ca="true">+IF(ISTEXT('Data Summary'!B17),'Data Summary'!B17,"")</f>
        <v>Other</v>
      </c>
      <c r="C17" s="361">
        <f ca="true">+VALUE('Data Summary'!C17)</f>
        <v>2015</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62" t="str">
        <f ca="true">+RIGHT('Data Summary'!A18,LEN('Data Summary'!A18)-9)</f>
        <v>EMIS</v>
      </c>
      <c r="B18" s="36" t="str">
        <f ca="true">+IF(ISTEXT('Data Summary'!B18),'Data Summary'!B18,"")</f>
        <v>EMIS</v>
      </c>
      <c r="C18" s="361">
        <f ca="true">+VALUE('Data Summary'!C18)</f>
        <v>2016</v>
      </c>
      <c r="D18" s="96">
        <f ca="true">+IF(AND(ISNUMBER(OFFSET('Water Data'!$D$4,0,10*ROW('Water Data'!D12))),'Data Summary'!BS18="Yes"),100-OFFSET('Water Data'!$D$4,0,10*ROW('Water Data'!D12)),NA())</f>
        <v>94.4</v>
      </c>
      <c r="E18" s="96">
        <f ca="true">+IF(AND(ISNUMBER(OFFSET('Water Data'!$D$6,0,10*ROW('Water Data'!D12))),'Data Summary'!BT18="Yes"),OFFSET('Water Data'!$D$6,0,10*ROW('Water Data'!D12)),NA())</f>
        <v>87.600000000000009</v>
      </c>
      <c r="F18" s="96" t="e">
        <f ca="true">+IF(AND(ISNUMBER(OFFSET('Water Data'!$D$9,0,10*ROW('Water Data'!D12))),'Data Summary'!BU18="Yes"),OFFSET('Water Data'!$D$9,0,10*ROW('Water Data'!D12)),NA())</f>
        <v>#N/A</v>
      </c>
      <c r="G18" s="96">
        <f ca="true">+IF(AND(ISNUMBER(OFFSET('Water Data'!$E$4,0,10*ROW('Water Data'!E12))),'Data Summary'!BV18="Yes"),100-OFFSET('Water Data'!$E$4,0,10*ROW('Water Data'!E12)),NA())</f>
        <v>98.4</v>
      </c>
      <c r="H18" s="96">
        <f ca="true">+IF(AND(ISNUMBER(OFFSET('Water Data'!$E$6,0,10*ROW('Water Data'!E12))),'Data Summary'!BW18="Yes"),OFFSET('Water Data'!$E$6,0,10*ROW('Water Data'!E12)),NA())</f>
        <v>95.699999999999989</v>
      </c>
      <c r="I18" s="96" t="e">
        <f ca="true">+IF(AND(ISNUMBER(OFFSET('Water Data'!$E$9,0,10*ROW('Water Data'!E12))),'Data Summary'!BX18="Yes"),OFFSET('Water Data'!$E$9,0,10*ROW('Water Data'!E12)),NA())</f>
        <v>#N/A</v>
      </c>
      <c r="J18" s="96">
        <f ca="true">+IF(AND(ISNUMBER(OFFSET('Water Data'!$F$4,0,10*ROW('Water Data'!F12))),'Data Summary'!BY18="Yes"),100-OFFSET('Water Data'!$F$4,0,10*ROW('Water Data'!F12)),NA())</f>
        <v>94</v>
      </c>
      <c r="K18" s="96">
        <f ca="true">+IF(AND(ISNUMBER(OFFSET('Water Data'!$F$6,0,10*ROW('Water Data'!F12))),'Data Summary'!BZ18="Yes"),OFFSET('Water Data'!$F$6,0,10*ROW('Water Data'!F12)),NA())</f>
        <v>86.649999999999991</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f ca="true">+IF(AND(ISNUMBER(OFFSET('Water Data'!$H$4,0,10*ROW('Water Data'!H12))),'Data Summary'!CE18="Yes"),100-OFFSET('Water Data'!$H$4,0,10*ROW('Water Data'!H12)),NA())</f>
        <v>93.7</v>
      </c>
      <c r="Q18" s="96">
        <f ca="true">+IF(AND(ISNUMBER(OFFSET('Water Data'!$H$6,0,10*ROW('Water Data'!H12))),'Data Summary'!CF18="Yes"),OFFSET('Water Data'!$H$6,0,10*ROW('Water Data'!H12)),NA())</f>
        <v>86.7</v>
      </c>
      <c r="R18" s="96" t="e">
        <f ca="true">+IF(AND(ISNUMBER(OFFSET('Water Data'!$H$9,0,10*ROW('Water Data'!H12))),'Data Summary'!CG18="Yes"),OFFSET('Water Data'!$H$9,0,10*ROW('Water Data'!H12)),NA())</f>
        <v>#N/A</v>
      </c>
      <c r="S18" s="96">
        <f ca="true">+IF(AND(ISNUMBER(OFFSET('Water Data'!$I$4,0,10*ROW('Water Data'!I12))),'Data Summary'!CH18="Yes"),100-OFFSET('Water Data'!$I$4,0,10*ROW('Water Data'!I12)),NA())</f>
        <v>97.6</v>
      </c>
      <c r="T18" s="96">
        <f ca="true">+IF(AND(ISNUMBER(OFFSET('Water Data'!$I$6,0,10*ROW('Water Data'!I12))),'Data Summary'!CI18="Yes"),OFFSET('Water Data'!$I$6,0,10*ROW('Water Data'!I12)),NA())</f>
        <v>91.499999999999986</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94.3</v>
      </c>
      <c r="W18" s="97">
        <f ca="true">+IF(AND(ISNUMBER(OFFSET('Sanitation Data'!$D$6,0,10*ROW('Sanitation Data'!D12))),'Data Summary'!CL18="Yes"),OFFSET('Sanitation Data'!$D$6,0,10*ROW('Sanitation Data'!D12)),NA())</f>
        <v>74.599999999999994</v>
      </c>
      <c r="X18" s="97" t="e">
        <f ca="true">+IF(AND(ISNUMBER(OFFSET('Sanitation Data'!$D$10,0,10*ROW('Sanitation Data'!D12))),'Data Summary'!CM18="Yes"),OFFSET('Sanitation Data'!$D$10,0,10*ROW('Sanitation Data'!D12)),NA())</f>
        <v>#N/A</v>
      </c>
      <c r="Y18" s="97">
        <f ca="true">+IF(AND(ISNUMBER(OFFSET('Sanitation Data'!$D$11,0,10*ROW('Sanitation Data'!D12))),'Data Summary'!CN18="Yes"),OFFSET('Sanitation Data'!$D$11,0,10*ROW('Sanitation Data'!D12)),NA())</f>
        <v>70.400000000000006</v>
      </c>
      <c r="Z18" s="97">
        <f ca="true">+IF(AND(ISNUMBER(OFFSET('Sanitation Data'!$D$12,0,10*ROW('Sanitation Data'!D12))),'Data Summary'!CO18="Yes"),OFFSET('Sanitation Data'!$D$12,0,10*ROW('Sanitation Data'!D12)),NA())</f>
        <v>70.400000000000006</v>
      </c>
      <c r="AA18" s="97">
        <f ca="true">+IF(AND(ISNUMBER(OFFSET('Sanitation Data'!$E$4,0,10*ROW('Sanitation Data'!E12))),'Data Summary'!CP18="Yes"),100-OFFSET('Sanitation Data'!$E$4,0,10*ROW('Sanitation Data'!E12)),NA())</f>
        <v>91.3</v>
      </c>
      <c r="AB18" s="97">
        <f ca="true">+IF(AND(ISNUMBER(OFFSET('Sanitation Data'!$E$6,0,10*ROW('Sanitation Data'!E12))),'Data Summary'!CQ18="Yes"),OFFSET('Sanitation Data'!$E$6,0,10*ROW('Sanitation Data'!E12)),NA())</f>
        <v>78.599999999999994</v>
      </c>
      <c r="AC18" s="97" t="e">
        <f ca="true">+IF(AND(ISNUMBER(OFFSET('Sanitation Data'!$E$10,0,10*ROW('Sanitation Data'!E12))),'Data Summary'!CR18="Yes"),OFFSET('Sanitation Data'!$E$10,0,10*ROW('Sanitation Data'!E12)),NA())</f>
        <v>#N/A</v>
      </c>
      <c r="AD18" s="97">
        <f ca="true">+IF(AND(ISNUMBER(OFFSET('Sanitation Data'!$E$11,0,10*ROW('Sanitation Data'!E12))),'Data Summary'!CS18="Yes"),OFFSET('Sanitation Data'!$E$11,0,10*ROW('Sanitation Data'!E12)),NA())</f>
        <v>74.3</v>
      </c>
      <c r="AE18" s="97">
        <f ca="true">+IF(AND(ISNUMBER(OFFSET('Sanitation Data'!$E$12,0,10*ROW('Sanitation Data'!E12))),'Data Summary'!CT18="Yes"),OFFSET('Sanitation Data'!$E$12,0,10*ROW('Sanitation Data'!E12)),NA())</f>
        <v>74.3</v>
      </c>
      <c r="AF18" s="97">
        <f ca="true">+IF(AND(ISNUMBER(OFFSET('Sanitation Data'!$F$4,0,10*ROW('Sanitation Data'!F12))),'Data Summary'!CU18="Yes"),100-OFFSET('Sanitation Data'!$F$4,0,10*ROW('Sanitation Data'!F12)),NA())</f>
        <v>94.6</v>
      </c>
      <c r="AG18" s="97">
        <f ca="true">+IF(AND(ISNUMBER(OFFSET('Sanitation Data'!$F$6,0,10*ROW('Sanitation Data'!F12))),'Data Summary'!CV18="Yes"),OFFSET('Sanitation Data'!$F$6,0,10*ROW('Sanitation Data'!F12)),NA())</f>
        <v>74.099999999999994</v>
      </c>
      <c r="AH18" s="97" t="e">
        <f ca="true">+IF(AND(ISNUMBER(OFFSET('Sanitation Data'!$F$10,0,10*ROW('Sanitation Data'!F12))),'Data Summary'!CW18="Yes"),OFFSET('Sanitation Data'!$F$10,0,10*ROW('Sanitation Data'!F12)),NA())</f>
        <v>#N/A</v>
      </c>
      <c r="AI18" s="97">
        <f ca="true">+IF(AND(ISNUMBER(OFFSET('Sanitation Data'!$F$11,0,10*ROW('Sanitation Data'!F12))),'Data Summary'!CX18="Yes"),OFFSET('Sanitation Data'!$F$11,0,10*ROW('Sanitation Data'!F12)),NA())</f>
        <v>70</v>
      </c>
      <c r="AJ18" s="97">
        <f ca="true">+IF(AND(ISNUMBER(OFFSET('Sanitation Data'!$F$12,0,10*ROW('Sanitation Data'!F12))),'Data Summary'!CY18="Yes"),OFFSET('Sanitation Data'!$F$12,0,10*ROW('Sanitation Data'!F12)),NA())</f>
        <v>70</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97.4</v>
      </c>
      <c r="AQ18" s="97">
        <f ca="true">+IF(AND(ISNUMBER(OFFSET('Sanitation Data'!$H$6,0,10*ROW('Sanitation Data'!H12))),'Data Summary'!DF18="Yes"),OFFSET('Sanitation Data'!$H$6,0,10*ROW('Sanitation Data'!H12)),NA())</f>
        <v>75.900000000000006</v>
      </c>
      <c r="AR18" s="97" t="e">
        <f ca="true">+IF(AND(ISNUMBER(OFFSET('Sanitation Data'!$H$10,0,10*ROW('Sanitation Data'!H12))),'Data Summary'!DG18="Yes"),OFFSET('Sanitation Data'!$H$10,0,10*ROW('Sanitation Data'!H12)),NA())</f>
        <v>#N/A</v>
      </c>
      <c r="AS18" s="97">
        <f ca="true">+IF(AND(ISNUMBER(OFFSET('Sanitation Data'!$H$11,0,10*ROW('Sanitation Data'!H12))),'Data Summary'!DH18="Yes"),OFFSET('Sanitation Data'!$H$11,0,10*ROW('Sanitation Data'!H12)),NA())</f>
        <v>72.2</v>
      </c>
      <c r="AT18" s="97">
        <f ca="true">+IF(AND(ISNUMBER(OFFSET('Sanitation Data'!$H$12,0,10*ROW('Sanitation Data'!H12))),'Data Summary'!DI18="Yes"),OFFSET('Sanitation Data'!$H$12,0,10*ROW('Sanitation Data'!H12)),NA())</f>
        <v>72.2</v>
      </c>
      <c r="AU18" s="97">
        <f ca="true">+IF(AND(ISNUMBER(OFFSET('Sanitation Data'!$I$4,0,10*ROW('Sanitation Data'!I12))),'Data Summary'!DJ18="Yes"),100-OFFSET('Sanitation Data'!$I$4,0,10*ROW('Sanitation Data'!I12)),NA())</f>
        <v>80.400000000000006</v>
      </c>
      <c r="AV18" s="97">
        <f ca="true">+IF(AND(ISNUMBER(OFFSET('Sanitation Data'!$I$6,0,10*ROW('Sanitation Data'!I12))),'Data Summary'!DK18="Yes"),OFFSET('Sanitation Data'!$I$6,0,10*ROW('Sanitation Data'!I12)),NA())</f>
        <v>68.8</v>
      </c>
      <c r="AW18" s="97" t="e">
        <f ca="true">+IF(AND(ISNUMBER(OFFSET('Sanitation Data'!$I$10,0,10*ROW('Sanitation Data'!I12))),'Data Summary'!DL18="Yes"),OFFSET('Sanitation Data'!$I$10,0,10*ROW('Sanitation Data'!I12)),NA())</f>
        <v>#N/A</v>
      </c>
      <c r="AX18" s="97">
        <f ca="true">+IF(AND(ISNUMBER(OFFSET('Sanitation Data'!$I$11,0,10*ROW('Sanitation Data'!I12))),'Data Summary'!DM18="Yes"),OFFSET('Sanitation Data'!$I$11,0,10*ROW('Sanitation Data'!I12)),NA())</f>
        <v>62.6</v>
      </c>
      <c r="AY18" s="97">
        <f ca="true">+IF(AND(ISNUMBER(OFFSET('Sanitation Data'!$I$12,0,10*ROW('Sanitation Data'!I12))),'Data Summary'!DN18="Yes"),OFFSET('Sanitation Data'!$I$12,0,10*ROW('Sanitation Data'!I12)),NA())</f>
        <v>62.6</v>
      </c>
      <c r="AZ18" s="98">
        <f ca="true">+IF(AND(ISNUMBER(OFFSET('Hygiene Data'!$D$5,0,10*ROW('Hygiene Data'!D12))),'Data Summary'!DO18="Yes"),OFFSET('Hygiene Data'!$D$5,0,10*ROW('Hygiene Data'!D12)),NA())</f>
        <v>38.6</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f ca="true">+IF(AND(ISNUMBER(OFFSET('Hygiene Data'!$E$5,0,10*ROW('Hygiene Data'!E12))),'Data Summary'!DR18="Yes"),OFFSET('Hygiene Data'!$E$5,0,10*ROW('Hygiene Data'!E12)),NA())</f>
        <v>46.3</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f ca="true">+IF(AND(ISNUMBER(OFFSET('Hygiene Data'!$F$5,0,10*ROW('Hygiene Data'!F12))),'Data Summary'!DU18="Yes"),OFFSET('Hygiene Data'!$F$5,0,10*ROW('Hygiene Data'!F12)),NA())</f>
        <v>37.700000000000003</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f ca="true">+IF(AND(ISNUMBER(OFFSET('Hygiene Data'!$H$5,0,10*ROW('Hygiene Data'!H12))),'Data Summary'!EA18="Yes"),OFFSET('Hygiene Data'!$H$5,0,10*ROW('Hygiene Data'!H12)),NA())</f>
        <v>39.9</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f ca="true">+IF(AND(ISNUMBER(OFFSET('Hygiene Data'!$I$5,0,10*ROW('Hygiene Data'!I12))),'Data Summary'!ED18="Yes"),OFFSET('Hygiene Data'!$I$5,0,10*ROW('Hygiene Data'!I12)),NA())</f>
        <v>32.799999999999997</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62" t="str">
        <f ca="true">+RIGHT('Data Summary'!A19,LEN('Data Summary'!A19)-9)</f>
        <v>UIS</v>
      </c>
      <c r="B19" s="36" t="str">
        <f ca="true">+IF(ISTEXT('Data Summary'!B19),'Data Summary'!B19,"")</f>
        <v>Other</v>
      </c>
      <c r="C19" s="361">
        <f ca="true">+VALUE('Data Summary'!C19)</f>
        <v>2016</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62" t="str">
        <f ca="true">+RIGHT('Data Summary'!A20,LEN('Data Summary'!A20)-9)</f>
        <v>EMIS</v>
      </c>
      <c r="B20" s="36" t="str">
        <f ca="true">+IF(ISTEXT('Data Summary'!B20),'Data Summary'!B20,"")</f>
        <v>EMIS</v>
      </c>
      <c r="C20" s="361">
        <f ca="true">+VALUE('Data Summary'!C20)</f>
        <v>2017</v>
      </c>
      <c r="D20" s="96">
        <f ca="true">+IF(AND(ISNUMBER(OFFSET('Water Data'!$D$4,0,10*ROW('Water Data'!D14))),'Data Summary'!BS20="Yes"),100-OFFSET('Water Data'!$D$4,0,10*ROW('Water Data'!D14)),NA())</f>
        <v>92.830103530661006</v>
      </c>
      <c r="E20" s="96">
        <f ca="true">+IF(AND(ISNUMBER(OFFSET('Water Data'!$D$6,0,10*ROW('Water Data'!D14))),'Data Summary'!BT20="Yes"),OFFSET('Water Data'!$D$6,0,10*ROW('Water Data'!D14)),NA())</f>
        <v>88</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f ca="true">+IF(AND(ISNUMBER(OFFSET('Water Data'!$H$4,0,10*ROW('Water Data'!H14))),'Data Summary'!CE20="Yes"),100-OFFSET('Water Data'!$H$4,0,10*ROW('Water Data'!H14)),NA())</f>
        <v>94</v>
      </c>
      <c r="Q20" s="96">
        <f ca="true">+IF(AND(ISNUMBER(OFFSET('Water Data'!$H$6,0,10*ROW('Water Data'!H14))),'Data Summary'!CF20="Yes"),OFFSET('Water Data'!$H$6,0,10*ROW('Water Data'!H14)),NA())</f>
        <v>88</v>
      </c>
      <c r="R20" s="96" t="e">
        <f ca="true">+IF(AND(ISNUMBER(OFFSET('Water Data'!$H$9,0,10*ROW('Water Data'!H14))),'Data Summary'!CG20="Yes"),OFFSET('Water Data'!$H$9,0,10*ROW('Water Data'!H14)),NA())</f>
        <v>#N/A</v>
      </c>
      <c r="S20" s="96">
        <f ca="true">+IF(AND(ISNUMBER(OFFSET('Water Data'!$I$4,0,10*ROW('Water Data'!I14))),'Data Summary'!CH20="Yes"),100-OFFSET('Water Data'!$I$4,0,10*ROW('Water Data'!I14)),NA())</f>
        <v>88</v>
      </c>
      <c r="T20" s="96">
        <f ca="true">+IF(AND(ISNUMBER(OFFSET('Water Data'!$I$6,0,10*ROW('Water Data'!I14))),'Data Summary'!CI20="Yes"),OFFSET('Water Data'!$I$6,0,10*ROW('Water Data'!I14)),NA())</f>
        <v>88</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62" t="str">
        <f ca="true">+RIGHT('Data Summary'!A21,LEN('Data Summary'!A21)-9)</f>
        <v>UIS</v>
      </c>
      <c r="B21" s="36" t="str">
        <f ca="true">+IF(ISTEXT('Data Summary'!B21),'Data Summary'!B21,"")</f>
        <v>Other</v>
      </c>
      <c r="C21" s="361">
        <f ca="true">+VALUE('Data Summary'!C21)</f>
        <v>2017</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f ca="true">+IF(AND(ISNUMBER(OFFSET('Water Data'!$D$9,0,10*ROW('Water Data'!D15))),'Data Summary'!BU21="Yes"),OFFSET('Water Data'!$D$9,0,10*ROW('Water Data'!D15)),NA())</f>
        <v>87.27</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f ca="true">+IF(AND(ISNUMBER(OFFSET('Water Data'!$H$9,0,10*ROW('Water Data'!H15))),'Data Summary'!CG21="Yes"),OFFSET('Water Data'!$H$9,0,10*ROW('Water Data'!H15)),NA())</f>
        <v>87.27</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f ca="true">+IF(AND(ISNUMBER(OFFSET('Hygiene Data'!$D$9,0,10*ROW('Hygiene Data'!D15))),'Data Summary'!DQ21="Yes"),OFFSET('Hygiene Data'!$D$9,0,10*ROW('Hygiene Data'!D15)),NA())</f>
        <v>28.457999999999998</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f ca="true">+IF(AND(ISNUMBER(OFFSET('Hygiene Data'!$H$9,0,10*ROW('Hygiene Data'!H15))),'Data Summary'!EC21="Yes"),OFFSET('Hygiene Data'!$H$9,0,10*ROW('Hygiene Data'!H15)),NA())</f>
        <v>28.457999999999998</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62" t="str">
        <f ca="true">+RIGHT('Data Summary'!A22,LEN('Data Summary'!A22)-9)</f>
        <v>WV</v>
      </c>
      <c r="B22" s="36" t="str">
        <f ca="true">+IF(ISTEXT('Data Summary'!B22),'Data Summary'!B22,"")</f>
        <v>Survey</v>
      </c>
      <c r="C22" s="361">
        <f ca="true">+VALUE('Data Summary'!C22)</f>
        <v>2017</v>
      </c>
      <c r="D22" s="96">
        <f ca="true">+IF(AND(ISNUMBER(OFFSET('Water Data'!$D$4,0,10*ROW('Water Data'!D16))),'Data Summary'!BS22="Yes"),100-OFFSET('Water Data'!$D$4,0,10*ROW('Water Data'!D16)),NA())</f>
        <v>95.55556</v>
      </c>
      <c r="E22" s="96">
        <f ca="true">+IF(AND(ISNUMBER(OFFSET('Water Data'!$D$6,0,10*ROW('Water Data'!D16))),'Data Summary'!BT22="Yes"),OFFSET('Water Data'!$D$6,0,10*ROW('Water Data'!D16)),NA())</f>
        <v>90</v>
      </c>
      <c r="F22" s="96">
        <f ca="true">+IF(AND(ISNUMBER(OFFSET('Water Data'!$D$9,0,10*ROW('Water Data'!D16))),'Data Summary'!BU22="Yes"),OFFSET('Water Data'!$D$9,0,10*ROW('Water Data'!D16)),NA())</f>
        <v>68.181820000000002</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f ca="true">+IF(AND(ISNUMBER(OFFSET('Water Data'!$F$4,0,10*ROW('Water Data'!F16))),'Data Summary'!BY22="Yes"),100-OFFSET('Water Data'!$F$4,0,10*ROW('Water Data'!F16)),NA())</f>
        <v>95.55556</v>
      </c>
      <c r="K22" s="96">
        <f ca="true">+IF(AND(ISNUMBER(OFFSET('Water Data'!$F$6,0,10*ROW('Water Data'!F16))),'Data Summary'!BZ22="Yes"),OFFSET('Water Data'!$F$6,0,10*ROW('Water Data'!F16)),NA())</f>
        <v>90</v>
      </c>
      <c r="L22" s="96">
        <f ca="true">+IF(AND(ISNUMBER(OFFSET('Water Data'!$F$9,0,10*ROW('Water Data'!F16))),'Data Summary'!CA22="Yes"),OFFSET('Water Data'!$F$9,0,10*ROW('Water Data'!F16)),NA())</f>
        <v>68.181820000000002</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f ca="true">+IF(AND(ISNUMBER(OFFSET('Hygiene Data'!$D$5,0,10*ROW('Hygiene Data'!D16))),'Data Summary'!DO22="Yes"),OFFSET('Hygiene Data'!$D$5,0,10*ROW('Hygiene Data'!D16)),NA())</f>
        <v>47.058819999999997</v>
      </c>
      <c r="BA22" s="98">
        <f ca="true">+IF(AND(ISNUMBER(OFFSET('Hygiene Data'!$D$7,0,10*ROW('Hygiene Data'!D16))),'Data Summary'!DP22="Yes"),OFFSET('Hygiene Data'!$D$7,0,10*ROW('Hygiene Data'!D16)),NA())</f>
        <v>23.529409999999999</v>
      </c>
      <c r="BB22" s="98">
        <f ca="true">+IF(AND(ISNUMBER(OFFSET('Hygiene Data'!$D$9,0,10*ROW('Hygiene Data'!D16))),'Data Summary'!DQ22="Yes"),OFFSET('Hygiene Data'!$D$9,0,10*ROW('Hygiene Data'!D16)),NA())</f>
        <v>12.941179999999999</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f ca="true">+IF(AND(ISNUMBER(OFFSET('Hygiene Data'!$F$5,0,10*ROW('Hygiene Data'!F16))),'Data Summary'!DU22="Yes"),OFFSET('Hygiene Data'!$F$5,0,10*ROW('Hygiene Data'!F16)),NA())</f>
        <v>47.058819999999997</v>
      </c>
      <c r="BG22" s="98">
        <f ca="true">+IF(AND(ISNUMBER(OFFSET('Hygiene Data'!$F$7,0,10*ROW('Hygiene Data'!F16))),'Data Summary'!DV22="Yes"),OFFSET('Hygiene Data'!$F$7,0,10*ROW('Hygiene Data'!F16)),NA())</f>
        <v>23.529409999999999</v>
      </c>
      <c r="BH22" s="98">
        <f ca="true">+IF(AND(ISNUMBER(OFFSET('Hygiene Data'!$F$9,0,10*ROW('Hygiene Data'!F16))),'Data Summary'!DW22="Yes"),OFFSET('Hygiene Data'!$F$9,0,10*ROW('Hygiene Data'!F16)),NA())</f>
        <v>12.941179999999999</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62" t="str">
        <f ca="true">+RIGHT('Data Summary'!A23,LEN('Data Summary'!A23)-9)</f>
        <v>EMIS</v>
      </c>
      <c r="B23" s="36" t="str">
        <f ca="true">+IF(ISTEXT('Data Summary'!B23),'Data Summary'!B23,"")</f>
        <v>EMIS</v>
      </c>
      <c r="C23" s="361">
        <f ca="true">+VALUE('Data Summary'!C23)</f>
        <v>2018</v>
      </c>
      <c r="D23" s="96">
        <f ca="true">+IF(AND(ISNUMBER(OFFSET('Water Data'!$D$4,0,10*ROW('Water Data'!D17))),'Data Summary'!BS23="Yes"),100-OFFSET('Water Data'!$D$4,0,10*ROW('Water Data'!D17)),NA())</f>
        <v>96.629110792865518</v>
      </c>
      <c r="E23" s="96">
        <f ca="true">+IF(AND(ISNUMBER(OFFSET('Water Data'!$D$6,0,10*ROW('Water Data'!D17))),'Data Summary'!BT23="Yes"),OFFSET('Water Data'!$D$6,0,10*ROW('Water Data'!D17)),NA())</f>
        <v>91.871318838692872</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f ca="true">+IF(AND(ISNUMBER(OFFSET('Water Data'!$H$4,0,10*ROW('Water Data'!H17))),'Data Summary'!CE23="Yes"),100-OFFSET('Water Data'!$H$4,0,10*ROW('Water Data'!H17)),NA())</f>
        <v>96.3</v>
      </c>
      <c r="Q23" s="96">
        <f ca="true">+IF(AND(ISNUMBER(OFFSET('Water Data'!$H$6,0,10*ROW('Water Data'!H17))),'Data Summary'!CF23="Yes"),OFFSET('Water Data'!$H$6,0,10*ROW('Water Data'!H17)),NA())</f>
        <v>90.399999999999991</v>
      </c>
      <c r="R23" s="96" t="e">
        <f ca="true">+IF(AND(ISNUMBER(OFFSET('Water Data'!$H$9,0,10*ROW('Water Data'!H17))),'Data Summary'!CG23="Yes"),OFFSET('Water Data'!$H$9,0,10*ROW('Water Data'!H17)),NA())</f>
        <v>#N/A</v>
      </c>
      <c r="S23" s="96">
        <f ca="true">+IF(AND(ISNUMBER(OFFSET('Water Data'!$I$4,0,10*ROW('Water Data'!I17))),'Data Summary'!CH23="Yes"),100-OFFSET('Water Data'!$I$4,0,10*ROW('Water Data'!I17)),NA())</f>
        <v>98</v>
      </c>
      <c r="T23" s="96">
        <f ca="true">+IF(AND(ISNUMBER(OFFSET('Water Data'!$I$6,0,10*ROW('Water Data'!I17))),'Data Summary'!CI23="Yes"),OFFSET('Water Data'!$I$6,0,10*ROW('Water Data'!I17)),NA())</f>
        <v>98</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62" t="str">
        <f ca="true">+RIGHT('Data Summary'!A24,LEN('Data Summary'!A24)-9)</f>
        <v>EMIS</v>
      </c>
      <c r="B24" s="36" t="str">
        <f ca="true">+IF(ISTEXT('Data Summary'!B24),'Data Summary'!B24,"")</f>
        <v>EMIS</v>
      </c>
      <c r="C24" s="361">
        <f ca="true">+VALUE('Data Summary'!C24)</f>
        <v>2019</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f ca="true">+IF(AND(ISNUMBER(OFFSET('Water Data'!$I$9,0,10*ROW('Water Data'!I18))),'Data Summary'!CJ24="Yes"),OFFSET('Water Data'!$I$9,0,10*ROW('Water Data'!I18)),NA())</f>
        <v>81.7</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f ca="true">+IF(AND(ISNUMBER(OFFSET('Sanitation Data'!$D$12,0,10*ROW('Sanitation Data'!D18))),'Data Summary'!CO24="Yes"),OFFSET('Sanitation Data'!$D$12,0,10*ROW('Sanitation Data'!D18)),NA())</f>
        <v>68.786695167767846</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f ca="true">+IF(AND(ISNUMBER(OFFSET('Sanitation Data'!$H$12,0,10*ROW('Sanitation Data'!H18))),'Data Summary'!DI24="Yes"),OFFSET('Sanitation Data'!$H$12,0,10*ROW('Sanitation Data'!H18)),NA())</f>
        <v>71.5</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f ca="true">+IF(AND(ISNUMBER(OFFSET('Sanitation Data'!$I$12,0,10*ROW('Sanitation Data'!I18))),'Data Summary'!DN24="Yes"),OFFSET('Sanitation Data'!$I$12,0,10*ROW('Sanitation Data'!I18)),NA())</f>
        <v>56.1</v>
      </c>
      <c r="AZ24" s="98">
        <f ca="true">+IF(AND(ISNUMBER(OFFSET('Hygiene Data'!$D$5,0,10*ROW('Hygiene Data'!D18))),'Data Summary'!DO24="Yes"),OFFSET('Hygiene Data'!$D$5,0,10*ROW('Hygiene Data'!D18)),NA())</f>
        <v>42.890627024225935</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f ca="true">+IF(AND(ISNUMBER(OFFSET('Hygiene Data'!$H$5,0,10*ROW('Hygiene Data'!H18))),'Data Summary'!EA24="Yes"),OFFSET('Hygiene Data'!$H$5,0,10*ROW('Hygiene Data'!H18)),NA())</f>
        <v>43.65</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f ca="true">+IF(AND(ISNUMBER(OFFSET('Hygiene Data'!$I$5,0,10*ROW('Hygiene Data'!I18))),'Data Summary'!ED24="Yes"),OFFSET('Hygiene Data'!$I$5,0,10*ROW('Hygiene Data'!I18)),NA())</f>
        <v>39.340000000000003</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62" t="str">
        <f ca="true">+RIGHT('Data Summary'!A25,LEN('Data Summary'!A25)-9)</f>
        <v>UIS</v>
      </c>
      <c r="B25" s="36" t="str">
        <f ca="true">+IF(ISTEXT('Data Summary'!B25),'Data Summary'!B25,"")</f>
        <v>Other</v>
      </c>
      <c r="C25" s="361">
        <f ca="true">+VALUE('Data Summary'!C25)</f>
        <v>2019</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62" t="str">
        <f ca="true">+RIGHT('Data Summary'!A26,LEN('Data Summary'!A26)-9)</f>
        <v>UIS</v>
      </c>
      <c r="B26" s="36" t="str">
        <f ca="true">+IF(ISTEXT('Data Summary'!B26),'Data Summary'!B26,"")</f>
        <v>Other</v>
      </c>
      <c r="C26" s="361">
        <f ca="true">+VALUE('Data Summary'!C26)</f>
        <v>2022</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f ca="true">+IF(AND(ISNUMBER(OFFSET('Water Data'!$D$9,0,10*ROW('Water Data'!D20))),'Data Summary'!BU26="Yes"),OFFSET('Water Data'!$D$9,0,10*ROW('Water Data'!D20)),NA())</f>
        <v>88.112676446294529</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f ca="true">+IF(AND(ISNUMBER(OFFSET('Water Data'!$H$9,0,10*ROW('Water Data'!H20))),'Data Summary'!CG26="Yes"),OFFSET('Water Data'!$H$9,0,10*ROW('Water Data'!H20)),NA())</f>
        <v>91.46</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f ca="true">+IF(AND(ISNUMBER(OFFSET('Water Data'!$I$9,0,10*ROW('Water Data'!I20))),'Data Summary'!CJ26="Yes"),OFFSET('Water Data'!$I$9,0,10*ROW('Water Data'!I20)),NA())</f>
        <v>84.46</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62" t="str">
        <f ca="true">+RIGHT('Data Summary'!A27,LEN('Data Summary'!A27)-9)</f>
        <v>UIS</v>
      </c>
      <c r="B27" s="36" t="str">
        <f ca="true">+IF(ISTEXT('Data Summary'!B27),'Data Summary'!B27,"")</f>
        <v>Other</v>
      </c>
      <c r="C27" s="361">
        <f ca="true">+VALUE('Data Summary'!C27)</f>
        <v>2023</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f ca="true">+IF(AND(ISNUMBER(OFFSET('Water Data'!$D$9,0,10*ROW('Water Data'!D21))),'Data Summary'!BU27="Yes"),OFFSET('Water Data'!$D$9,0,10*ROW('Water Data'!D21)),NA())</f>
        <v>94.03</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f ca="true">+IF(AND(ISNUMBER(OFFSET('Water Data'!$H$9,0,10*ROW('Water Data'!H21))),'Data Summary'!CG27="Yes"),OFFSET('Water Data'!$H$9,0,10*ROW('Water Data'!H21)),NA())</f>
        <v>94.03</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f ca="true">+IF(AND(ISNUMBER(OFFSET('Water Data'!$I$9,0,10*ROW('Water Data'!I21))),'Data Summary'!CJ27="Yes"),OFFSET('Water Data'!$I$9,0,10*ROW('Water Data'!I21)),NA())</f>
        <v>83.48</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f ca="true">+IF(AND(ISNUMBER(OFFSET('Hygiene Data'!$D$9,0,10*ROW('Hygiene Data'!D21))),'Data Summary'!DQ27="Yes"),OFFSET('Hygiene Data'!$D$9,0,10*ROW('Hygiene Data'!D21)),NA())</f>
        <v>61.56</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f ca="true">+IF(AND(ISNUMBER(OFFSET('Hygiene Data'!$H$9,0,10*ROW('Hygiene Data'!H21))),'Data Summary'!EC27="Yes"),OFFSET('Hygiene Data'!$H$9,0,10*ROW('Hygiene Data'!H21)),NA())</f>
        <v>61.56</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f ca="true">+IF(AND(ISNUMBER(OFFSET('Hygiene Data'!$I$9,0,10*ROW('Hygiene Data'!I21))),'Data Summary'!EF27="Yes"),OFFSET('Hygiene Data'!$I$9,0,10*ROW('Hygiene Data'!I21)),NA())</f>
        <v>44.29</v>
      </c>
    </row>
    <row xmlns:x14ac="http://schemas.microsoft.com/office/spreadsheetml/2009/9/ac" r="28" x14ac:dyDescent="0.2">
      <c r="A28" s="362" t="e">
        <f ca="true">+RIGHT('Data Summary'!A28,LEN('Data Summary'!A28)-9)</f>
        <v>#VALUE!</v>
      </c>
      <c r="B28" s="36" t="str">
        <f ca="true">+IF(ISTEXT('Data Summary'!B28),'Data Summary'!B28,"")</f>
        <v/>
      </c>
      <c r="C28" s="361"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62" t="e">
        <f ca="true">+RIGHT('Data Summary'!A29,LEN('Data Summary'!A29)-9)</f>
        <v>#VALUE!</v>
      </c>
      <c r="B29" s="36" t="str">
        <f ca="true">+IF(ISTEXT('Data Summary'!B29),'Data Summary'!B29,"")</f>
        <v/>
      </c>
      <c r="C29" s="361"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62" t="e">
        <f ca="true">+RIGHT('Data Summary'!A30,LEN('Data Summary'!A30)-9)</f>
        <v>#VALUE!</v>
      </c>
      <c r="B30" s="36" t="str">
        <f ca="true">+IF(ISTEXT('Data Summary'!B30),'Data Summary'!B30,"")</f>
        <v/>
      </c>
      <c r="C30" s="361"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62" t="e">
        <f ca="true">+RIGHT('Data Summary'!A31,LEN('Data Summary'!A31)-9)</f>
        <v>#VALUE!</v>
      </c>
      <c r="B31" s="36" t="str">
        <f ca="true">+IF(ISTEXT('Data Summary'!B31),'Data Summary'!B31,"")</f>
        <v/>
      </c>
      <c r="C31" s="361"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62" t="e">
        <f ca="true">+RIGHT('Data Summary'!A32,LEN('Data Summary'!A32)-9)</f>
        <v>#VALUE!</v>
      </c>
      <c r="B32" s="36" t="str">
        <f ca="true">+IF(ISTEXT('Data Summary'!B32),'Data Summary'!B32,"")</f>
        <v/>
      </c>
      <c r="C32" s="361"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62" t="e">
        <f ca="true">+RIGHT('Data Summary'!A33,LEN('Data Summary'!A33)-9)</f>
        <v>#VALUE!</v>
      </c>
      <c r="B33" s="36" t="str">
        <f ca="true">+IF(ISTEXT('Data Summary'!B33),'Data Summary'!B33,"")</f>
        <v/>
      </c>
      <c r="C33" s="361"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62" t="e">
        <f ca="true">+RIGHT('Data Summary'!A34,LEN('Data Summary'!A34)-9)</f>
        <v>#VALUE!</v>
      </c>
      <c r="B34" s="36" t="str">
        <f ca="true">+IF(ISTEXT('Data Summary'!B34),'Data Summary'!B34,"")</f>
        <v/>
      </c>
      <c r="C34" s="361"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62" t="e">
        <f ca="true">+RIGHT('Data Summary'!A35,LEN('Data Summary'!A35)-9)</f>
        <v>#VALUE!</v>
      </c>
      <c r="B35" s="36" t="str">
        <f ca="true">+IF(ISTEXT('Data Summary'!B35),'Data Summary'!B35,"")</f>
        <v/>
      </c>
      <c r="C35" s="361"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62" t="e">
        <f ca="true">+RIGHT('Data Summary'!A36,LEN('Data Summary'!A36)-9)</f>
        <v>#VALUE!</v>
      </c>
      <c r="B36" s="36" t="str">
        <f ca="true">+IF(ISTEXT('Data Summary'!B36),'Data Summary'!B36,"")</f>
        <v/>
      </c>
      <c r="C36" s="361"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62" t="e">
        <f ca="true">+RIGHT('Data Summary'!A37,LEN('Data Summary'!A37)-9)</f>
        <v>#VALUE!</v>
      </c>
      <c r="B37" s="36" t="str">
        <f ca="true">+IF(ISTEXT('Data Summary'!B37),'Data Summary'!B37,"")</f>
        <v/>
      </c>
      <c r="C37" s="361"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62" t="e">
        <f ca="true">+RIGHT('Data Summary'!A38,LEN('Data Summary'!A38)-9)</f>
        <v>#VALUE!</v>
      </c>
      <c r="B38" s="36" t="str">
        <f ca="true">+IF(ISTEXT('Data Summary'!B38),'Data Summary'!B38,"")</f>
        <v/>
      </c>
      <c r="C38" s="361"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62" t="e">
        <f ca="true">+RIGHT('Data Summary'!A39,LEN('Data Summary'!A39)-9)</f>
        <v>#VALUE!</v>
      </c>
      <c r="B39" s="36" t="str">
        <f ca="true">+IF(ISTEXT('Data Summary'!B39),'Data Summary'!B39,"")</f>
        <v/>
      </c>
      <c r="C39" s="361"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62" t="e">
        <f ca="true">+RIGHT('Data Summary'!A40,LEN('Data Summary'!A40)-9)</f>
        <v>#VALUE!</v>
      </c>
      <c r="B40" s="36" t="str">
        <f ca="true">+IF(ISTEXT('Data Summary'!B40),'Data Summary'!B40,"")</f>
        <v/>
      </c>
      <c r="C40" s="361"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62" t="e">
        <f ca="true">+RIGHT('Data Summary'!A41,LEN('Data Summary'!A41)-9)</f>
        <v>#VALUE!</v>
      </c>
      <c r="B41" s="36" t="str">
        <f ca="true">+IF(ISTEXT('Data Summary'!B41),'Data Summary'!B41,"")</f>
        <v/>
      </c>
      <c r="C41" s="361"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62" t="e">
        <f ca="true">+RIGHT('Data Summary'!A42,LEN('Data Summary'!A42)-9)</f>
        <v>#VALUE!</v>
      </c>
      <c r="B42" s="36" t="str">
        <f ca="true">+IF(ISTEXT('Data Summary'!B42),'Data Summary'!B42,"")</f>
        <v/>
      </c>
      <c r="C42" s="361"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62" t="e">
        <f ca="true">+RIGHT('Data Summary'!A43,LEN('Data Summary'!A43)-9)</f>
        <v>#VALUE!</v>
      </c>
      <c r="B43" s="36" t="str">
        <f ca="true">+IF(ISTEXT('Data Summary'!B43),'Data Summary'!B43,"")</f>
        <v/>
      </c>
      <c r="C43" s="361"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62" t="e">
        <f ca="true">+RIGHT('Data Summary'!A44,LEN('Data Summary'!A44)-9)</f>
        <v>#VALUE!</v>
      </c>
      <c r="B44" s="36" t="str">
        <f ca="true">+IF(ISTEXT('Data Summary'!B44),'Data Summary'!B44,"")</f>
        <v/>
      </c>
      <c r="C44" s="361"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62" t="e">
        <f ca="true">+RIGHT('Data Summary'!A45,LEN('Data Summary'!A45)-9)</f>
        <v>#VALUE!</v>
      </c>
      <c r="B45" s="36" t="str">
        <f ca="true">+IF(ISTEXT('Data Summary'!B45),'Data Summary'!B45,"")</f>
        <v/>
      </c>
      <c r="C45" s="361"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62" t="e">
        <f ca="true">+RIGHT('Data Summary'!A46,LEN('Data Summary'!A46)-9)</f>
        <v>#VALUE!</v>
      </c>
      <c r="B46" s="36" t="str">
        <f ca="true">+IF(ISTEXT('Data Summary'!B46),'Data Summary'!B46,"")</f>
        <v/>
      </c>
      <c r="C46" s="361"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62" t="e">
        <f ca="true">+RIGHT('Data Summary'!A47,LEN('Data Summary'!A47)-9)</f>
        <v>#VALUE!</v>
      </c>
      <c r="B47" s="36" t="str">
        <f ca="true">+IF(ISTEXT('Data Summary'!B47),'Data Summary'!B47,"")</f>
        <v/>
      </c>
      <c r="C47" s="361"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62" t="e">
        <f ca="true">+RIGHT('Data Summary'!A48,LEN('Data Summary'!A48)-9)</f>
        <v>#VALUE!</v>
      </c>
      <c r="B48" s="36" t="str">
        <f ca="true">+IF(ISTEXT('Data Summary'!B48),'Data Summary'!B48,"")</f>
        <v/>
      </c>
      <c r="C48" s="361"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62" t="e">
        <f ca="true">+RIGHT('Data Summary'!A49,LEN('Data Summary'!A49)-9)</f>
        <v>#VALUE!</v>
      </c>
      <c r="B49" s="36" t="str">
        <f ca="true">+IF(ISTEXT('Data Summary'!B49),'Data Summary'!B49,"")</f>
        <v/>
      </c>
      <c r="C49" s="361"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62" t="e">
        <f ca="true">+RIGHT('Data Summary'!A50,LEN('Data Summary'!A50)-9)</f>
        <v>#VALUE!</v>
      </c>
      <c r="B50" s="36" t="str">
        <f ca="true">+IF(ISTEXT('Data Summary'!B50),'Data Summary'!B50,"")</f>
        <v/>
      </c>
      <c r="C50" s="361"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62" t="e">
        <f ca="true">+RIGHT('Data Summary'!A51,LEN('Data Summary'!A51)-9)</f>
        <v>#VALUE!</v>
      </c>
      <c r="B51" s="36" t="str">
        <f ca="true">+IF(ISTEXT('Data Summary'!B51),'Data Summary'!B51,"")</f>
        <v/>
      </c>
      <c r="C51" s="361"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62" t="e">
        <f ca="true">+RIGHT('Data Summary'!A52,LEN('Data Summary'!A52)-9)</f>
        <v>#VALUE!</v>
      </c>
      <c r="B52" s="36" t="str">
        <f ca="true">+IF(ISTEXT('Data Summary'!B52),'Data Summary'!B52,"")</f>
        <v/>
      </c>
      <c r="C52" s="361"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62" t="e">
        <f ca="true">+RIGHT('Data Summary'!A53,LEN('Data Summary'!A53)-9)</f>
        <v>#VALUE!</v>
      </c>
      <c r="B53" s="36" t="str">
        <f ca="true">+IF(ISTEXT('Data Summary'!B53),'Data Summary'!B53,"")</f>
        <v/>
      </c>
      <c r="C53" s="361"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62" t="e">
        <f ca="true">+RIGHT('Data Summary'!A54,LEN('Data Summary'!A54)-9)</f>
        <v>#VALUE!</v>
      </c>
      <c r="B54" s="36" t="str">
        <f ca="true">+IF(ISTEXT('Data Summary'!B54),'Data Summary'!B54,"")</f>
        <v/>
      </c>
      <c r="C54" s="361"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62" t="e">
        <f ca="true">+RIGHT('Data Summary'!A55,LEN('Data Summary'!A55)-9)</f>
        <v>#VALUE!</v>
      </c>
      <c r="B55" s="36" t="str">
        <f ca="true">+IF(ISTEXT('Data Summary'!B55),'Data Summary'!B55,"")</f>
        <v/>
      </c>
      <c r="C55" s="361"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62" t="e">
        <f ca="true">+RIGHT('Data Summary'!A56,LEN('Data Summary'!A56)-9)</f>
        <v>#VALUE!</v>
      </c>
      <c r="B56" s="36" t="str">
        <f ca="true">+IF(ISTEXT('Data Summary'!B56),'Data Summary'!B56,"")</f>
        <v/>
      </c>
      <c r="C56" s="361"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62" t="e">
        <f ca="true">+RIGHT('Data Summary'!A57,LEN('Data Summary'!A57)-9)</f>
        <v>#VALUE!</v>
      </c>
      <c r="B57" s="36" t="str">
        <f ca="true">+IF(ISTEXT('Data Summary'!B57),'Data Summary'!B57,"")</f>
        <v/>
      </c>
      <c r="C57" s="361"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62" t="e">
        <f ca="true">+RIGHT('Data Summary'!A58,LEN('Data Summary'!A58)-9)</f>
        <v>#VALUE!</v>
      </c>
      <c r="B58" s="36" t="str">
        <f ca="true">+IF(ISTEXT('Data Summary'!B58),'Data Summary'!B58,"")</f>
        <v/>
      </c>
      <c r="C58" s="361"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62" t="e">
        <f ca="true">+RIGHT('Data Summary'!A59,LEN('Data Summary'!A59)-9)</f>
        <v>#VALUE!</v>
      </c>
      <c r="B59" s="36" t="str">
        <f ca="true">+IF(ISTEXT('Data Summary'!B59),'Data Summary'!B59,"")</f>
        <v/>
      </c>
      <c r="C59" s="361"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62" t="e">
        <f ca="true">+RIGHT('Data Summary'!A60,LEN('Data Summary'!A60)-9)</f>
        <v>#VALUE!</v>
      </c>
      <c r="B60" s="36" t="str">
        <f ca="true">+IF(ISTEXT('Data Summary'!B60),'Data Summary'!B60,"")</f>
        <v/>
      </c>
      <c r="C60" s="361"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62" t="e">
        <f ca="true">+RIGHT('Data Summary'!A61,LEN('Data Summary'!A61)-9)</f>
        <v>#VALUE!</v>
      </c>
      <c r="B61" s="36" t="str">
        <f ca="true">+IF(ISTEXT('Data Summary'!B61),'Data Summary'!B61,"")</f>
        <v/>
      </c>
      <c r="C61" s="361"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62" t="e">
        <f ca="true">+RIGHT('Data Summary'!A62,LEN('Data Summary'!A62)-9)</f>
        <v>#VALUE!</v>
      </c>
      <c r="B62" s="36" t="str">
        <f ca="true">+IF(ISTEXT('Data Summary'!B62),'Data Summary'!B62,"")</f>
        <v/>
      </c>
      <c r="C62" s="361"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62" t="e">
        <f ca="true">+RIGHT('Data Summary'!A63,LEN('Data Summary'!A63)-9)</f>
        <v>#VALUE!</v>
      </c>
      <c r="B63" s="36" t="str">
        <f ca="true">+IF(ISTEXT('Data Summary'!B63),'Data Summary'!B63,"")</f>
        <v/>
      </c>
      <c r="C63" s="361"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62" t="e">
        <f ca="true">+RIGHT('Data Summary'!A64,LEN('Data Summary'!A64)-9)</f>
        <v>#VALUE!</v>
      </c>
      <c r="B64" s="36" t="str">
        <f ca="true">+IF(ISTEXT('Data Summary'!B64),'Data Summary'!B64,"")</f>
        <v/>
      </c>
      <c r="C64" s="361"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62" t="e">
        <f ca="true">+RIGHT('Data Summary'!A65,LEN('Data Summary'!A65)-9)</f>
        <v>#VALUE!</v>
      </c>
      <c r="B65" s="36" t="str">
        <f ca="true">+IF(ISTEXT('Data Summary'!B65),'Data Summary'!B65,"")</f>
        <v/>
      </c>
      <c r="C65" s="361"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62" t="e">
        <f ca="true">+RIGHT('Data Summary'!A66,LEN('Data Summary'!A66)-9)</f>
        <v>#VALUE!</v>
      </c>
      <c r="B66" s="36" t="str">
        <f ca="true">+IF(ISTEXT('Data Summary'!B66),'Data Summary'!B66,"")</f>
        <v/>
      </c>
      <c r="C66" s="361"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62" t="e">
        <f ca="true">+RIGHT('Data Summary'!A67,LEN('Data Summary'!A67)-9)</f>
        <v>#VALUE!</v>
      </c>
      <c r="B67" s="36" t="str">
        <f ca="true">+IF(ISTEXT('Data Summary'!B67),'Data Summary'!B67,"")</f>
        <v/>
      </c>
      <c r="C67" s="361"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62" t="e">
        <f ca="true">+RIGHT('Data Summary'!A68,LEN('Data Summary'!A68)-9)</f>
        <v>#VALUE!</v>
      </c>
      <c r="B68" s="36" t="str">
        <f ca="true">+IF(ISTEXT('Data Summary'!B68),'Data Summary'!B68,"")</f>
        <v/>
      </c>
      <c r="C68" s="361"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62" t="e">
        <f ca="true">+RIGHT('Data Summary'!A69,LEN('Data Summary'!A69)-9)</f>
        <v>#VALUE!</v>
      </c>
      <c r="B69" s="36" t="str">
        <f ca="true">+IF(ISTEXT('Data Summary'!B69),'Data Summary'!B69,"")</f>
        <v/>
      </c>
      <c r="C69" s="361"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62" t="e">
        <f ca="true">+RIGHT('Data Summary'!A70,LEN('Data Summary'!A70)-9)</f>
        <v>#VALUE!</v>
      </c>
      <c r="B70" s="36" t="str">
        <f ca="true">+IF(ISTEXT('Data Summary'!B70),'Data Summary'!B70,"")</f>
        <v/>
      </c>
      <c r="C70" s="361"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62" t="e">
        <f ca="true">+RIGHT('Data Summary'!A71,LEN('Data Summary'!A71)-9)</f>
        <v>#VALUE!</v>
      </c>
      <c r="B71" s="36" t="str">
        <f ca="true">+IF(ISTEXT('Data Summary'!B71),'Data Summary'!B71,"")</f>
        <v/>
      </c>
      <c r="C71" s="361"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62" t="e">
        <f ca="true">+RIGHT('Data Summary'!A72,LEN('Data Summary'!A72)-9)</f>
        <v>#VALUE!</v>
      </c>
      <c r="B72" s="36" t="str">
        <f ca="true">+IF(ISTEXT('Data Summary'!B72),'Data Summary'!B72,"")</f>
        <v/>
      </c>
      <c r="C72" s="361"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62" t="e">
        <f ca="true">+RIGHT('Data Summary'!A73,LEN('Data Summary'!A73)-9)</f>
        <v>#VALUE!</v>
      </c>
      <c r="B73" s="36" t="str">
        <f ca="true">+IF(ISTEXT('Data Summary'!B73),'Data Summary'!B73,"")</f>
        <v/>
      </c>
      <c r="C73" s="361"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62" t="e">
        <f ca="true">+RIGHT('Data Summary'!A74,LEN('Data Summary'!A74)-9)</f>
        <v>#VALUE!</v>
      </c>
      <c r="B74" s="36" t="str">
        <f ca="true">+IF(ISTEXT('Data Summary'!B74),'Data Summary'!B74,"")</f>
        <v/>
      </c>
      <c r="C74" s="361"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62" t="e">
        <f ca="true">+RIGHT('Data Summary'!A75,LEN('Data Summary'!A75)-9)</f>
        <v>#VALUE!</v>
      </c>
      <c r="B75" s="36" t="str">
        <f ca="true">+IF(ISTEXT('Data Summary'!B75),'Data Summary'!B75,"")</f>
        <v/>
      </c>
      <c r="C75" s="361"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62" t="e">
        <f ca="true">+RIGHT('Data Summary'!A76,LEN('Data Summary'!A76)-9)</f>
        <v>#VALUE!</v>
      </c>
      <c r="B76" s="36" t="str">
        <f ca="true">+IF(ISTEXT('Data Summary'!B76),'Data Summary'!B76,"")</f>
        <v/>
      </c>
      <c r="C76" s="361"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62" t="e">
        <f ca="true">+RIGHT('Data Summary'!A77,LEN('Data Summary'!A77)-9)</f>
        <v>#VALUE!</v>
      </c>
      <c r="B77" s="36" t="str">
        <f ca="true">+IF(ISTEXT('Data Summary'!B77),'Data Summary'!B77,"")</f>
        <v/>
      </c>
      <c r="C77" s="361"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62" t="e">
        <f ca="true">+RIGHT('Data Summary'!A78,LEN('Data Summary'!A78)-9)</f>
        <v>#VALUE!</v>
      </c>
      <c r="B78" s="36" t="str">
        <f ca="true">+IF(ISTEXT('Data Summary'!B78),'Data Summary'!B78,"")</f>
        <v/>
      </c>
      <c r="C78" s="361"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62" t="e">
        <f ca="true">+RIGHT('Data Summary'!A79,LEN('Data Summary'!A79)-9)</f>
        <v>#VALUE!</v>
      </c>
      <c r="B79" s="36" t="str">
        <f ca="true">+IF(ISTEXT('Data Summary'!B79),'Data Summary'!B79,"")</f>
        <v/>
      </c>
      <c r="C79" s="361"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62" t="e">
        <f ca="true">+RIGHT('Data Summary'!A80,LEN('Data Summary'!A80)-9)</f>
        <v>#VALUE!</v>
      </c>
      <c r="B80" s="36" t="str">
        <f ca="true">+IF(ISTEXT('Data Summary'!B80),'Data Summary'!B80,"")</f>
        <v/>
      </c>
      <c r="C80" s="361"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62" t="e">
        <f ca="true">+RIGHT('Data Summary'!A81,LEN('Data Summary'!A81)-9)</f>
        <v>#VALUE!</v>
      </c>
      <c r="B81" s="36" t="str">
        <f ca="true">+IF(ISTEXT('Data Summary'!B81),'Data Summary'!B81,"")</f>
        <v/>
      </c>
      <c r="C81" s="361"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62" t="e">
        <f ca="true">+RIGHT('Data Summary'!A82,LEN('Data Summary'!A82)-9)</f>
        <v>#VALUE!</v>
      </c>
      <c r="B82" s="36" t="str">
        <f ca="true">+IF(ISTEXT('Data Summary'!B82),'Data Summary'!B82,"")</f>
        <v/>
      </c>
      <c r="C82" s="361"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62" t="e">
        <f ca="true">+RIGHT('Data Summary'!A83,LEN('Data Summary'!A83)-9)</f>
        <v>#VALUE!</v>
      </c>
      <c r="B83" s="36" t="str">
        <f ca="true">+IF(ISTEXT('Data Summary'!B83),'Data Summary'!B83,"")</f>
        <v/>
      </c>
      <c r="C83" s="361"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62" t="e">
        <f ca="true">+RIGHT('Data Summary'!A84,LEN('Data Summary'!A84)-9)</f>
        <v>#VALUE!</v>
      </c>
      <c r="B84" s="36" t="str">
        <f ca="true">+IF(ISTEXT('Data Summary'!B84),'Data Summary'!B84,"")</f>
        <v/>
      </c>
      <c r="C84" s="361"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62" t="e">
        <f ca="true">+RIGHT('Data Summary'!A85,LEN('Data Summary'!A85)-9)</f>
        <v>#VALUE!</v>
      </c>
      <c r="B85" s="36" t="str">
        <f ca="true">+IF(ISTEXT('Data Summary'!B85),'Data Summary'!B85,"")</f>
        <v/>
      </c>
      <c r="C85" s="361"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62" t="e">
        <f ca="true">+RIGHT('Data Summary'!A86,LEN('Data Summary'!A86)-9)</f>
        <v>#VALUE!</v>
      </c>
      <c r="B86" s="36" t="str">
        <f ca="true">+IF(ISTEXT('Data Summary'!B86),'Data Summary'!B86,"")</f>
        <v/>
      </c>
      <c r="C86" s="361"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62" t="e">
        <f ca="true">+RIGHT('Data Summary'!A87,LEN('Data Summary'!A87)-9)</f>
        <v>#VALUE!</v>
      </c>
      <c r="B87" s="36" t="str">
        <f ca="true">+IF(ISTEXT('Data Summary'!B87),'Data Summary'!B87,"")</f>
        <v/>
      </c>
      <c r="C87" s="361"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62" t="e">
        <f ca="true">+RIGHT('Data Summary'!A88,LEN('Data Summary'!A88)-9)</f>
        <v>#VALUE!</v>
      </c>
      <c r="B88" s="36" t="str">
        <f ca="true">+IF(ISTEXT('Data Summary'!B88),'Data Summary'!B88,"")</f>
        <v/>
      </c>
      <c r="C88" s="361"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62" t="e">
        <f ca="true">+RIGHT('Data Summary'!A89,LEN('Data Summary'!A89)-9)</f>
        <v>#VALUE!</v>
      </c>
      <c r="B89" s="36" t="str">
        <f ca="true">+IF(ISTEXT('Data Summary'!B89),'Data Summary'!B89,"")</f>
        <v/>
      </c>
      <c r="C89" s="361"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62" t="e">
        <f ca="true">+RIGHT('Data Summary'!A90,LEN('Data Summary'!A90)-9)</f>
        <v>#VALUE!</v>
      </c>
      <c r="B90" s="36" t="str">
        <f ca="true">+IF(ISTEXT('Data Summary'!B90),'Data Summary'!B90,"")</f>
        <v/>
      </c>
      <c r="C90" s="361"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62" t="e">
        <f ca="true">+RIGHT('Data Summary'!A91,LEN('Data Summary'!A91)-9)</f>
        <v>#VALUE!</v>
      </c>
      <c r="B91" s="36" t="str">
        <f ca="true">+IF(ISTEXT('Data Summary'!B91),'Data Summary'!B91,"")</f>
        <v/>
      </c>
      <c r="C91" s="361"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62" t="e">
        <f ca="true">+RIGHT('Data Summary'!A92,LEN('Data Summary'!A92)-9)</f>
        <v>#VALUE!</v>
      </c>
      <c r="B92" s="36" t="str">
        <f ca="true">+IF(ISTEXT('Data Summary'!B92),'Data Summary'!B92,"")</f>
        <v/>
      </c>
      <c r="C92" s="361"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62" t="e">
        <f ca="true">+RIGHT('Data Summary'!A93,LEN('Data Summary'!A93)-9)</f>
        <v>#VALUE!</v>
      </c>
      <c r="B93" s="36" t="str">
        <f ca="true">+IF(ISTEXT('Data Summary'!B93),'Data Summary'!B93,"")</f>
        <v/>
      </c>
      <c r="C93" s="361"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62" t="e">
        <f ca="true">+RIGHT('Data Summary'!A94,LEN('Data Summary'!A94)-9)</f>
        <v>#VALUE!</v>
      </c>
      <c r="B94" s="36" t="str">
        <f ca="true">+IF(ISTEXT('Data Summary'!B94),'Data Summary'!B94,"")</f>
        <v/>
      </c>
      <c r="C94" s="361"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62" t="e">
        <f ca="true">+RIGHT('Data Summary'!A95,LEN('Data Summary'!A95)-9)</f>
        <v>#VALUE!</v>
      </c>
      <c r="B95" s="36" t="str">
        <f ca="true">+IF(ISTEXT('Data Summary'!B95),'Data Summary'!B95,"")</f>
        <v/>
      </c>
      <c r="C95" s="361"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62" t="e">
        <f ca="true">+RIGHT('Data Summary'!A96,LEN('Data Summary'!A96)-9)</f>
        <v>#VALUE!</v>
      </c>
      <c r="B96" s="36" t="str">
        <f ca="true">+IF(ISTEXT('Data Summary'!B96),'Data Summary'!B96,"")</f>
        <v/>
      </c>
      <c r="C96" s="361"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62" t="e">
        <f ca="true">+RIGHT('Data Summary'!A97,LEN('Data Summary'!A97)-9)</f>
        <v>#VALUE!</v>
      </c>
      <c r="B97" s="36" t="str">
        <f ca="true">+IF(ISTEXT('Data Summary'!B97),'Data Summary'!B97,"")</f>
        <v/>
      </c>
      <c r="C97" s="361"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62" t="e">
        <f ca="true">+RIGHT('Data Summary'!A98,LEN('Data Summary'!A98)-9)</f>
        <v>#VALUE!</v>
      </c>
      <c r="B98" s="36" t="str">
        <f ca="true">+IF(ISTEXT('Data Summary'!B98),'Data Summary'!B98,"")</f>
        <v/>
      </c>
      <c r="C98" s="361"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62" t="e">
        <f ca="true">+RIGHT('Data Summary'!A99,LEN('Data Summary'!A99)-9)</f>
        <v>#VALUE!</v>
      </c>
      <c r="B99" s="36" t="str">
        <f ca="true">+IF(ISTEXT('Data Summary'!B99),'Data Summary'!B99,"")</f>
        <v/>
      </c>
      <c r="C99" s="361"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62" t="e">
        <f ca="true">+RIGHT('Data Summary'!A100,LEN('Data Summary'!A100)-9)</f>
        <v>#VALUE!</v>
      </c>
      <c r="B100" s="36" t="str">
        <f ca="true">+IF(ISTEXT('Data Summary'!B100),'Data Summary'!B100,"")</f>
        <v/>
      </c>
      <c r="C100" s="361"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62" t="e">
        <f ca="true">+RIGHT('Data Summary'!A101,LEN('Data Summary'!A101)-9)</f>
        <v>#VALUE!</v>
      </c>
      <c r="B101" s="36" t="str">
        <f ca="true">+IF(ISTEXT('Data Summary'!B101),'Data Summary'!B101,"")</f>
        <v/>
      </c>
      <c r="C101" s="361"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62" t="e">
        <f ca="true">+RIGHT('Data Summary'!A102,LEN('Data Summary'!A102)-9)</f>
        <v>#VALUE!</v>
      </c>
      <c r="B102" s="36" t="str">
        <f ca="true">+IF(ISTEXT('Data Summary'!B102),'Data Summary'!B102,"")</f>
        <v/>
      </c>
      <c r="C102" s="361"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62" t="e">
        <f ca="true">+RIGHT('Data Summary'!A103,LEN('Data Summary'!A103)-9)</f>
        <v>#VALUE!</v>
      </c>
      <c r="B103" s="36" t="str">
        <f ca="true">+IF(ISTEXT('Data Summary'!B103),'Data Summary'!B103,"")</f>
        <v/>
      </c>
      <c r="C103" s="361"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62" t="e">
        <f ca="true">+RIGHT('Data Summary'!A104,LEN('Data Summary'!A104)-9)</f>
        <v>#VALUE!</v>
      </c>
      <c r="B104" s="36" t="str">
        <f ca="true">+IF(ISTEXT('Data Summary'!B104),'Data Summary'!B104,"")</f>
        <v/>
      </c>
      <c r="C104" s="361"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62" t="e">
        <f ca="true">+RIGHT('Data Summary'!A105,LEN('Data Summary'!A105)-9)</f>
        <v>#VALUE!</v>
      </c>
      <c r="B105" s="36" t="str">
        <f ca="true">+IF(ISTEXT('Data Summary'!B105),'Data Summary'!B105,"")</f>
        <v/>
      </c>
      <c r="C105" s="361"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62" t="e">
        <f ca="true">+RIGHT('Data Summary'!A106,LEN('Data Summary'!A106)-9)</f>
        <v>#VALUE!</v>
      </c>
      <c r="B106" s="36" t="str">
        <f ca="true">+IF(ISTEXT('Data Summary'!B106),'Data Summary'!B106,"")</f>
        <v/>
      </c>
      <c r="C106" s="361"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62" t="e">
        <f ca="true">+RIGHT('Data Summary'!A107,LEN('Data Summary'!A107)-9)</f>
        <v>#VALUE!</v>
      </c>
      <c r="B107" s="36" t="str">
        <f ca="true">+IF(ISTEXT('Data Summary'!B107),'Data Summary'!B107,"")</f>
        <v/>
      </c>
      <c r="C107" s="361"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62" t="e">
        <f ca="true">+RIGHT('Data Summary'!A108,LEN('Data Summary'!A108)-9)</f>
        <v>#VALUE!</v>
      </c>
      <c r="B108" s="36" t="str">
        <f ca="true">+IF(ISTEXT('Data Summary'!B108),'Data Summary'!B108,"")</f>
        <v/>
      </c>
      <c r="C108" s="361"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62" t="e">
        <f ca="true">+RIGHT('Data Summary'!A109,LEN('Data Summary'!A109)-9)</f>
        <v>#VALUE!</v>
      </c>
      <c r="B109" s="36" t="str">
        <f ca="true">+IF(ISTEXT('Data Summary'!B109),'Data Summary'!B109,"")</f>
        <v/>
      </c>
      <c r="C109" s="361"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62" t="e">
        <f ca="true">+RIGHT('Data Summary'!A110,LEN('Data Summary'!A110)-9)</f>
        <v>#VALUE!</v>
      </c>
      <c r="B110" s="36" t="str">
        <f ca="true">+IF(ISTEXT('Data Summary'!B110),'Data Summary'!B110,"")</f>
        <v/>
      </c>
      <c r="C110" s="361"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62" t="e">
        <f ca="true">+RIGHT('Data Summary'!A111,LEN('Data Summary'!A111)-9)</f>
        <v>#VALUE!</v>
      </c>
      <c r="B111" s="36" t="str">
        <f ca="true">+IF(ISTEXT('Data Summary'!B111),'Data Summary'!B111,"")</f>
        <v/>
      </c>
      <c r="C111" s="361"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62" t="e">
        <f ca="true">+RIGHT('Data Summary'!A112,LEN('Data Summary'!A112)-9)</f>
        <v>#VALUE!</v>
      </c>
      <c r="B112" s="36" t="str">
        <f ca="true">+IF(ISTEXT('Data Summary'!B112),'Data Summary'!B112,"")</f>
        <v/>
      </c>
      <c r="C112" s="361"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62" t="e">
        <f ca="true">+RIGHT('Data Summary'!A113,LEN('Data Summary'!A113)-9)</f>
        <v>#VALUE!</v>
      </c>
      <c r="B113" s="36" t="str">
        <f ca="true">+IF(ISTEXT('Data Summary'!B113),'Data Summary'!B113,"")</f>
        <v/>
      </c>
      <c r="C113" s="361"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62" t="e">
        <f ca="true">+RIGHT('Data Summary'!A114,LEN('Data Summary'!A114)-9)</f>
        <v>#VALUE!</v>
      </c>
      <c r="B114" s="36" t="str">
        <f ca="true">+IF(ISTEXT('Data Summary'!B114),'Data Summary'!B114,"")</f>
        <v/>
      </c>
      <c r="C114" s="361"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62" t="e">
        <f ca="true">+RIGHT('Data Summary'!A115,LEN('Data Summary'!A115)-9)</f>
        <v>#VALUE!</v>
      </c>
      <c r="B115" s="36" t="str">
        <f ca="true">+IF(ISTEXT('Data Summary'!B115),'Data Summary'!B115,"")</f>
        <v/>
      </c>
      <c r="C115" s="361"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62" t="e">
        <f ca="true">+RIGHT('Data Summary'!A116,LEN('Data Summary'!A116)-9)</f>
        <v>#VALUE!</v>
      </c>
      <c r="B116" s="36" t="str">
        <f ca="true">+IF(ISTEXT('Data Summary'!B116),'Data Summary'!B116,"")</f>
        <v/>
      </c>
      <c r="C116" s="361"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62" t="e">
        <f ca="true">+RIGHT('Data Summary'!A117,LEN('Data Summary'!A117)-9)</f>
        <v>#VALUE!</v>
      </c>
      <c r="B117" s="36" t="str">
        <f ca="true">+IF(ISTEXT('Data Summary'!B117),'Data Summary'!B117,"")</f>
        <v/>
      </c>
      <c r="C117" s="361"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62" t="e">
        <f ca="true">+RIGHT('Data Summary'!A118,LEN('Data Summary'!A118)-9)</f>
        <v>#VALUE!</v>
      </c>
      <c r="B118" s="36" t="str">
        <f ca="true">+IF(ISTEXT('Data Summary'!B118),'Data Summary'!B118,"")</f>
        <v/>
      </c>
      <c r="C118" s="361"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62" t="e">
        <f ca="true">+RIGHT('Data Summary'!A119,LEN('Data Summary'!A119)-9)</f>
        <v>#VALUE!</v>
      </c>
      <c r="B119" s="36" t="str">
        <f ca="true">+IF(ISTEXT('Data Summary'!B119),'Data Summary'!B119,"")</f>
        <v/>
      </c>
      <c r="C119" s="361"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62" t="e">
        <f ca="true">+RIGHT('Data Summary'!A120,LEN('Data Summary'!A120)-9)</f>
        <v>#VALUE!</v>
      </c>
      <c r="B120" s="36" t="str">
        <f ca="true">+IF(ISTEXT('Data Summary'!B120),'Data Summary'!B120,"")</f>
        <v/>
      </c>
      <c r="C120" s="361"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62" t="e">
        <f ca="true">+RIGHT('Data Summary'!A121,LEN('Data Summary'!A121)-9)</f>
        <v>#VALUE!</v>
      </c>
      <c r="B121" s="36" t="str">
        <f ca="true">+IF(ISTEXT('Data Summary'!B121),'Data Summary'!B121,"")</f>
        <v/>
      </c>
      <c r="C121" s="361"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62" t="e">
        <f ca="true">+RIGHT('Data Summary'!A122,LEN('Data Summary'!A122)-9)</f>
        <v>#VALUE!</v>
      </c>
      <c r="B122" s="36" t="str">
        <f ca="true">+IF(ISTEXT('Data Summary'!B122),'Data Summary'!B122,"")</f>
        <v/>
      </c>
      <c r="C122" s="361"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62" t="e">
        <f ca="true">+RIGHT('Data Summary'!A123,LEN('Data Summary'!A123)-9)</f>
        <v>#VALUE!</v>
      </c>
      <c r="B123" s="36" t="str">
        <f ca="true">+IF(ISTEXT('Data Summary'!B123),'Data Summary'!B123,"")</f>
        <v/>
      </c>
      <c r="C123" s="361"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62" t="e">
        <f ca="true">+RIGHT('Data Summary'!A124,LEN('Data Summary'!A124)-9)</f>
        <v>#VALUE!</v>
      </c>
      <c r="B124" s="36" t="str">
        <f ca="true">+IF(ISTEXT('Data Summary'!B124),'Data Summary'!B124,"")</f>
        <v/>
      </c>
      <c r="C124" s="361"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62" t="e">
        <f ca="true">+RIGHT('Data Summary'!A125,LEN('Data Summary'!A125)-9)</f>
        <v>#VALUE!</v>
      </c>
      <c r="B125" s="36" t="str">
        <f ca="true">+IF(ISTEXT('Data Summary'!B125),'Data Summary'!B125,"")</f>
        <v/>
      </c>
      <c r="C125" s="361"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62" t="e">
        <f ca="true">+RIGHT('Data Summary'!A126,LEN('Data Summary'!A126)-9)</f>
        <v>#VALUE!</v>
      </c>
      <c r="B126" s="36" t="str">
        <f ca="true">+IF(ISTEXT('Data Summary'!B126),'Data Summary'!B126,"")</f>
        <v/>
      </c>
      <c r="C126" s="361"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62" t="e">
        <f ca="true">+RIGHT('Data Summary'!A127,LEN('Data Summary'!A127)-9)</f>
        <v>#VALUE!</v>
      </c>
      <c r="B127" s="36" t="str">
        <f ca="true">+IF(ISTEXT('Data Summary'!B127),'Data Summary'!B127,"")</f>
        <v/>
      </c>
      <c r="C127" s="361"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62" t="e">
        <f ca="true">+RIGHT('Data Summary'!A128,LEN('Data Summary'!A128)-9)</f>
        <v>#VALUE!</v>
      </c>
      <c r="B128" s="36" t="str">
        <f ca="true">+IF(ISTEXT('Data Summary'!B128),'Data Summary'!B128,"")</f>
        <v/>
      </c>
      <c r="C128" s="361"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62" t="e">
        <f ca="true">+RIGHT('Data Summary'!A129,LEN('Data Summary'!A129)-9)</f>
        <v>#VALUE!</v>
      </c>
      <c r="B129" s="36" t="str">
        <f ca="true">+IF(ISTEXT('Data Summary'!B129),'Data Summary'!B129,"")</f>
        <v/>
      </c>
      <c r="C129" s="361"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62" t="e">
        <f ca="true">+RIGHT('Data Summary'!A130,LEN('Data Summary'!A130)-9)</f>
        <v>#VALUE!</v>
      </c>
      <c r="B130" s="36" t="str">
        <f ca="true">+IF(ISTEXT('Data Summary'!B130),'Data Summary'!B130,"")</f>
        <v/>
      </c>
      <c r="C130" s="361"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62" t="e">
        <f ca="true">+RIGHT('Data Summary'!A131,LEN('Data Summary'!A131)-9)</f>
        <v>#VALUE!</v>
      </c>
      <c r="B131" s="36" t="str">
        <f ca="true">+IF(ISTEXT('Data Summary'!B131),'Data Summary'!B131,"")</f>
        <v/>
      </c>
      <c r="C131" s="361"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62" t="e">
        <f ca="true">+RIGHT('Data Summary'!A132,LEN('Data Summary'!A132)-9)</f>
        <v>#VALUE!</v>
      </c>
      <c r="B132" s="36" t="str">
        <f ca="true">+IF(ISTEXT('Data Summary'!B132),'Data Summary'!B132,"")</f>
        <v/>
      </c>
      <c r="C132" s="361"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62" t="e">
        <f ca="true">+RIGHT('Data Summary'!A133,LEN('Data Summary'!A133)-9)</f>
        <v>#VALUE!</v>
      </c>
      <c r="B133" s="36" t="str">
        <f ca="true">+IF(ISTEXT('Data Summary'!B133),'Data Summary'!B133,"")</f>
        <v/>
      </c>
      <c r="C133" s="361"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62" t="e">
        <f ca="true">+RIGHT('Data Summary'!A134,LEN('Data Summary'!A134)-9)</f>
        <v>#VALUE!</v>
      </c>
      <c r="B134" s="36" t="str">
        <f ca="true">+IF(ISTEXT('Data Summary'!B134),'Data Summary'!B134,"")</f>
        <v/>
      </c>
      <c r="C134" s="361"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62" t="e">
        <f ca="true">+RIGHT('Data Summary'!A135,LEN('Data Summary'!A135)-9)</f>
        <v>#VALUE!</v>
      </c>
      <c r="B135" s="36" t="str">
        <f ca="true">+IF(ISTEXT('Data Summary'!B135),'Data Summary'!B135,"")</f>
        <v/>
      </c>
      <c r="C135" s="361"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62" t="e">
        <f ca="true">+RIGHT('Data Summary'!A136,LEN('Data Summary'!A136)-9)</f>
        <v>#VALUE!</v>
      </c>
      <c r="B136" s="36" t="str">
        <f ca="true">+IF(ISTEXT('Data Summary'!B136),'Data Summary'!B136,"")</f>
        <v/>
      </c>
      <c r="C136" s="361"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62" t="e">
        <f ca="true">+RIGHT('Data Summary'!A137,LEN('Data Summary'!A137)-9)</f>
        <v>#VALUE!</v>
      </c>
      <c r="B137" s="36" t="str">
        <f ca="true">+IF(ISTEXT('Data Summary'!B137),'Data Summary'!B137,"")</f>
        <v/>
      </c>
      <c r="C137" s="361"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62" t="e">
        <f ca="true">+RIGHT('Data Summary'!A138,LEN('Data Summary'!A138)-9)</f>
        <v>#VALUE!</v>
      </c>
      <c r="B138" s="36" t="str">
        <f ca="true">+IF(ISTEXT('Data Summary'!B138),'Data Summary'!B138,"")</f>
        <v/>
      </c>
      <c r="C138" s="361"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62" t="e">
        <f ca="true">+RIGHT('Data Summary'!A139,LEN('Data Summary'!A139)-9)</f>
        <v>#VALUE!</v>
      </c>
      <c r="B139" s="36" t="str">
        <f ca="true">+IF(ISTEXT('Data Summary'!B139),'Data Summary'!B139,"")</f>
        <v/>
      </c>
      <c r="C139" s="361"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62" t="e">
        <f ca="true">+RIGHT('Data Summary'!A140,LEN('Data Summary'!A140)-9)</f>
        <v>#VALUE!</v>
      </c>
      <c r="B140" s="36" t="str">
        <f ca="true">+IF(ISTEXT('Data Summary'!B140),'Data Summary'!B140,"")</f>
        <v/>
      </c>
      <c r="C140" s="361"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62" t="e">
        <f ca="true">+RIGHT('Data Summary'!A141,LEN('Data Summary'!A141)-9)</f>
        <v>#VALUE!</v>
      </c>
      <c r="B141" s="36" t="str">
        <f ca="true">+IF(ISTEXT('Data Summary'!B141),'Data Summary'!B141,"")</f>
        <v/>
      </c>
      <c r="C141" s="361"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62" t="e">
        <f ca="true">+RIGHT('Data Summary'!A142,LEN('Data Summary'!A142)-9)</f>
        <v>#VALUE!</v>
      </c>
      <c r="B142" s="36" t="str">
        <f ca="true">+IF(ISTEXT('Data Summary'!B142),'Data Summary'!B142,"")</f>
        <v/>
      </c>
      <c r="C142" s="361"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62" t="e">
        <f ca="true">+RIGHT('Data Summary'!A143,LEN('Data Summary'!A143)-9)</f>
        <v>#VALUE!</v>
      </c>
      <c r="B143" s="36" t="str">
        <f ca="true">+IF(ISTEXT('Data Summary'!B143),'Data Summary'!B143,"")</f>
        <v/>
      </c>
      <c r="C143" s="361"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62" t="e">
        <f ca="true">+RIGHT('Data Summary'!A144,LEN('Data Summary'!A144)-9)</f>
        <v>#VALUE!</v>
      </c>
      <c r="B144" s="36" t="str">
        <f ca="true">+IF(ISTEXT('Data Summary'!B144),'Data Summary'!B144,"")</f>
        <v/>
      </c>
      <c r="C144" s="361"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62" t="e">
        <f ca="true">+RIGHT('Data Summary'!A145,LEN('Data Summary'!A145)-9)</f>
        <v>#VALUE!</v>
      </c>
      <c r="B145" s="36" t="str">
        <f ca="true">+IF(ISTEXT('Data Summary'!B145),'Data Summary'!B145,"")</f>
        <v/>
      </c>
      <c r="C145" s="361"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62" t="e">
        <f ca="true">+RIGHT('Data Summary'!A146,LEN('Data Summary'!A146)-9)</f>
        <v>#VALUE!</v>
      </c>
      <c r="B146" s="36" t="str">
        <f ca="true">+IF(ISTEXT('Data Summary'!B146),'Data Summary'!B146,"")</f>
        <v/>
      </c>
      <c r="C146" s="361"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62" t="e">
        <f ca="true">+RIGHT('Data Summary'!A147,LEN('Data Summary'!A147)-9)</f>
        <v>#VALUE!</v>
      </c>
      <c r="B147" s="36" t="str">
        <f ca="true">+IF(ISTEXT('Data Summary'!B147),'Data Summary'!B147,"")</f>
        <v/>
      </c>
      <c r="C147" s="361"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62" t="e">
        <f ca="true">+RIGHT('Data Summary'!A148,LEN('Data Summary'!A148)-9)</f>
        <v>#VALUE!</v>
      </c>
      <c r="B148" s="36" t="str">
        <f ca="true">+IF(ISTEXT('Data Summary'!B148),'Data Summary'!B148,"")</f>
        <v/>
      </c>
      <c r="C148" s="361"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62" t="e">
        <f ca="true">+RIGHT('Data Summary'!A149,LEN('Data Summary'!A149)-9)</f>
        <v>#VALUE!</v>
      </c>
      <c r="B149" s="36" t="str">
        <f ca="true">+IF(ISTEXT('Data Summary'!B149),'Data Summary'!B149,"")</f>
        <v/>
      </c>
      <c r="C149" s="361"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62" t="e">
        <f ca="true">+RIGHT('Data Summary'!A150,LEN('Data Summary'!A150)-9)</f>
        <v>#VALUE!</v>
      </c>
      <c r="B150" s="36" t="str">
        <f ca="true">+IF(ISTEXT('Data Summary'!B150),'Data Summary'!B150,"")</f>
        <v/>
      </c>
      <c r="C150" s="361"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62" t="e">
        <f ca="true">+RIGHT('Data Summary'!A151,LEN('Data Summary'!A151)-9)</f>
        <v>#VALUE!</v>
      </c>
      <c r="B151" s="36" t="str">
        <f ca="true">+IF(ISTEXT('Data Summary'!B151),'Data Summary'!B151,"")</f>
        <v/>
      </c>
      <c r="C151" s="361"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62" t="e">
        <f ca="true">+RIGHT('Data Summary'!A152,LEN('Data Summary'!A152)-9)</f>
        <v>#VALUE!</v>
      </c>
      <c r="B152" s="36" t="str">
        <f ca="true">+IF(ISTEXT('Data Summary'!B152),'Data Summary'!B152,"")</f>
        <v/>
      </c>
      <c r="C152" s="361"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62" t="e">
        <f ca="true">+RIGHT('Data Summary'!A153,LEN('Data Summary'!A153)-9)</f>
        <v>#VALUE!</v>
      </c>
      <c r="B153" s="36" t="str">
        <f ca="true">+IF(ISTEXT('Data Summary'!B153),'Data Summary'!B153,"")</f>
        <v/>
      </c>
      <c r="C153" s="361"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62" t="e">
        <f ca="true">+RIGHT('Data Summary'!A154,LEN('Data Summary'!A154)-9)</f>
        <v>#VALUE!</v>
      </c>
      <c r="B154" s="36" t="str">
        <f ca="true">+IF(ISTEXT('Data Summary'!B154),'Data Summary'!B154,"")</f>
        <v/>
      </c>
      <c r="C154" s="361"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62" t="e">
        <f ca="true">+RIGHT('Data Summary'!A155,LEN('Data Summary'!A155)-9)</f>
        <v>#VALUE!</v>
      </c>
      <c r="B155" s="36" t="str">
        <f ca="true">+IF(ISTEXT('Data Summary'!B155),'Data Summary'!B155,"")</f>
        <v/>
      </c>
      <c r="C155" s="361"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62" t="e">
        <f ca="true">+RIGHT('Data Summary'!A156,LEN('Data Summary'!A156)-9)</f>
        <v>#VALUE!</v>
      </c>
      <c r="B156" s="36" t="str">
        <f ca="true">+IF(ISTEXT('Data Summary'!B156),'Data Summary'!B156,"")</f>
        <v/>
      </c>
      <c r="C156" s="361"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62" t="e">
        <f ca="true">+RIGHT('Data Summary'!A157,LEN('Data Summary'!A157)-9)</f>
        <v>#VALUE!</v>
      </c>
      <c r="B157" s="36" t="str">
        <f ca="true">+IF(ISTEXT('Data Summary'!B157),'Data Summary'!B157,"")</f>
        <v/>
      </c>
      <c r="C157" s="361"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62" t="e">
        <f ca="true">+RIGHT('Data Summary'!A158,LEN('Data Summary'!A158)-9)</f>
        <v>#VALUE!</v>
      </c>
      <c r="B158" s="36" t="str">
        <f ca="true">+IF(ISTEXT('Data Summary'!B158),'Data Summary'!B158,"")</f>
        <v/>
      </c>
      <c r="C158" s="361"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62" t="e">
        <f ca="true">+RIGHT('Data Summary'!A159,LEN('Data Summary'!A159)-9)</f>
        <v>#VALUE!</v>
      </c>
      <c r="B159" s="36" t="str">
        <f ca="true">+IF(ISTEXT('Data Summary'!B159),'Data Summary'!B159,"")</f>
        <v/>
      </c>
      <c r="C159" s="361"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62" t="e">
        <f ca="true">+RIGHT('Data Summary'!A160,LEN('Data Summary'!A160)-9)</f>
        <v>#VALUE!</v>
      </c>
      <c r="B160" s="36" t="str">
        <f ca="true">+IF(ISTEXT('Data Summary'!B160),'Data Summary'!B160,"")</f>
        <v/>
      </c>
      <c r="C160" s="361"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62" t="e">
        <f ca="true">+RIGHT('Data Summary'!A161,LEN('Data Summary'!A161)-9)</f>
        <v>#VALUE!</v>
      </c>
      <c r="B161" s="36" t="str">
        <f ca="true">+IF(ISTEXT('Data Summary'!B161),'Data Summary'!B161,"")</f>
        <v/>
      </c>
      <c r="C161" s="361"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62" t="e">
        <f ca="true">+RIGHT('Data Summary'!A162,LEN('Data Summary'!A162)-9)</f>
        <v>#VALUE!</v>
      </c>
      <c r="B162" s="36" t="str">
        <f ca="true">+IF(ISTEXT('Data Summary'!B162),'Data Summary'!B162,"")</f>
        <v/>
      </c>
      <c r="C162" s="361"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62" t="e">
        <f ca="true">+RIGHT('Data Summary'!A163,LEN('Data Summary'!A163)-9)</f>
        <v>#VALUE!</v>
      </c>
      <c r="B163" s="36" t="str">
        <f ca="true">+IF(ISTEXT('Data Summary'!B163),'Data Summary'!B163,"")</f>
        <v/>
      </c>
      <c r="C163" s="361"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62" t="e">
        <f ca="true">+RIGHT('Data Summary'!A164,LEN('Data Summary'!A164)-9)</f>
        <v>#VALUE!</v>
      </c>
      <c r="B164" s="36" t="str">
        <f ca="true">+IF(ISTEXT('Data Summary'!B164),'Data Summary'!B164,"")</f>
        <v/>
      </c>
      <c r="C164" s="361"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62" t="e">
        <f ca="true">+RIGHT('Data Summary'!A165,LEN('Data Summary'!A165)-9)</f>
        <v>#VALUE!</v>
      </c>
      <c r="B165" s="36" t="str">
        <f ca="true">+IF(ISTEXT('Data Summary'!B165),'Data Summary'!B165,"")</f>
        <v/>
      </c>
      <c r="C165" s="361"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62" t="e">
        <f ca="true">+RIGHT('Data Summary'!A166,LEN('Data Summary'!A166)-9)</f>
        <v>#VALUE!</v>
      </c>
      <c r="B166" s="36" t="str">
        <f ca="true">+IF(ISTEXT('Data Summary'!B166),'Data Summary'!B166,"")</f>
        <v/>
      </c>
      <c r="C166" s="361"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62" t="e">
        <f ca="true">+RIGHT('Data Summary'!A167,LEN('Data Summary'!A167)-9)</f>
        <v>#VALUE!</v>
      </c>
      <c r="B167" s="36" t="str">
        <f ca="true">+IF(ISTEXT('Data Summary'!B167),'Data Summary'!B167,"")</f>
        <v/>
      </c>
      <c r="C167" s="361"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62" t="e">
        <f ca="true">+RIGHT('Data Summary'!A168,LEN('Data Summary'!A168)-9)</f>
        <v>#VALUE!</v>
      </c>
      <c r="B168" s="36" t="str">
        <f ca="true">+IF(ISTEXT('Data Summary'!B168),'Data Summary'!B168,"")</f>
        <v/>
      </c>
      <c r="C168" s="361"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62" t="e">
        <f ca="true">+RIGHT('Data Summary'!A169,LEN('Data Summary'!A169)-9)</f>
        <v>#VALUE!</v>
      </c>
      <c r="B169" s="36" t="str">
        <f ca="true">+IF(ISTEXT('Data Summary'!B169),'Data Summary'!B169,"")</f>
        <v/>
      </c>
      <c r="C169" s="361"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62" t="e">
        <f ca="true">+RIGHT('Data Summary'!A170,LEN('Data Summary'!A170)-9)</f>
        <v>#VALUE!</v>
      </c>
      <c r="B170" s="36" t="str">
        <f ca="true">+IF(ISTEXT('Data Summary'!B170),'Data Summary'!B170,"")</f>
        <v/>
      </c>
      <c r="C170" s="361"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62" t="e">
        <f ca="true">+RIGHT('Data Summary'!A171,LEN('Data Summary'!A171)-9)</f>
        <v>#VALUE!</v>
      </c>
      <c r="B171" s="36" t="str">
        <f ca="true">+IF(ISTEXT('Data Summary'!B171),'Data Summary'!B171,"")</f>
        <v/>
      </c>
      <c r="C171" s="361"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62" t="e">
        <f ca="true">+RIGHT('Data Summary'!A172,LEN('Data Summary'!A172)-9)</f>
        <v>#VALUE!</v>
      </c>
      <c r="B172" s="36" t="str">
        <f ca="true">+IF(ISTEXT('Data Summary'!B172),'Data Summary'!B172,"")</f>
        <v/>
      </c>
      <c r="C172" s="361"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62" t="e">
        <f ca="true">+RIGHT('Data Summary'!A173,LEN('Data Summary'!A173)-9)</f>
        <v>#VALUE!</v>
      </c>
      <c r="B173" s="36" t="str">
        <f ca="true">+IF(ISTEXT('Data Summary'!B173),'Data Summary'!B173,"")</f>
        <v/>
      </c>
      <c r="C173" s="361"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62" t="e">
        <f ca="true">+RIGHT('Data Summary'!A174,LEN('Data Summary'!A174)-9)</f>
        <v>#VALUE!</v>
      </c>
      <c r="B174" s="36" t="str">
        <f ca="true">+IF(ISTEXT('Data Summary'!B174),'Data Summary'!B174,"")</f>
        <v/>
      </c>
      <c r="C174" s="361"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62" t="e">
        <f ca="true">+RIGHT('Data Summary'!A175,LEN('Data Summary'!A175)-9)</f>
        <v>#VALUE!</v>
      </c>
      <c r="B175" s="36" t="str">
        <f ca="true">+IF(ISTEXT('Data Summary'!B175),'Data Summary'!B175,"")</f>
        <v/>
      </c>
      <c r="C175" s="361"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62" t="e">
        <f ca="true">+RIGHT('Data Summary'!A176,LEN('Data Summary'!A176)-9)</f>
        <v>#VALUE!</v>
      </c>
      <c r="B176" s="36" t="str">
        <f ca="true">+IF(ISTEXT('Data Summary'!B176),'Data Summary'!B176,"")</f>
        <v/>
      </c>
      <c r="C176" s="361"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62" t="e">
        <f ca="true">+RIGHT('Data Summary'!A177,LEN('Data Summary'!A177)-9)</f>
        <v>#VALUE!</v>
      </c>
      <c r="B177" s="36" t="str">
        <f ca="true">+IF(ISTEXT('Data Summary'!B177),'Data Summary'!B177,"")</f>
        <v/>
      </c>
      <c r="C177" s="361"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62" t="e">
        <f ca="true">+RIGHT('Data Summary'!A178,LEN('Data Summary'!A178)-9)</f>
        <v>#VALUE!</v>
      </c>
      <c r="B178" s="36" t="str">
        <f ca="true">+IF(ISTEXT('Data Summary'!B178),'Data Summary'!B178,"")</f>
        <v/>
      </c>
      <c r="C178" s="361"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62" t="e">
        <f ca="true">+RIGHT('Data Summary'!A179,LEN('Data Summary'!A179)-9)</f>
        <v>#VALUE!</v>
      </c>
      <c r="B179" s="36" t="str">
        <f ca="true">+IF(ISTEXT('Data Summary'!B179),'Data Summary'!B179,"")</f>
        <v/>
      </c>
      <c r="C179" s="361"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62" t="e">
        <f ca="true">+RIGHT('Data Summary'!A180,LEN('Data Summary'!A180)-9)</f>
        <v>#VALUE!</v>
      </c>
      <c r="B180" s="36" t="str">
        <f ca="true">+IF(ISTEXT('Data Summary'!B180),'Data Summary'!B180,"")</f>
        <v/>
      </c>
      <c r="C180" s="361"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62" t="e">
        <f ca="true">+RIGHT('Data Summary'!A181,LEN('Data Summary'!A181)-9)</f>
        <v>#VALUE!</v>
      </c>
      <c r="B181" s="36" t="str">
        <f ca="true">+IF(ISTEXT('Data Summary'!B181),'Data Summary'!B181,"")</f>
        <v/>
      </c>
      <c r="C181" s="361"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62" t="e">
        <f ca="true">+RIGHT('Data Summary'!A182,LEN('Data Summary'!A182)-9)</f>
        <v>#VALUE!</v>
      </c>
      <c r="B182" s="36" t="str">
        <f ca="true">+IF(ISTEXT('Data Summary'!B182),'Data Summary'!B182,"")</f>
        <v/>
      </c>
      <c r="C182" s="361"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62" t="e">
        <f ca="true">+RIGHT('Data Summary'!A183,LEN('Data Summary'!A183)-9)</f>
        <v>#VALUE!</v>
      </c>
      <c r="B183" s="36" t="str">
        <f ca="true">+IF(ISTEXT('Data Summary'!B183),'Data Summary'!B183,"")</f>
        <v/>
      </c>
      <c r="C183" s="361"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62" t="e">
        <f ca="true">+RIGHT('Data Summary'!A184,LEN('Data Summary'!A184)-9)</f>
        <v>#VALUE!</v>
      </c>
      <c r="B184" s="36" t="str">
        <f ca="true">+IF(ISTEXT('Data Summary'!B184),'Data Summary'!B184,"")</f>
        <v/>
      </c>
      <c r="C184" s="361"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62" t="e">
        <f ca="true">+RIGHT('Data Summary'!A185,LEN('Data Summary'!A185)-9)</f>
        <v>#VALUE!</v>
      </c>
      <c r="B185" s="36" t="str">
        <f ca="true">+IF(ISTEXT('Data Summary'!B185),'Data Summary'!B185,"")</f>
        <v/>
      </c>
      <c r="C185" s="361"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62" t="e">
        <f ca="true">+RIGHT('Data Summary'!A186,LEN('Data Summary'!A186)-9)</f>
        <v>#VALUE!</v>
      </c>
      <c r="B186" s="36" t="str">
        <f ca="true">+IF(ISTEXT('Data Summary'!B186),'Data Summary'!B186,"")</f>
        <v/>
      </c>
      <c r="C186" s="361"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62" t="e">
        <f ca="true">+RIGHT('Data Summary'!A187,LEN('Data Summary'!A187)-9)</f>
        <v>#VALUE!</v>
      </c>
      <c r="B187" s="36" t="str">
        <f ca="true">+IF(ISTEXT('Data Summary'!B187),'Data Summary'!B187,"")</f>
        <v/>
      </c>
      <c r="C187" s="361"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62" t="e">
        <f ca="true">+RIGHT('Data Summary'!A188,LEN('Data Summary'!A188)-9)</f>
        <v>#VALUE!</v>
      </c>
      <c r="B188" s="36" t="str">
        <f ca="true">+IF(ISTEXT('Data Summary'!B188),'Data Summary'!B188,"")</f>
        <v/>
      </c>
      <c r="C188" s="361"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62" t="e">
        <f ca="true">+RIGHT('Data Summary'!A189,LEN('Data Summary'!A189)-9)</f>
        <v>#VALUE!</v>
      </c>
      <c r="B189" s="36" t="str">
        <f ca="true">+IF(ISTEXT('Data Summary'!B189),'Data Summary'!B189,"")</f>
        <v/>
      </c>
      <c r="C189" s="361"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62" t="e">
        <f ca="true">+RIGHT('Data Summary'!A190,LEN('Data Summary'!A190)-9)</f>
        <v>#VALUE!</v>
      </c>
      <c r="B190" s="36" t="str">
        <f ca="true">+IF(ISTEXT('Data Summary'!B190),'Data Summary'!B190,"")</f>
        <v/>
      </c>
      <c r="C190" s="361"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62" t="e">
        <f ca="true">+RIGHT('Data Summary'!A191,LEN('Data Summary'!A191)-9)</f>
        <v>#VALUE!</v>
      </c>
      <c r="B191" s="36" t="str">
        <f ca="true">+IF(ISTEXT('Data Summary'!B191),'Data Summary'!B191,"")</f>
        <v/>
      </c>
      <c r="C191" s="361"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62" t="e">
        <f ca="true">+RIGHT('Data Summary'!A192,LEN('Data Summary'!A192)-9)</f>
        <v>#VALUE!</v>
      </c>
      <c r="B192" s="36" t="str">
        <f ca="true">+IF(ISTEXT('Data Summary'!B192),'Data Summary'!B192,"")</f>
        <v/>
      </c>
      <c r="C192" s="361"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62" t="e">
        <f ca="true">+RIGHT('Data Summary'!A193,LEN('Data Summary'!A193)-9)</f>
        <v>#VALUE!</v>
      </c>
      <c r="B193" s="36" t="str">
        <f ca="true">+IF(ISTEXT('Data Summary'!B193),'Data Summary'!B193,"")</f>
        <v/>
      </c>
      <c r="C193" s="361"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62" t="e">
        <f ca="true">+RIGHT('Data Summary'!A194,LEN('Data Summary'!A194)-9)</f>
        <v>#VALUE!</v>
      </c>
      <c r="B194" s="36" t="str">
        <f ca="true">+IF(ISTEXT('Data Summary'!B194),'Data Summary'!B194,"")</f>
        <v/>
      </c>
      <c r="C194" s="361"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62" t="e">
        <f ca="true">+RIGHT('Data Summary'!A195,LEN('Data Summary'!A195)-9)</f>
        <v>#VALUE!</v>
      </c>
      <c r="B195" s="36" t="str">
        <f ca="true">+IF(ISTEXT('Data Summary'!B195),'Data Summary'!B195,"")</f>
        <v/>
      </c>
      <c r="C195" s="361"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62" t="e">
        <f ca="true">+RIGHT('Data Summary'!A196,LEN('Data Summary'!A196)-9)</f>
        <v>#VALUE!</v>
      </c>
      <c r="B196" s="36" t="str">
        <f ca="true">+IF(ISTEXT('Data Summary'!B196),'Data Summary'!B196,"")</f>
        <v/>
      </c>
      <c r="C196" s="361"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62" t="e">
        <f ca="true">+RIGHT('Data Summary'!A197,LEN('Data Summary'!A197)-9)</f>
        <v>#VALUE!</v>
      </c>
      <c r="B197" s="36" t="str">
        <f ca="true">+IF(ISTEXT('Data Summary'!B197),'Data Summary'!B197,"")</f>
        <v/>
      </c>
      <c r="C197" s="361"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62" t="e">
        <f ca="true">+RIGHT('Data Summary'!A198,LEN('Data Summary'!A198)-9)</f>
        <v>#VALUE!</v>
      </c>
      <c r="B198" s="36" t="str">
        <f ca="true">+IF(ISTEXT('Data Summary'!B198),'Data Summary'!B198,"")</f>
        <v/>
      </c>
      <c r="C198" s="361"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62" t="e">
        <f ca="true">+RIGHT('Data Summary'!A199,LEN('Data Summary'!A199)-9)</f>
        <v>#VALUE!</v>
      </c>
      <c r="B199" s="36" t="str">
        <f ca="true">+IF(ISTEXT('Data Summary'!B199),'Data Summary'!B199,"")</f>
        <v/>
      </c>
      <c r="C199" s="361"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62" t="e">
        <f ca="true">+RIGHT('Data Summary'!A200,LEN('Data Summary'!A200)-9)</f>
        <v>#VALUE!</v>
      </c>
      <c r="B200" s="36" t="str">
        <f ca="true">+IF(ISTEXT('Data Summary'!B200),'Data Summary'!B200,"")</f>
        <v/>
      </c>
      <c r="C200" s="361"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62" t="e">
        <f ca="true">+RIGHT('Data Summary'!A201,LEN('Data Summary'!A201)-9)</f>
        <v>#VALUE!</v>
      </c>
      <c r="B201" s="36" t="str">
        <f ca="true">+IF(ISTEXT('Data Summary'!B201),'Data Summary'!B201,"")</f>
        <v/>
      </c>
      <c r="C201" s="361"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62" t="e">
        <f ca="true">+RIGHT('Data Summary'!A202,LEN('Data Summary'!A202)-9)</f>
        <v>#VALUE!</v>
      </c>
      <c r="B202" s="36" t="str">
        <f ca="true">+IF(ISTEXT('Data Summary'!B202),'Data Summary'!B202,"")</f>
        <v/>
      </c>
      <c r="C202" s="361"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62" t="e">
        <f ca="true">+RIGHT('Data Summary'!A203,LEN('Data Summary'!A203)-9)</f>
        <v>#VALUE!</v>
      </c>
      <c r="B203" s="36" t="str">
        <f ca="true">+IF(ISTEXT('Data Summary'!B203),'Data Summary'!B203,"")</f>
        <v/>
      </c>
      <c r="C203" s="361"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62" t="e">
        <f ca="true">+RIGHT('Data Summary'!A204,LEN('Data Summary'!A204)-9)</f>
        <v>#VALUE!</v>
      </c>
      <c r="B204" s="36" t="str">
        <f ca="true">+IF(ISTEXT('Data Summary'!B204),'Data Summary'!B204,"")</f>
        <v/>
      </c>
      <c r="C204" s="361"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62" t="e">
        <f ca="true">+RIGHT('Data Summary'!A205,LEN('Data Summary'!A205)-9)</f>
        <v>#VALUE!</v>
      </c>
      <c r="B205" s="36" t="str">
        <f ca="true">+IF(ISTEXT('Data Summary'!B205),'Data Summary'!B205,"")</f>
        <v/>
      </c>
      <c r="C205" s="361"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62" t="e">
        <f ca="true">+RIGHT('Data Summary'!A206,LEN('Data Summary'!A206)-9)</f>
        <v>#VALUE!</v>
      </c>
      <c r="B206" s="36" t="str">
        <f ca="true">+IF(ISTEXT('Data Summary'!B206),'Data Summary'!B206,"")</f>
        <v/>
      </c>
      <c r="C206" s="361"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62" t="e">
        <f ca="true">+RIGHT('Data Summary'!A207,LEN('Data Summary'!A207)-9)</f>
        <v>#VALUE!</v>
      </c>
      <c r="B207" s="36" t="str">
        <f ca="true">+IF(ISTEXT('Data Summary'!B207),'Data Summary'!B207,"")</f>
        <v/>
      </c>
      <c r="C207" s="361"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01A1-1821-457E-85EC-092C3A740472}">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6" customWidth="true"/>
    <col min="2" max="2" width="7.5" style="192" customWidth="true"/>
    <col min="3" max="8" width="8.75" style="156" customWidth="true"/>
    <col min="9" max="9" width="9.375" style="156" customWidth="true"/>
    <col min="10" max="10" width="13.375" style="156" customWidth="true"/>
    <col min="11" max="11" width="7.5" style="156" customWidth="true"/>
    <col min="12" max="17" width="8.625" style="156" customWidth="true"/>
    <col min="18" max="18" width="6.5" style="156" customWidth="true"/>
    <col min="19" max="19" width="13.375" style="156" customWidth="true"/>
    <col min="20" max="20" width="7.5" style="156" customWidth="true"/>
    <col min="21" max="26" width="9.125" style="156" customWidth="true"/>
    <col min="27" max="16384" width="9" style="156"/>
  </cols>
  <sheetData>
    <row xmlns:x14ac="http://schemas.microsoft.com/office/spreadsheetml/2009/9/ac" r="1" ht="15.75" x14ac:dyDescent="0.25">
      <c r="A1" s="152" t="s">
        <v>48</v>
      </c>
      <c r="B1" s="153"/>
      <c r="C1" s="154"/>
      <c r="D1" s="154"/>
      <c r="E1" s="154"/>
      <c r="F1" s="154"/>
      <c r="G1" s="154"/>
      <c r="H1" s="589"/>
      <c r="I1" s="589"/>
      <c r="J1" s="589"/>
      <c r="K1" s="589"/>
      <c r="L1" s="589"/>
      <c r="M1" s="589"/>
      <c r="N1" s="589"/>
      <c r="O1" s="589"/>
      <c r="P1" s="589"/>
      <c r="Q1" s="154"/>
      <c r="R1" s="154"/>
      <c r="S1" s="154"/>
      <c r="T1" s="155"/>
      <c r="U1" s="155"/>
      <c r="V1" s="155"/>
      <c r="W1" s="155"/>
      <c r="X1" s="155"/>
      <c r="Y1" s="155"/>
      <c r="Z1" s="155"/>
      <c r="AA1" s="155"/>
    </row>
    <row xmlns:x14ac="http://schemas.microsoft.com/office/spreadsheetml/2009/9/ac" r="2" s="159" customFormat="true" ht="26.25" customHeight="true" x14ac:dyDescent="0.25">
      <c r="A2" s="157" t="s">
        <v>13</v>
      </c>
      <c r="B2" s="158"/>
      <c r="J2" s="157" t="s">
        <v>14</v>
      </c>
      <c r="R2" s="160"/>
      <c r="S2" s="161" t="s">
        <v>15</v>
      </c>
      <c r="W2" s="160"/>
      <c r="X2" s="160"/>
      <c r="Y2" s="162"/>
      <c r="Z2" s="162"/>
      <c r="AD2" s="163"/>
      <c r="AE2" s="163"/>
      <c r="AF2" s="163"/>
      <c r="AG2" s="163"/>
      <c r="AH2" s="163"/>
      <c r="AI2" s="163"/>
    </row>
    <row xmlns:x14ac="http://schemas.microsoft.com/office/spreadsheetml/2009/9/ac" r="3" ht="15.75" x14ac:dyDescent="0.25">
      <c r="A3" s="164"/>
      <c r="B3" s="165" t="s">
        <v>4</v>
      </c>
      <c r="C3" s="160" t="s">
        <v>7</v>
      </c>
      <c r="D3" s="160" t="s">
        <v>2</v>
      </c>
      <c r="E3" s="160" t="s">
        <v>1</v>
      </c>
      <c r="F3" s="160" t="s">
        <v>54</v>
      </c>
      <c r="G3" s="160" t="s">
        <v>17</v>
      </c>
      <c r="H3" s="160" t="s">
        <v>18</v>
      </c>
      <c r="I3" s="166"/>
      <c r="J3" s="164"/>
      <c r="K3" s="165" t="s">
        <v>4</v>
      </c>
      <c r="L3" s="160" t="s">
        <v>7</v>
      </c>
      <c r="M3" s="160" t="s">
        <v>2</v>
      </c>
      <c r="N3" s="160" t="s">
        <v>1</v>
      </c>
      <c r="O3" s="160" t="s">
        <v>54</v>
      </c>
      <c r="P3" s="160" t="s">
        <v>17</v>
      </c>
      <c r="Q3" s="160" t="s">
        <v>18</v>
      </c>
      <c r="R3" s="162"/>
      <c r="S3" s="167"/>
      <c r="T3" s="165" t="s">
        <v>4</v>
      </c>
      <c r="U3" s="160" t="s">
        <v>7</v>
      </c>
      <c r="V3" s="160" t="s">
        <v>2</v>
      </c>
      <c r="W3" s="160" t="s">
        <v>1</v>
      </c>
      <c r="X3" s="160" t="s">
        <v>54</v>
      </c>
      <c r="Y3" s="160" t="s">
        <v>17</v>
      </c>
      <c r="Z3" s="160" t="s">
        <v>18</v>
      </c>
      <c r="AB3" s="163"/>
      <c r="AC3" s="163"/>
      <c r="AD3" s="163"/>
      <c r="AE3" s="163"/>
      <c r="AF3" s="163"/>
      <c r="AG3" s="163"/>
    </row>
    <row xmlns:x14ac="http://schemas.microsoft.com/office/spreadsheetml/2009/9/ac" r="4" ht="15.75" x14ac:dyDescent="0.25">
      <c r="A4" s="164" t="s">
        <v>34</v>
      </c>
      <c r="B4" s="10">
        <v>2023</v>
      </c>
      <c r="C4" s="10">
        <v>92.46903648</v>
      </c>
      <c r="D4" s="10"/>
      <c r="E4" s="10"/>
      <c r="F4" s="10"/>
      <c r="G4" s="10">
        <v>92.811111109999999</v>
      </c>
      <c r="H4" s="10">
        <v>84.137692310000006</v>
      </c>
      <c r="I4" s="166"/>
      <c r="J4" s="164" t="s">
        <v>34</v>
      </c>
      <c r="K4" s="10">
        <v>2023</v>
      </c>
      <c r="L4" s="10">
        <v>74.333523200000002</v>
      </c>
      <c r="M4" s="10"/>
      <c r="N4" s="10"/>
      <c r="O4" s="10"/>
      <c r="P4" s="10">
        <v>78.807563029999997</v>
      </c>
      <c r="Q4" s="10">
        <v>53.285714290000001</v>
      </c>
      <c r="R4" s="163"/>
      <c r="S4" s="164" t="s">
        <v>34</v>
      </c>
      <c r="T4" s="10">
        <v>2023</v>
      </c>
      <c r="U4" s="10">
        <v>20.699590000000001</v>
      </c>
      <c r="V4" s="10"/>
      <c r="W4" s="10"/>
      <c r="X4" s="10"/>
      <c r="Y4" s="10"/>
      <c r="Z4" s="10"/>
      <c r="AA4" s="163"/>
      <c r="AB4" s="163"/>
      <c r="AC4" s="163"/>
      <c r="AD4" s="163"/>
      <c r="AE4" s="163"/>
      <c r="AF4" s="163"/>
      <c r="AG4" s="163"/>
    </row>
    <row xmlns:x14ac="http://schemas.microsoft.com/office/spreadsheetml/2009/9/ac" r="5" ht="15.75" x14ac:dyDescent="0.25">
      <c r="A5" s="164" t="s">
        <v>35</v>
      </c>
      <c r="B5" s="10">
        <v>2023</v>
      </c>
      <c r="C5" s="10">
        <v>1.1104025179999999</v>
      </c>
      <c r="D5" s="10"/>
      <c r="E5" s="10"/>
      <c r="F5" s="10"/>
      <c r="G5" s="10">
        <v>0</v>
      </c>
      <c r="H5" s="10">
        <v>11.67675214</v>
      </c>
      <c r="I5" s="166"/>
      <c r="J5" s="164" t="s">
        <v>35</v>
      </c>
      <c r="K5" s="10">
        <v>2023</v>
      </c>
      <c r="L5" s="10"/>
      <c r="M5" s="10"/>
      <c r="N5" s="10"/>
      <c r="O5" s="10"/>
      <c r="P5" s="10"/>
      <c r="Q5" s="10"/>
      <c r="R5" s="163"/>
      <c r="S5" s="164" t="s">
        <v>35</v>
      </c>
      <c r="T5" s="10">
        <v>2023</v>
      </c>
      <c r="U5" s="10"/>
      <c r="V5" s="10"/>
      <c r="W5" s="10"/>
      <c r="X5" s="10"/>
      <c r="Y5" s="10"/>
      <c r="Z5" s="10"/>
      <c r="AA5" s="163"/>
      <c r="AB5" s="163"/>
      <c r="AC5" s="163"/>
      <c r="AD5" s="163"/>
      <c r="AE5" s="163"/>
      <c r="AF5" s="163"/>
      <c r="AG5" s="163"/>
    </row>
    <row xmlns:x14ac="http://schemas.microsoft.com/office/spreadsheetml/2009/9/ac" r="6" s="159" customFormat="true" ht="15.75" x14ac:dyDescent="0.25">
      <c r="A6" s="164" t="s">
        <v>36</v>
      </c>
      <c r="B6" s="10">
        <v>2023</v>
      </c>
      <c r="C6" s="10">
        <v>6.4205610039999996</v>
      </c>
      <c r="D6" s="10"/>
      <c r="E6" s="10">
        <v>7.7059523810000004</v>
      </c>
      <c r="F6" s="10"/>
      <c r="G6" s="10">
        <v>7.1888888890000002</v>
      </c>
      <c r="H6" s="10">
        <v>4.1855555559999997</v>
      </c>
      <c r="I6" s="166"/>
      <c r="J6" s="164" t="s">
        <v>36</v>
      </c>
      <c r="K6" s="10">
        <v>2023</v>
      </c>
      <c r="L6" s="10"/>
      <c r="M6" s="10"/>
      <c r="N6" s="10"/>
      <c r="O6" s="10"/>
      <c r="P6" s="10"/>
      <c r="Q6" s="10"/>
      <c r="R6" s="162"/>
      <c r="S6" s="164" t="s">
        <v>36</v>
      </c>
      <c r="T6" s="10">
        <v>2023</v>
      </c>
      <c r="U6" s="10">
        <v>54.752002699999998</v>
      </c>
      <c r="V6" s="10"/>
      <c r="W6" s="10">
        <v>55.65306451</v>
      </c>
      <c r="X6" s="10"/>
      <c r="Y6" s="10">
        <v>57.71134868</v>
      </c>
      <c r="Z6" s="10">
        <v>59.299342109999998</v>
      </c>
      <c r="AA6" s="163"/>
      <c r="AB6" s="163"/>
      <c r="AC6" s="163"/>
      <c r="AD6" s="163"/>
      <c r="AE6" s="163"/>
      <c r="AF6" s="163"/>
      <c r="AG6" s="163"/>
    </row>
    <row xmlns:x14ac="http://schemas.microsoft.com/office/spreadsheetml/2009/9/ac" r="7" s="159" customFormat="true" ht="15.75" x14ac:dyDescent="0.25">
      <c r="A7" s="168" t="s">
        <v>243</v>
      </c>
      <c r="B7" s="10">
        <v>2023</v>
      </c>
      <c r="C7" s="10">
        <v>0</v>
      </c>
      <c r="D7" s="10">
        <v>100</v>
      </c>
      <c r="E7" s="10">
        <v>92.294047620000001</v>
      </c>
      <c r="F7" s="10">
        <v>100</v>
      </c>
      <c r="G7" s="10">
        <v>0</v>
      </c>
      <c r="H7" s="10">
        <v>0</v>
      </c>
      <c r="I7" s="163"/>
      <c r="J7" s="168" t="s">
        <v>243</v>
      </c>
      <c r="K7" s="10">
        <v>2023</v>
      </c>
      <c r="L7" s="10">
        <v>25.666476800000002</v>
      </c>
      <c r="M7" s="10">
        <v>100</v>
      </c>
      <c r="N7" s="10">
        <v>100</v>
      </c>
      <c r="O7" s="10">
        <v>100</v>
      </c>
      <c r="P7" s="10">
        <v>21.192436969999999</v>
      </c>
      <c r="Q7" s="10">
        <v>46.714285709999999</v>
      </c>
      <c r="R7" s="163"/>
      <c r="S7" s="168" t="s">
        <v>243</v>
      </c>
      <c r="T7" s="10">
        <v>2023</v>
      </c>
      <c r="U7" s="10">
        <v>79.300409999999999</v>
      </c>
      <c r="V7" s="10">
        <v>100</v>
      </c>
      <c r="W7" s="10">
        <v>100</v>
      </c>
      <c r="X7" s="10">
        <v>100</v>
      </c>
      <c r="Y7" s="10">
        <v>42.28865132</v>
      </c>
      <c r="Z7" s="10">
        <v>40.700657890000002</v>
      </c>
      <c r="AA7" s="169"/>
    </row>
    <row xmlns:x14ac="http://schemas.microsoft.com/office/spreadsheetml/2009/9/ac" r="8" s="159" customFormat="true" ht="15.75" x14ac:dyDescent="0.25">
      <c r="A8" s="170"/>
      <c r="B8" s="171"/>
      <c r="H8" s="169"/>
      <c r="I8" s="169"/>
      <c r="J8" s="169"/>
      <c r="K8" s="169"/>
      <c r="L8" s="169"/>
      <c r="M8" s="169"/>
      <c r="N8" s="169"/>
      <c r="O8" s="169"/>
      <c r="P8" s="169"/>
      <c r="Q8" s="169"/>
      <c r="R8" s="169"/>
      <c r="S8" s="169"/>
      <c r="T8" s="169"/>
      <c r="U8" s="169"/>
      <c r="V8" s="169"/>
      <c r="W8" s="169"/>
      <c r="X8" s="169"/>
      <c r="Y8" s="169"/>
      <c r="Z8" s="169"/>
      <c r="AA8" s="169"/>
    </row>
    <row xmlns:x14ac="http://schemas.microsoft.com/office/spreadsheetml/2009/9/ac" r="9" s="159" customFormat="true" ht="15.75" x14ac:dyDescent="0.25">
      <c r="A9" s="170"/>
      <c r="B9" s="171"/>
      <c r="H9" s="169"/>
      <c r="I9" s="169"/>
      <c r="J9" s="169"/>
      <c r="K9" s="169"/>
      <c r="L9" s="169"/>
      <c r="M9" s="169"/>
      <c r="N9" s="169"/>
      <c r="O9" s="169"/>
      <c r="P9" s="169"/>
      <c r="Q9" s="169"/>
      <c r="R9" s="169"/>
      <c r="S9" s="169"/>
      <c r="T9" s="169"/>
      <c r="U9" s="169"/>
      <c r="V9" s="169"/>
      <c r="W9" s="169"/>
      <c r="X9" s="169"/>
      <c r="Y9" s="169"/>
      <c r="Z9" s="169"/>
      <c r="AA9" s="169"/>
    </row>
    <row xmlns:x14ac="http://schemas.microsoft.com/office/spreadsheetml/2009/9/ac" r="10" s="159" customFormat="true" ht="15.75" x14ac:dyDescent="0.25">
      <c r="A10" s="172"/>
      <c r="B10" s="171"/>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row>
    <row xmlns:x14ac="http://schemas.microsoft.com/office/spreadsheetml/2009/9/ac" r="11" ht="15.75" x14ac:dyDescent="0.25">
      <c r="A11" s="173"/>
      <c r="B11" s="174"/>
      <c r="C11" s="169"/>
      <c r="D11" s="169"/>
      <c r="E11" s="169"/>
      <c r="F11" s="169"/>
      <c r="G11" s="169"/>
      <c r="H11" s="169"/>
      <c r="I11" s="169"/>
      <c r="J11" s="169"/>
      <c r="K11" s="169"/>
      <c r="L11" s="169"/>
      <c r="M11" s="169"/>
      <c r="N11" s="169"/>
      <c r="O11" s="169"/>
      <c r="P11" s="169"/>
      <c r="Q11" s="169"/>
    </row>
    <row xmlns:x14ac="http://schemas.microsoft.com/office/spreadsheetml/2009/9/ac" r="12" ht="15.75" x14ac:dyDescent="0.25">
      <c r="A12" s="175" t="s">
        <v>49</v>
      </c>
      <c r="B12" s="176"/>
      <c r="C12" s="177"/>
      <c r="D12" s="177"/>
      <c r="E12" s="177"/>
      <c r="F12" s="177"/>
      <c r="G12" s="177"/>
      <c r="H12" s="177"/>
      <c r="I12" s="177"/>
      <c r="J12" s="177"/>
      <c r="K12" s="177"/>
      <c r="L12" s="177"/>
      <c r="M12" s="177"/>
      <c r="N12" s="177"/>
      <c r="O12" s="177"/>
      <c r="P12" s="177"/>
      <c r="Q12" s="177"/>
      <c r="R12" s="178"/>
      <c r="S12" s="178"/>
      <c r="T12" s="178"/>
      <c r="U12" s="178"/>
      <c r="V12" s="178"/>
    </row>
    <row xmlns:x14ac="http://schemas.microsoft.com/office/spreadsheetml/2009/9/ac" r="13" s="181" customFormat="true" x14ac:dyDescent="0.2">
      <c r="A13" s="179" t="s">
        <v>50</v>
      </c>
      <c r="B13" s="180" t="s">
        <v>41</v>
      </c>
      <c r="C13" s="179" t="s">
        <v>89</v>
      </c>
      <c r="D13" s="179" t="s">
        <v>51</v>
      </c>
      <c r="E13" s="179" t="s">
        <v>201</v>
      </c>
      <c r="F13" s="179" t="s">
        <v>90</v>
      </c>
      <c r="G13" s="179" t="s">
        <v>91</v>
      </c>
      <c r="H13" s="179" t="s">
        <v>92</v>
      </c>
      <c r="I13" s="179" t="s">
        <v>93</v>
      </c>
      <c r="J13" s="179" t="s">
        <v>240</v>
      </c>
      <c r="K13" s="179" t="s">
        <v>202</v>
      </c>
      <c r="L13" s="179" t="s">
        <v>94</v>
      </c>
      <c r="M13" s="179" t="s">
        <v>95</v>
      </c>
      <c r="N13" s="179" t="s">
        <v>96</v>
      </c>
      <c r="O13" s="181" t="s">
        <v>97</v>
      </c>
      <c r="P13" s="181" t="s">
        <v>241</v>
      </c>
      <c r="Q13" s="179" t="s">
        <v>123</v>
      </c>
      <c r="R13" s="179" t="s">
        <v>158</v>
      </c>
      <c r="S13" s="182" t="s">
        <v>98</v>
      </c>
      <c r="T13" s="183" t="s">
        <v>99</v>
      </c>
      <c r="U13" s="183" t="s">
        <v>100</v>
      </c>
      <c r="V13" s="183" t="s">
        <v>242</v>
      </c>
    </row>
    <row xmlns:x14ac="http://schemas.microsoft.com/office/spreadsheetml/2009/9/ac" r="14" s="186" customFormat="true" ht="12" x14ac:dyDescent="0.2">
      <c r="A14" s="184" t="s">
        <v>159</v>
      </c>
      <c r="B14" s="10">
        <v>2000</v>
      </c>
      <c r="C14" s="185" t="s">
        <v>7</v>
      </c>
      <c r="D14" s="10">
        <v>4500226</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6" customFormat="true" ht="12" x14ac:dyDescent="0.2">
      <c r="A15" s="184" t="s">
        <v>159</v>
      </c>
      <c r="B15" s="10">
        <v>2001</v>
      </c>
      <c r="C15" s="185" t="s">
        <v>7</v>
      </c>
      <c r="D15" s="10">
        <v>4599716</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6" customFormat="true" ht="12" x14ac:dyDescent="0.2">
      <c r="A16" s="184" t="s">
        <v>159</v>
      </c>
      <c r="B16" s="10">
        <v>2002</v>
      </c>
      <c r="C16" s="185" t="s">
        <v>7</v>
      </c>
      <c r="D16" s="10">
        <v>4709477</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6" customFormat="true" ht="12" x14ac:dyDescent="0.2">
      <c r="A17" s="184" t="s">
        <v>159</v>
      </c>
      <c r="B17" s="10">
        <v>2003</v>
      </c>
      <c r="C17" s="185" t="s">
        <v>7</v>
      </c>
      <c r="D17" s="10">
        <v>4829615</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6" customFormat="true" ht="12" x14ac:dyDescent="0.2">
      <c r="A18" s="184" t="s">
        <v>159</v>
      </c>
      <c r="B18" s="10">
        <v>2004</v>
      </c>
      <c r="C18" s="185" t="s">
        <v>7</v>
      </c>
      <c r="D18" s="10">
        <v>4956788</v>
      </c>
      <c r="E18" s="10">
        <v>90.855886988325665</v>
      </c>
      <c r="F18" s="10">
        <v>78.42721349723297</v>
      </c>
      <c r="G18" s="10"/>
      <c r="H18" s="10"/>
      <c r="I18" s="10">
        <v>21.57278650276703</v>
      </c>
      <c r="J18" s="10">
        <v>78.42721349723297</v>
      </c>
      <c r="K18" s="10">
        <v>91.528571428571439</v>
      </c>
      <c r="L18" s="10">
        <v>60.160714285714221</v>
      </c>
      <c r="M18" s="10">
        <v>57.661809830811762</v>
      </c>
      <c r="N18" s="10">
        <v>2.4989044549024579</v>
      </c>
      <c r="O18" s="10">
        <v>39.839285714285779</v>
      </c>
      <c r="P18" s="10">
        <v>0</v>
      </c>
      <c r="Q18" s="10">
        <v>34.264646443798028</v>
      </c>
      <c r="R18" s="10"/>
      <c r="S18" s="10"/>
      <c r="T18" s="10"/>
      <c r="U18" s="10"/>
      <c r="V18" s="10">
        <v>100</v>
      </c>
    </row>
    <row xmlns:x14ac="http://schemas.microsoft.com/office/spreadsheetml/2009/9/ac" r="19" s="186" customFormat="true" ht="12" x14ac:dyDescent="0.2">
      <c r="A19" s="184" t="s">
        <v>159</v>
      </c>
      <c r="B19" s="10">
        <v>2005</v>
      </c>
      <c r="C19" s="185" t="s">
        <v>7</v>
      </c>
      <c r="D19" s="10">
        <v>5097489</v>
      </c>
      <c r="E19" s="10">
        <v>90.855886988325665</v>
      </c>
      <c r="F19" s="10">
        <v>78.42721349723297</v>
      </c>
      <c r="G19" s="10"/>
      <c r="H19" s="10"/>
      <c r="I19" s="10">
        <v>21.57278650276703</v>
      </c>
      <c r="J19" s="10">
        <v>78.42721349723297</v>
      </c>
      <c r="K19" s="10">
        <v>91.528571428571439</v>
      </c>
      <c r="L19" s="10">
        <v>60.160714285714221</v>
      </c>
      <c r="M19" s="10">
        <v>57.661809830811762</v>
      </c>
      <c r="N19" s="10">
        <v>2.4989044549024579</v>
      </c>
      <c r="O19" s="10">
        <v>39.839285714285779</v>
      </c>
      <c r="P19" s="10">
        <v>0</v>
      </c>
      <c r="Q19" s="10">
        <v>34.264646443798028</v>
      </c>
      <c r="R19" s="10"/>
      <c r="S19" s="10"/>
      <c r="T19" s="10"/>
      <c r="U19" s="10"/>
      <c r="V19" s="10">
        <v>100</v>
      </c>
    </row>
    <row xmlns:x14ac="http://schemas.microsoft.com/office/spreadsheetml/2009/9/ac" r="20" s="186" customFormat="true" ht="12" x14ac:dyDescent="0.2">
      <c r="A20" s="184" t="s">
        <v>159</v>
      </c>
      <c r="B20" s="10">
        <v>2006</v>
      </c>
      <c r="C20" s="185" t="s">
        <v>7</v>
      </c>
      <c r="D20" s="10">
        <v>5253944</v>
      </c>
      <c r="E20" s="10">
        <v>90.855886988325665</v>
      </c>
      <c r="F20" s="10">
        <v>78.42721349723297</v>
      </c>
      <c r="G20" s="10"/>
      <c r="H20" s="10"/>
      <c r="I20" s="10">
        <v>21.57278650276703</v>
      </c>
      <c r="J20" s="10">
        <v>78.42721349723297</v>
      </c>
      <c r="K20" s="10">
        <v>91.528571428571439</v>
      </c>
      <c r="L20" s="10">
        <v>60.160714285714221</v>
      </c>
      <c r="M20" s="10">
        <v>57.661809830811762</v>
      </c>
      <c r="N20" s="10">
        <v>2.4989044549024579</v>
      </c>
      <c r="O20" s="10">
        <v>39.839285714285779</v>
      </c>
      <c r="P20" s="10">
        <v>0</v>
      </c>
      <c r="Q20" s="10">
        <v>34.264646443798028</v>
      </c>
      <c r="R20" s="10"/>
      <c r="S20" s="10"/>
      <c r="T20" s="10"/>
      <c r="U20" s="10"/>
      <c r="V20" s="10">
        <v>100</v>
      </c>
    </row>
    <row xmlns:x14ac="http://schemas.microsoft.com/office/spreadsheetml/2009/9/ac" r="21" s="186" customFormat="true" ht="12" x14ac:dyDescent="0.2">
      <c r="A21" s="184" t="s">
        <v>159</v>
      </c>
      <c r="B21" s="10">
        <v>2007</v>
      </c>
      <c r="C21" s="185" t="s">
        <v>7</v>
      </c>
      <c r="D21" s="10">
        <v>5417599</v>
      </c>
      <c r="E21" s="10">
        <v>90.855886988325665</v>
      </c>
      <c r="F21" s="10">
        <v>78.42721349723297</v>
      </c>
      <c r="G21" s="10"/>
      <c r="H21" s="10"/>
      <c r="I21" s="10">
        <v>21.57278650276703</v>
      </c>
      <c r="J21" s="10">
        <v>78.42721349723297</v>
      </c>
      <c r="K21" s="10">
        <v>91.528571428571439</v>
      </c>
      <c r="L21" s="10">
        <v>60.160714285714221</v>
      </c>
      <c r="M21" s="10">
        <v>57.661809830811762</v>
      </c>
      <c r="N21" s="10">
        <v>2.4989044549024579</v>
      </c>
      <c r="O21" s="10">
        <v>39.839285714285779</v>
      </c>
      <c r="P21" s="10">
        <v>0</v>
      </c>
      <c r="Q21" s="10">
        <v>34.264646443798028</v>
      </c>
      <c r="R21" s="10"/>
      <c r="S21" s="10"/>
      <c r="T21" s="10"/>
      <c r="U21" s="10"/>
      <c r="V21" s="10">
        <v>100</v>
      </c>
    </row>
    <row xmlns:x14ac="http://schemas.microsoft.com/office/spreadsheetml/2009/9/ac" r="22" s="186" customFormat="true" ht="12" x14ac:dyDescent="0.2">
      <c r="A22" s="184" t="s">
        <v>159</v>
      </c>
      <c r="B22" s="10">
        <v>2008</v>
      </c>
      <c r="C22" s="185" t="s">
        <v>7</v>
      </c>
      <c r="D22" s="10">
        <v>5598306</v>
      </c>
      <c r="E22" s="10">
        <v>90.855886988325665</v>
      </c>
      <c r="F22" s="10">
        <v>78.42721349723297</v>
      </c>
      <c r="G22" s="10"/>
      <c r="H22" s="10"/>
      <c r="I22" s="10">
        <v>21.57278650276703</v>
      </c>
      <c r="J22" s="10">
        <v>78.42721349723297</v>
      </c>
      <c r="K22" s="10">
        <v>91.528571428571439</v>
      </c>
      <c r="L22" s="10">
        <v>60.160714285714221</v>
      </c>
      <c r="M22" s="10">
        <v>57.661809830811762</v>
      </c>
      <c r="N22" s="10">
        <v>2.4989044549024579</v>
      </c>
      <c r="O22" s="10">
        <v>39.839285714285779</v>
      </c>
      <c r="P22" s="10">
        <v>0</v>
      </c>
      <c r="Q22" s="10">
        <v>34.264646443798028</v>
      </c>
      <c r="R22" s="10"/>
      <c r="S22" s="10"/>
      <c r="T22" s="10"/>
      <c r="U22" s="10"/>
      <c r="V22" s="10">
        <v>100</v>
      </c>
    </row>
    <row xmlns:x14ac="http://schemas.microsoft.com/office/spreadsheetml/2009/9/ac" r="23" s="186" customFormat="true" ht="12" x14ac:dyDescent="0.2">
      <c r="A23" s="184" t="s">
        <v>159</v>
      </c>
      <c r="B23" s="10">
        <v>2009</v>
      </c>
      <c r="C23" s="185" t="s">
        <v>7</v>
      </c>
      <c r="D23" s="10">
        <v>5806759</v>
      </c>
      <c r="E23" s="10">
        <v>91.332964836583983</v>
      </c>
      <c r="F23" s="10">
        <v>79.689898955429271</v>
      </c>
      <c r="G23" s="10"/>
      <c r="H23" s="10"/>
      <c r="I23" s="10">
        <v>20.310101044570729</v>
      </c>
      <c r="J23" s="10">
        <v>79.689898955429271</v>
      </c>
      <c r="K23" s="10">
        <v>91.628571428571433</v>
      </c>
      <c r="L23" s="10">
        <v>62</v>
      </c>
      <c r="M23" s="10">
        <v>58.944249320404651</v>
      </c>
      <c r="N23" s="10">
        <v>3.0557506795953491</v>
      </c>
      <c r="O23" s="10">
        <v>38</v>
      </c>
      <c r="P23" s="10">
        <v>0</v>
      </c>
      <c r="Q23" s="10">
        <v>35.029512426162462</v>
      </c>
      <c r="R23" s="10"/>
      <c r="S23" s="10"/>
      <c r="T23" s="10"/>
      <c r="U23" s="10"/>
      <c r="V23" s="10">
        <v>100</v>
      </c>
    </row>
    <row xmlns:x14ac="http://schemas.microsoft.com/office/spreadsheetml/2009/9/ac" r="24" s="186" customFormat="true" ht="12" x14ac:dyDescent="0.2">
      <c r="A24" s="184" t="s">
        <v>159</v>
      </c>
      <c r="B24" s="10">
        <v>2010</v>
      </c>
      <c r="C24" s="185" t="s">
        <v>7</v>
      </c>
      <c r="D24" s="10">
        <v>6022368</v>
      </c>
      <c r="E24" s="10">
        <v>91.810042684842188</v>
      </c>
      <c r="F24" s="10">
        <v>80.952584413625573</v>
      </c>
      <c r="G24" s="10"/>
      <c r="H24" s="10"/>
      <c r="I24" s="10">
        <v>19.047415586374431</v>
      </c>
      <c r="J24" s="10">
        <v>80.952584413625573</v>
      </c>
      <c r="K24" s="10">
        <v>91.728571428571428</v>
      </c>
      <c r="L24" s="10">
        <v>63.839285714285317</v>
      </c>
      <c r="M24" s="10">
        <v>60.22668880999754</v>
      </c>
      <c r="N24" s="10">
        <v>3.6125969042877841</v>
      </c>
      <c r="O24" s="10">
        <v>36.160714285714683</v>
      </c>
      <c r="P24" s="10">
        <v>0</v>
      </c>
      <c r="Q24" s="10">
        <v>35.794378408526882</v>
      </c>
      <c r="R24" s="10"/>
      <c r="S24" s="10"/>
      <c r="T24" s="10"/>
      <c r="U24" s="10"/>
      <c r="V24" s="10">
        <v>100</v>
      </c>
    </row>
    <row xmlns:x14ac="http://schemas.microsoft.com/office/spreadsheetml/2009/9/ac" r="25" s="186" customFormat="true" ht="12" x14ac:dyDescent="0.2">
      <c r="A25" s="184" t="s">
        <v>159</v>
      </c>
      <c r="B25" s="10">
        <v>2011</v>
      </c>
      <c r="C25" s="185" t="s">
        <v>7</v>
      </c>
      <c r="D25" s="10">
        <v>6240869</v>
      </c>
      <c r="E25" s="10">
        <v>92.287120533100506</v>
      </c>
      <c r="F25" s="10">
        <v>82.21526987182142</v>
      </c>
      <c r="G25" s="10">
        <v>72.603406037759669</v>
      </c>
      <c r="H25" s="10">
        <v>9.6118638340617508</v>
      </c>
      <c r="I25" s="10">
        <v>17.78473012817858</v>
      </c>
      <c r="J25" s="10">
        <v>0</v>
      </c>
      <c r="K25" s="10">
        <v>91.82857142857145</v>
      </c>
      <c r="L25" s="10">
        <v>65.678571428571104</v>
      </c>
      <c r="M25" s="10">
        <v>61.509128299590429</v>
      </c>
      <c r="N25" s="10">
        <v>4.1694431289806744</v>
      </c>
      <c r="O25" s="10">
        <v>34.321428571428903</v>
      </c>
      <c r="P25" s="10">
        <v>0</v>
      </c>
      <c r="Q25" s="10">
        <v>36.559244390891308</v>
      </c>
      <c r="R25" s="10"/>
      <c r="S25" s="10">
        <v>7.0794533333319123</v>
      </c>
      <c r="T25" s="10"/>
      <c r="U25" s="10"/>
      <c r="V25" s="10">
        <v>92.920546666668088</v>
      </c>
    </row>
    <row xmlns:x14ac="http://schemas.microsoft.com/office/spreadsheetml/2009/9/ac" r="26" s="186" customFormat="true" ht="12" x14ac:dyDescent="0.2">
      <c r="A26" s="184" t="s">
        <v>159</v>
      </c>
      <c r="B26" s="10">
        <v>2012</v>
      </c>
      <c r="C26" s="185" t="s">
        <v>7</v>
      </c>
      <c r="D26" s="10">
        <v>6458587</v>
      </c>
      <c r="E26" s="10">
        <v>92.76419838135871</v>
      </c>
      <c r="F26" s="10">
        <v>83.477955330017721</v>
      </c>
      <c r="G26" s="10">
        <v>72.603406037759669</v>
      </c>
      <c r="H26" s="10">
        <v>10.874549292258051</v>
      </c>
      <c r="I26" s="10">
        <v>16.522044669982279</v>
      </c>
      <c r="J26" s="10">
        <v>0</v>
      </c>
      <c r="K26" s="10">
        <v>91.928571428571445</v>
      </c>
      <c r="L26" s="10">
        <v>67.517857142856883</v>
      </c>
      <c r="M26" s="10">
        <v>62.791567789183318</v>
      </c>
      <c r="N26" s="10">
        <v>4.7262893536735646</v>
      </c>
      <c r="O26" s="10">
        <v>32.482142857143117</v>
      </c>
      <c r="P26" s="10">
        <v>0</v>
      </c>
      <c r="Q26" s="10">
        <v>37.324110373255728</v>
      </c>
      <c r="R26" s="10"/>
      <c r="S26" s="10">
        <v>7.0794533333319123</v>
      </c>
      <c r="T26" s="10"/>
      <c r="U26" s="10"/>
      <c r="V26" s="10">
        <v>92.920546666668088</v>
      </c>
    </row>
    <row xmlns:x14ac="http://schemas.microsoft.com/office/spreadsheetml/2009/9/ac" r="27" s="186" customFormat="true" ht="12" x14ac:dyDescent="0.2">
      <c r="A27" s="184" t="s">
        <v>159</v>
      </c>
      <c r="B27" s="10">
        <v>2013</v>
      </c>
      <c r="C27" s="185" t="s">
        <v>7</v>
      </c>
      <c r="D27" s="10">
        <v>6676388</v>
      </c>
      <c r="E27" s="10">
        <v>93.241276229617029</v>
      </c>
      <c r="F27" s="10">
        <v>84.740640788214023</v>
      </c>
      <c r="G27" s="10">
        <v>72.603406037759669</v>
      </c>
      <c r="H27" s="10">
        <v>12.137234750454351</v>
      </c>
      <c r="I27" s="10">
        <v>15.259359211785981</v>
      </c>
      <c r="J27" s="10">
        <v>0</v>
      </c>
      <c r="K27" s="10">
        <v>92.028571428571439</v>
      </c>
      <c r="L27" s="10">
        <v>69.357142857142662</v>
      </c>
      <c r="M27" s="10">
        <v>64.074007278776207</v>
      </c>
      <c r="N27" s="10">
        <v>5.2831355783664549</v>
      </c>
      <c r="O27" s="10">
        <v>30.642857142857341</v>
      </c>
      <c r="P27" s="10">
        <v>0</v>
      </c>
      <c r="Q27" s="10">
        <v>38.088976355620161</v>
      </c>
      <c r="R27" s="10">
        <v>23.529409999999999</v>
      </c>
      <c r="S27" s="10">
        <v>7.0794533333319123</v>
      </c>
      <c r="T27" s="10">
        <v>16.44995666666809</v>
      </c>
      <c r="U27" s="10">
        <v>76.470590000000001</v>
      </c>
      <c r="V27" s="10">
        <v>0</v>
      </c>
    </row>
    <row xmlns:x14ac="http://schemas.microsoft.com/office/spreadsheetml/2009/9/ac" r="28" s="186" customFormat="true" ht="12" x14ac:dyDescent="0.2">
      <c r="A28" s="184" t="s">
        <v>159</v>
      </c>
      <c r="B28" s="10">
        <v>2014</v>
      </c>
      <c r="C28" s="185" t="s">
        <v>7</v>
      </c>
      <c r="D28" s="10">
        <v>6888529</v>
      </c>
      <c r="E28" s="10">
        <v>93.718354077875233</v>
      </c>
      <c r="F28" s="10">
        <v>86.003326246410325</v>
      </c>
      <c r="G28" s="10">
        <v>72.603406037759669</v>
      </c>
      <c r="H28" s="10">
        <v>13.399920208650659</v>
      </c>
      <c r="I28" s="10">
        <v>13.996673753589681</v>
      </c>
      <c r="J28" s="10">
        <v>0</v>
      </c>
      <c r="K28" s="10">
        <v>92.128571428571433</v>
      </c>
      <c r="L28" s="10">
        <v>71.196428571428442</v>
      </c>
      <c r="M28" s="10">
        <v>65.356446768369551</v>
      </c>
      <c r="N28" s="10">
        <v>5.8399818030588904</v>
      </c>
      <c r="O28" s="10">
        <v>28.803571428571558</v>
      </c>
      <c r="P28" s="10">
        <v>0</v>
      </c>
      <c r="Q28" s="10">
        <v>38.853842337984588</v>
      </c>
      <c r="R28" s="10">
        <v>23.529409999999999</v>
      </c>
      <c r="S28" s="10">
        <v>7.0794533333319123</v>
      </c>
      <c r="T28" s="10">
        <v>16.44995666666809</v>
      </c>
      <c r="U28" s="10">
        <v>76.470590000000001</v>
      </c>
      <c r="V28" s="10">
        <v>0</v>
      </c>
    </row>
    <row xmlns:x14ac="http://schemas.microsoft.com/office/spreadsheetml/2009/9/ac" r="29" s="186" customFormat="true" ht="12" x14ac:dyDescent="0.2">
      <c r="A29" s="184" t="s">
        <v>159</v>
      </c>
      <c r="B29" s="10">
        <v>2015</v>
      </c>
      <c r="C29" s="185" t="s">
        <v>7</v>
      </c>
      <c r="D29" s="10">
        <v>7097844</v>
      </c>
      <c r="E29" s="10">
        <v>94.195431926133438</v>
      </c>
      <c r="F29" s="10">
        <v>87.266011704606626</v>
      </c>
      <c r="G29" s="10">
        <v>72.603406037759669</v>
      </c>
      <c r="H29" s="10">
        <v>14.662605666846961</v>
      </c>
      <c r="I29" s="10">
        <v>12.73398829539337</v>
      </c>
      <c r="J29" s="10">
        <v>0</v>
      </c>
      <c r="K29" s="10">
        <v>92.228571428571428</v>
      </c>
      <c r="L29" s="10">
        <v>73.035714285714221</v>
      </c>
      <c r="M29" s="10">
        <v>66.63888625796244</v>
      </c>
      <c r="N29" s="10">
        <v>6.3968280277517806</v>
      </c>
      <c r="O29" s="10">
        <v>26.964285714285779</v>
      </c>
      <c r="P29" s="10">
        <v>0</v>
      </c>
      <c r="Q29" s="10">
        <v>39.618708320349008</v>
      </c>
      <c r="R29" s="10">
        <v>23.529409999999999</v>
      </c>
      <c r="S29" s="10">
        <v>7.0794533333319123</v>
      </c>
      <c r="T29" s="10">
        <v>16.44995666666809</v>
      </c>
      <c r="U29" s="10">
        <v>76.470590000000001</v>
      </c>
      <c r="V29" s="10">
        <v>0</v>
      </c>
    </row>
    <row xmlns:x14ac="http://schemas.microsoft.com/office/spreadsheetml/2009/9/ac" r="30" s="186" customFormat="true" ht="12" x14ac:dyDescent="0.2">
      <c r="A30" s="184" t="s">
        <v>159</v>
      </c>
      <c r="B30" s="10">
        <v>2016</v>
      </c>
      <c r="C30" s="185" t="s">
        <v>7</v>
      </c>
      <c r="D30" s="10">
        <v>7297510</v>
      </c>
      <c r="E30" s="10">
        <v>94.672509774391756</v>
      </c>
      <c r="F30" s="10">
        <v>88.528697162802928</v>
      </c>
      <c r="G30" s="10">
        <v>75.086609842773214</v>
      </c>
      <c r="H30" s="10">
        <v>13.44208732002971</v>
      </c>
      <c r="I30" s="10">
        <v>11.47130283719707</v>
      </c>
      <c r="J30" s="10">
        <v>0</v>
      </c>
      <c r="K30" s="10">
        <v>92.32857142857145</v>
      </c>
      <c r="L30" s="10">
        <v>74.875</v>
      </c>
      <c r="M30" s="10">
        <v>67.921325747555329</v>
      </c>
      <c r="N30" s="10">
        <v>6.9536742524446709</v>
      </c>
      <c r="O30" s="10">
        <v>25.125</v>
      </c>
      <c r="P30" s="10">
        <v>0</v>
      </c>
      <c r="Q30" s="10">
        <v>40.383574302713441</v>
      </c>
      <c r="R30" s="10">
        <v>23.529409999999999</v>
      </c>
      <c r="S30" s="10">
        <v>13.88952166666604</v>
      </c>
      <c r="T30" s="10">
        <v>9.6398883333339569</v>
      </c>
      <c r="U30" s="10">
        <v>76.470590000000001</v>
      </c>
      <c r="V30" s="10">
        <v>0</v>
      </c>
    </row>
    <row xmlns:x14ac="http://schemas.microsoft.com/office/spreadsheetml/2009/9/ac" r="31" s="186" customFormat="true" ht="12" x14ac:dyDescent="0.2">
      <c r="A31" s="184" t="s">
        <v>159</v>
      </c>
      <c r="B31" s="10">
        <v>2017</v>
      </c>
      <c r="C31" s="185" t="s">
        <v>7</v>
      </c>
      <c r="D31" s="10">
        <v>7488197</v>
      </c>
      <c r="E31" s="10">
        <v>95.14958762264996</v>
      </c>
      <c r="F31" s="10">
        <v>89.791382620999229</v>
      </c>
      <c r="G31" s="10">
        <v>77.569813647786759</v>
      </c>
      <c r="H31" s="10">
        <v>12.22156897321247</v>
      </c>
      <c r="I31" s="10">
        <v>10.208617379000771</v>
      </c>
      <c r="J31" s="10">
        <v>0</v>
      </c>
      <c r="K31" s="10">
        <v>92.428571428571445</v>
      </c>
      <c r="L31" s="10">
        <v>76.714285714285325</v>
      </c>
      <c r="M31" s="10">
        <v>69.203765237148218</v>
      </c>
      <c r="N31" s="10">
        <v>7.5105204771371064</v>
      </c>
      <c r="O31" s="10">
        <v>23.285714285714679</v>
      </c>
      <c r="P31" s="10">
        <v>0</v>
      </c>
      <c r="Q31" s="10">
        <v>41.148440285077868</v>
      </c>
      <c r="R31" s="10">
        <v>23.529409999999999</v>
      </c>
      <c r="S31" s="10">
        <v>20.699590000000171</v>
      </c>
      <c r="T31" s="10">
        <v>2.829819999999827</v>
      </c>
      <c r="U31" s="10">
        <v>76.470590000000001</v>
      </c>
      <c r="V31" s="10">
        <v>0</v>
      </c>
    </row>
    <row xmlns:x14ac="http://schemas.microsoft.com/office/spreadsheetml/2009/9/ac" r="32" s="186" customFormat="true" ht="12" x14ac:dyDescent="0.2">
      <c r="A32" s="184" t="s">
        <v>159</v>
      </c>
      <c r="B32" s="10">
        <v>2018</v>
      </c>
      <c r="C32" s="185" t="s">
        <v>7</v>
      </c>
      <c r="D32" s="10">
        <v>7666457</v>
      </c>
      <c r="E32" s="10">
        <v>95.626665470908279</v>
      </c>
      <c r="F32" s="10">
        <v>91.054068079195076</v>
      </c>
      <c r="G32" s="10">
        <v>80.053017452800304</v>
      </c>
      <c r="H32" s="10">
        <v>11.00105062639477</v>
      </c>
      <c r="I32" s="10">
        <v>8.9459319208049237</v>
      </c>
      <c r="J32" s="10">
        <v>0</v>
      </c>
      <c r="K32" s="10">
        <v>92.528571428571439</v>
      </c>
      <c r="L32" s="10">
        <v>78.553571428571104</v>
      </c>
      <c r="M32" s="10">
        <v>70.486204726741107</v>
      </c>
      <c r="N32" s="10">
        <v>8.0673667018299966</v>
      </c>
      <c r="O32" s="10">
        <v>21.4464285714289</v>
      </c>
      <c r="P32" s="10">
        <v>0</v>
      </c>
      <c r="Q32" s="10">
        <v>41.913306267442287</v>
      </c>
      <c r="R32" s="10">
        <v>23.529409999999999</v>
      </c>
      <c r="S32" s="10">
        <v>23.529409999999999</v>
      </c>
      <c r="T32" s="10">
        <v>0</v>
      </c>
      <c r="U32" s="10">
        <v>76.470590000000001</v>
      </c>
      <c r="V32" s="10">
        <v>0</v>
      </c>
    </row>
    <row xmlns:x14ac="http://schemas.microsoft.com/office/spreadsheetml/2009/9/ac" r="33" s="186" customFormat="true" ht="12" x14ac:dyDescent="0.2">
      <c r="A33" s="184" t="s">
        <v>159</v>
      </c>
      <c r="B33" s="10">
        <v>2019</v>
      </c>
      <c r="C33" s="185" t="s">
        <v>7</v>
      </c>
      <c r="D33" s="10">
        <v>7834014</v>
      </c>
      <c r="E33" s="10">
        <v>96.103743319166483</v>
      </c>
      <c r="F33" s="10">
        <v>92.316753537391378</v>
      </c>
      <c r="G33" s="10">
        <v>82.53622125781385</v>
      </c>
      <c r="H33" s="10">
        <v>9.7805322795775282</v>
      </c>
      <c r="I33" s="10">
        <v>7.6832464626086221</v>
      </c>
      <c r="J33" s="10">
        <v>0</v>
      </c>
      <c r="K33" s="10">
        <v>92.528571428571439</v>
      </c>
      <c r="L33" s="10">
        <v>78.553571428571104</v>
      </c>
      <c r="M33" s="10">
        <v>71.768644216333996</v>
      </c>
      <c r="N33" s="10">
        <v>6.7849272122371076</v>
      </c>
      <c r="O33" s="10">
        <v>21.4464285714289</v>
      </c>
      <c r="P33" s="10">
        <v>0</v>
      </c>
      <c r="Q33" s="10">
        <v>42.678172249806721</v>
      </c>
      <c r="R33" s="10">
        <v>23.529409999999999</v>
      </c>
      <c r="S33" s="10">
        <v>23.529409999999999</v>
      </c>
      <c r="T33" s="10">
        <v>0</v>
      </c>
      <c r="U33" s="10">
        <v>76.470590000000001</v>
      </c>
      <c r="V33" s="10">
        <v>0</v>
      </c>
    </row>
    <row xmlns:x14ac="http://schemas.microsoft.com/office/spreadsheetml/2009/9/ac" r="34" s="186" customFormat="true" ht="12" x14ac:dyDescent="0.2">
      <c r="A34" s="184" t="s">
        <v>159</v>
      </c>
      <c r="B34" s="10">
        <v>2020</v>
      </c>
      <c r="C34" s="185" t="s">
        <v>7</v>
      </c>
      <c r="D34" s="10">
        <v>7986168</v>
      </c>
      <c r="E34" s="10">
        <v>96.580821167424801</v>
      </c>
      <c r="F34" s="10">
        <v>93.57943899558768</v>
      </c>
      <c r="G34" s="10">
        <v>85.019425062827395</v>
      </c>
      <c r="H34" s="10">
        <v>8.5600139327602847</v>
      </c>
      <c r="I34" s="10">
        <v>6.4205610044123196</v>
      </c>
      <c r="J34" s="10">
        <v>0</v>
      </c>
      <c r="K34" s="10">
        <v>92.528571428571439</v>
      </c>
      <c r="L34" s="10">
        <v>78.553571428571104</v>
      </c>
      <c r="M34" s="10">
        <v>73.05108370592734</v>
      </c>
      <c r="N34" s="10">
        <v>5.5024877226437638</v>
      </c>
      <c r="O34" s="10">
        <v>21.4464285714289</v>
      </c>
      <c r="P34" s="10">
        <v>0</v>
      </c>
      <c r="Q34" s="10">
        <v>43.443038232171148</v>
      </c>
      <c r="R34" s="10">
        <v>23.529409999999999</v>
      </c>
      <c r="S34" s="10">
        <v>23.529409999999999</v>
      </c>
      <c r="T34" s="10">
        <v>0</v>
      </c>
      <c r="U34" s="10">
        <v>76.470590000000001</v>
      </c>
      <c r="V34" s="10">
        <v>0</v>
      </c>
    </row>
    <row xmlns:x14ac="http://schemas.microsoft.com/office/spreadsheetml/2009/9/ac" r="35" s="186" customFormat="true" ht="12" x14ac:dyDescent="0.2">
      <c r="A35" s="184" t="s">
        <v>159</v>
      </c>
      <c r="B35" s="10">
        <v>2021</v>
      </c>
      <c r="C35" s="185" t="s">
        <v>7</v>
      </c>
      <c r="D35" s="10">
        <v>8128341</v>
      </c>
      <c r="E35" s="10">
        <v>96.580821167424801</v>
      </c>
      <c r="F35" s="10">
        <v>93.57943899558768</v>
      </c>
      <c r="G35" s="10">
        <v>87.50262886784094</v>
      </c>
      <c r="H35" s="10">
        <v>6.0768101277467386</v>
      </c>
      <c r="I35" s="10">
        <v>6.4205610044123196</v>
      </c>
      <c r="J35" s="10">
        <v>0</v>
      </c>
      <c r="K35" s="10">
        <v>92.528571428571439</v>
      </c>
      <c r="L35" s="10">
        <v>78.553571428571104</v>
      </c>
      <c r="M35" s="10">
        <v>74.333523195520229</v>
      </c>
      <c r="N35" s="10">
        <v>4.2200482330508748</v>
      </c>
      <c r="O35" s="10">
        <v>21.4464285714289</v>
      </c>
      <c r="P35" s="10">
        <v>0</v>
      </c>
      <c r="Q35" s="10">
        <v>44.207904214535567</v>
      </c>
      <c r="R35" s="10">
        <v>23.529409999999999</v>
      </c>
      <c r="S35" s="10">
        <v>23.529409999999999</v>
      </c>
      <c r="T35" s="10">
        <v>0</v>
      </c>
      <c r="U35" s="10">
        <v>76.470590000000001</v>
      </c>
      <c r="V35" s="10">
        <v>0</v>
      </c>
    </row>
    <row xmlns:x14ac="http://schemas.microsoft.com/office/spreadsheetml/2009/9/ac" r="36" s="186" customFormat="true" ht="12" x14ac:dyDescent="0.2">
      <c r="A36" s="184" t="s">
        <v>159</v>
      </c>
      <c r="B36" s="10">
        <v>2022</v>
      </c>
      <c r="C36" s="185" t="s">
        <v>7</v>
      </c>
      <c r="D36" s="10">
        <v>8259702</v>
      </c>
      <c r="E36" s="10">
        <v>96.580821167424801</v>
      </c>
      <c r="F36" s="10">
        <v>93.57943899558768</v>
      </c>
      <c r="G36" s="10">
        <v>89.985832672854485</v>
      </c>
      <c r="H36" s="10">
        <v>3.5936063227331938</v>
      </c>
      <c r="I36" s="10">
        <v>6.4205610044123196</v>
      </c>
      <c r="J36" s="10">
        <v>0</v>
      </c>
      <c r="K36" s="10">
        <v>92.528571428571439</v>
      </c>
      <c r="L36" s="10">
        <v>78.553571428571104</v>
      </c>
      <c r="M36" s="10">
        <v>74.333523195520229</v>
      </c>
      <c r="N36" s="10">
        <v>4.2200482330508748</v>
      </c>
      <c r="O36" s="10">
        <v>21.4464285714289</v>
      </c>
      <c r="P36" s="10">
        <v>0</v>
      </c>
      <c r="Q36" s="10">
        <v>44.207904214535567</v>
      </c>
      <c r="R36" s="10"/>
      <c r="S36" s="10">
        <v>44.207904214535567</v>
      </c>
      <c r="T36" s="10"/>
      <c r="U36" s="10"/>
      <c r="V36" s="10">
        <v>55.792095785464433</v>
      </c>
    </row>
    <row xmlns:x14ac="http://schemas.microsoft.com/office/spreadsheetml/2009/9/ac" r="37" s="186" customFormat="true" ht="12" x14ac:dyDescent="0.2">
      <c r="A37" s="184" t="s">
        <v>159</v>
      </c>
      <c r="B37" s="10">
        <v>2023</v>
      </c>
      <c r="C37" s="185" t="s">
        <v>7</v>
      </c>
      <c r="D37" s="10">
        <v>8507321</v>
      </c>
      <c r="E37" s="10">
        <v>96.580821167424801</v>
      </c>
      <c r="F37" s="10">
        <v>93.57943899558768</v>
      </c>
      <c r="G37" s="10">
        <v>92.469036477867121</v>
      </c>
      <c r="H37" s="10">
        <v>1.110402517720559</v>
      </c>
      <c r="I37" s="10">
        <v>6.4205610044123196</v>
      </c>
      <c r="J37" s="10">
        <v>0</v>
      </c>
      <c r="K37" s="10"/>
      <c r="L37" s="10"/>
      <c r="M37" s="10">
        <v>74.333523195520229</v>
      </c>
      <c r="N37" s="10"/>
      <c r="O37" s="10"/>
      <c r="P37" s="10">
        <v>25.666476804479771</v>
      </c>
      <c r="Q37" s="10">
        <v>44.207904214535567</v>
      </c>
      <c r="R37" s="10"/>
      <c r="S37" s="10">
        <v>44.207904214535567</v>
      </c>
      <c r="T37" s="10"/>
      <c r="U37" s="10"/>
      <c r="V37" s="10">
        <v>55.792095785464433</v>
      </c>
    </row>
    <row xmlns:x14ac="http://schemas.microsoft.com/office/spreadsheetml/2009/9/ac" r="38" s="186" customFormat="true" ht="12" x14ac:dyDescent="0.2">
      <c r="A38" s="184" t="s">
        <v>159</v>
      </c>
      <c r="B38" s="10">
        <v>2024</v>
      </c>
      <c r="C38" s="185"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6" customFormat="true" ht="12" x14ac:dyDescent="0.2">
      <c r="A39" s="184" t="s">
        <v>159</v>
      </c>
      <c r="B39" s="10">
        <v>2025</v>
      </c>
      <c r="C39" s="185"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6" customFormat="true" ht="12" x14ac:dyDescent="0.2">
      <c r="A40" s="184" t="s">
        <v>159</v>
      </c>
      <c r="B40" s="10">
        <v>2026</v>
      </c>
      <c r="C40" s="185"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6" customFormat="true" ht="12" x14ac:dyDescent="0.2">
      <c r="A41" s="184" t="s">
        <v>159</v>
      </c>
      <c r="B41" s="10">
        <v>2027</v>
      </c>
      <c r="C41" s="185"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6" customFormat="true" ht="12" x14ac:dyDescent="0.2">
      <c r="A42" s="184" t="s">
        <v>159</v>
      </c>
      <c r="B42" s="10">
        <v>2028</v>
      </c>
      <c r="C42" s="185"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6" customFormat="true" ht="12" x14ac:dyDescent="0.2">
      <c r="A43" s="184" t="s">
        <v>159</v>
      </c>
      <c r="B43" s="10">
        <v>2029</v>
      </c>
      <c r="C43" s="185"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6" customFormat="true" ht="12" x14ac:dyDescent="0.2">
      <c r="A44" s="184" t="s">
        <v>159</v>
      </c>
      <c r="B44" s="10">
        <v>2030</v>
      </c>
      <c r="C44" s="185"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6" customFormat="true" ht="12" x14ac:dyDescent="0.2">
      <c r="A45" s="184" t="s">
        <v>159</v>
      </c>
      <c r="B45" s="10">
        <v>2000</v>
      </c>
      <c r="C45" s="185" t="s">
        <v>1</v>
      </c>
      <c r="D45" s="10">
        <v>657483.00314970035</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6" customFormat="true" ht="12" x14ac:dyDescent="0.2">
      <c r="A46" s="184" t="s">
        <v>159</v>
      </c>
      <c r="B46" s="10">
        <v>2001</v>
      </c>
      <c r="C46" s="185" t="s">
        <v>1</v>
      </c>
      <c r="D46" s="10">
        <v>676066.25557441695</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6" customFormat="true" ht="12" x14ac:dyDescent="0.2">
      <c r="A47" s="184" t="s">
        <v>159</v>
      </c>
      <c r="B47" s="10">
        <v>2002</v>
      </c>
      <c r="C47" s="185" t="s">
        <v>1</v>
      </c>
      <c r="D47" s="10">
        <v>696343.28107705119</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6" customFormat="true" ht="12" x14ac:dyDescent="0.2">
      <c r="A48" s="184" t="s">
        <v>159</v>
      </c>
      <c r="B48" s="10">
        <v>2003</v>
      </c>
      <c r="C48" s="185" t="s">
        <v>1</v>
      </c>
      <c r="D48" s="10">
        <v>718405.23124999995</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6" customFormat="true" ht="12" x14ac:dyDescent="0.2">
      <c r="A49" s="184" t="s">
        <v>159</v>
      </c>
      <c r="B49" s="10">
        <v>2004</v>
      </c>
      <c r="C49" s="185" t="s">
        <v>1</v>
      </c>
      <c r="D49" s="10">
        <v>741733.74384029396</v>
      </c>
      <c r="E49" s="10">
        <v>92.285714285714221</v>
      </c>
      <c r="F49" s="10">
        <v>90.369642857142935</v>
      </c>
      <c r="G49" s="10"/>
      <c r="H49" s="10"/>
      <c r="I49" s="10">
        <v>9.6303571428570649</v>
      </c>
      <c r="J49" s="10">
        <v>90.369642857142935</v>
      </c>
      <c r="K49" s="10">
        <v>94.60714285714289</v>
      </c>
      <c r="L49" s="10">
        <v>78.625000000000028</v>
      </c>
      <c r="M49" s="10">
        <v>69.657142857142844</v>
      </c>
      <c r="N49" s="10">
        <v>8.9678571428571843</v>
      </c>
      <c r="O49" s="10">
        <v>21.374999999999972</v>
      </c>
      <c r="P49" s="10">
        <v>0</v>
      </c>
      <c r="Q49" s="10">
        <v>43.48214285714289</v>
      </c>
      <c r="R49" s="10"/>
      <c r="S49" s="10"/>
      <c r="T49" s="10"/>
      <c r="U49" s="10">
        <v>56.51785714285711</v>
      </c>
      <c r="V49" s="10">
        <v>43.48214285714289</v>
      </c>
    </row>
    <row xmlns:x14ac="http://schemas.microsoft.com/office/spreadsheetml/2009/9/ac" r="50" s="186" customFormat="true" ht="12" x14ac:dyDescent="0.2">
      <c r="A50" s="184" t="s">
        <v>159</v>
      </c>
      <c r="B50" s="10">
        <v>2005</v>
      </c>
      <c r="C50" s="185" t="s">
        <v>1</v>
      </c>
      <c r="D50" s="10">
        <v>767375.98900420172</v>
      </c>
      <c r="E50" s="10">
        <v>92.285714285714221</v>
      </c>
      <c r="F50" s="10">
        <v>90.369642857142935</v>
      </c>
      <c r="G50" s="10"/>
      <c r="H50" s="10"/>
      <c r="I50" s="10">
        <v>9.6303571428570649</v>
      </c>
      <c r="J50" s="10">
        <v>90.369642857142935</v>
      </c>
      <c r="K50" s="10">
        <v>94.60714285714289</v>
      </c>
      <c r="L50" s="10">
        <v>78.625000000000028</v>
      </c>
      <c r="M50" s="10">
        <v>69.657142857142844</v>
      </c>
      <c r="N50" s="10">
        <v>8.9678571428571843</v>
      </c>
      <c r="O50" s="10">
        <v>21.374999999999972</v>
      </c>
      <c r="P50" s="10">
        <v>0</v>
      </c>
      <c r="Q50" s="10">
        <v>43.48214285714289</v>
      </c>
      <c r="R50" s="10"/>
      <c r="S50" s="10"/>
      <c r="T50" s="10"/>
      <c r="U50" s="10">
        <v>56.51785714285711</v>
      </c>
      <c r="V50" s="10">
        <v>43.48214285714289</v>
      </c>
    </row>
    <row xmlns:x14ac="http://schemas.microsoft.com/office/spreadsheetml/2009/9/ac" r="51" s="186" customFormat="true" ht="12" x14ac:dyDescent="0.2">
      <c r="A51" s="184" t="s">
        <v>159</v>
      </c>
      <c r="B51" s="10">
        <v>2006</v>
      </c>
      <c r="C51" s="185" t="s">
        <v>1</v>
      </c>
      <c r="D51" s="10">
        <v>795657.28216590872</v>
      </c>
      <c r="E51" s="10">
        <v>92.285714285714221</v>
      </c>
      <c r="F51" s="10">
        <v>90.369642857142935</v>
      </c>
      <c r="G51" s="10"/>
      <c r="H51" s="10"/>
      <c r="I51" s="10">
        <v>9.6303571428570649</v>
      </c>
      <c r="J51" s="10">
        <v>90.369642857142935</v>
      </c>
      <c r="K51" s="10">
        <v>94.60714285714289</v>
      </c>
      <c r="L51" s="10">
        <v>78.625000000000028</v>
      </c>
      <c r="M51" s="10">
        <v>69.657142857142844</v>
      </c>
      <c r="N51" s="10">
        <v>8.9678571428571843</v>
      </c>
      <c r="O51" s="10">
        <v>21.374999999999972</v>
      </c>
      <c r="P51" s="10">
        <v>0</v>
      </c>
      <c r="Q51" s="10">
        <v>43.48214285714289</v>
      </c>
      <c r="R51" s="10"/>
      <c r="S51" s="10"/>
      <c r="T51" s="10"/>
      <c r="U51" s="10">
        <v>56.51785714285711</v>
      </c>
      <c r="V51" s="10">
        <v>43.48214285714289</v>
      </c>
    </row>
    <row xmlns:x14ac="http://schemas.microsoft.com/office/spreadsheetml/2009/9/ac" r="52" s="186" customFormat="true" ht="12" x14ac:dyDescent="0.2">
      <c r="A52" s="184" t="s">
        <v>159</v>
      </c>
      <c r="B52" s="10">
        <v>2007</v>
      </c>
      <c r="C52" s="185" t="s">
        <v>1</v>
      </c>
      <c r="D52" s="10">
        <v>825371.1890501501</v>
      </c>
      <c r="E52" s="10">
        <v>92.285714285714221</v>
      </c>
      <c r="F52" s="10">
        <v>90.369642857142935</v>
      </c>
      <c r="G52" s="10"/>
      <c r="H52" s="10"/>
      <c r="I52" s="10">
        <v>9.6303571428570649</v>
      </c>
      <c r="J52" s="10">
        <v>90.369642857142935</v>
      </c>
      <c r="K52" s="10">
        <v>94.60714285714289</v>
      </c>
      <c r="L52" s="10">
        <v>78.625000000000028</v>
      </c>
      <c r="M52" s="10">
        <v>69.657142857142844</v>
      </c>
      <c r="N52" s="10">
        <v>8.9678571428571843</v>
      </c>
      <c r="O52" s="10">
        <v>21.374999999999972</v>
      </c>
      <c r="P52" s="10">
        <v>0</v>
      </c>
      <c r="Q52" s="10">
        <v>43.48214285714289</v>
      </c>
      <c r="R52" s="10"/>
      <c r="S52" s="10"/>
      <c r="T52" s="10"/>
      <c r="U52" s="10">
        <v>56.51785714285711</v>
      </c>
      <c r="V52" s="10">
        <v>43.48214285714289</v>
      </c>
    </row>
    <row xmlns:x14ac="http://schemas.microsoft.com/office/spreadsheetml/2009/9/ac" r="53" s="186" customFormat="true" ht="12" x14ac:dyDescent="0.2">
      <c r="A53" s="184" t="s">
        <v>159</v>
      </c>
      <c r="B53" s="10">
        <v>2008</v>
      </c>
      <c r="C53" s="185" t="s">
        <v>1</v>
      </c>
      <c r="D53" s="10">
        <v>857996.38951927202</v>
      </c>
      <c r="E53" s="10">
        <v>92.285714285714221</v>
      </c>
      <c r="F53" s="10">
        <v>90.369642857142935</v>
      </c>
      <c r="G53" s="10"/>
      <c r="H53" s="10"/>
      <c r="I53" s="10">
        <v>9.6303571428570649</v>
      </c>
      <c r="J53" s="10">
        <v>90.369642857142935</v>
      </c>
      <c r="K53" s="10">
        <v>94.60714285714289</v>
      </c>
      <c r="L53" s="10">
        <v>78.625000000000028</v>
      </c>
      <c r="M53" s="10">
        <v>69.657142857142844</v>
      </c>
      <c r="N53" s="10">
        <v>8.9678571428571843</v>
      </c>
      <c r="O53" s="10">
        <v>21.374999999999972</v>
      </c>
      <c r="P53" s="10">
        <v>0</v>
      </c>
      <c r="Q53" s="10">
        <v>43.48214285714289</v>
      </c>
      <c r="R53" s="10"/>
      <c r="S53" s="10"/>
      <c r="T53" s="10"/>
      <c r="U53" s="10">
        <v>56.51785714285711</v>
      </c>
      <c r="V53" s="10">
        <v>43.48214285714289</v>
      </c>
    </row>
    <row xmlns:x14ac="http://schemas.microsoft.com/office/spreadsheetml/2009/9/ac" r="54" s="186" customFormat="true" ht="12" x14ac:dyDescent="0.2">
      <c r="A54" s="184" t="s">
        <v>159</v>
      </c>
      <c r="B54" s="10">
        <v>2009</v>
      </c>
      <c r="C54" s="185" t="s">
        <v>1</v>
      </c>
      <c r="D54" s="10">
        <v>895924.84035073267</v>
      </c>
      <c r="E54" s="10">
        <v>93.100000000000136</v>
      </c>
      <c r="F54" s="10">
        <v>91.057142857142935</v>
      </c>
      <c r="G54" s="10"/>
      <c r="H54" s="10"/>
      <c r="I54" s="10">
        <v>8.9428571428570649</v>
      </c>
      <c r="J54" s="10">
        <v>91.057142857142935</v>
      </c>
      <c r="K54" s="10">
        <v>93.885714285714357</v>
      </c>
      <c r="L54" s="10">
        <v>78.528571428571468</v>
      </c>
      <c r="M54" s="10">
        <v>70.042857142857088</v>
      </c>
      <c r="N54" s="10">
        <v>8.4857142857143799</v>
      </c>
      <c r="O54" s="10">
        <v>21.471428571428529</v>
      </c>
      <c r="P54" s="10">
        <v>0</v>
      </c>
      <c r="Q54" s="10">
        <v>43.642857142857167</v>
      </c>
      <c r="R54" s="10"/>
      <c r="S54" s="10"/>
      <c r="T54" s="10"/>
      <c r="U54" s="10">
        <v>56.357142857142833</v>
      </c>
      <c r="V54" s="10">
        <v>43.642857142857167</v>
      </c>
    </row>
    <row xmlns:x14ac="http://schemas.microsoft.com/office/spreadsheetml/2009/9/ac" r="55" s="186" customFormat="true" ht="12" x14ac:dyDescent="0.2">
      <c r="A55" s="184" t="s">
        <v>159</v>
      </c>
      <c r="B55" s="10">
        <v>2010</v>
      </c>
      <c r="C55" s="185" t="s">
        <v>1</v>
      </c>
      <c r="D55" s="10">
        <v>936116.86216278106</v>
      </c>
      <c r="E55" s="10">
        <v>93.914285714285825</v>
      </c>
      <c r="F55" s="10">
        <v>91.744642857142935</v>
      </c>
      <c r="G55" s="10"/>
      <c r="H55" s="10"/>
      <c r="I55" s="10">
        <v>8.2553571428570649</v>
      </c>
      <c r="J55" s="10">
        <v>91.744642857142935</v>
      </c>
      <c r="K55" s="10">
        <v>93.164285714285825</v>
      </c>
      <c r="L55" s="10">
        <v>78.432142857142907</v>
      </c>
      <c r="M55" s="10">
        <v>70.428571428571445</v>
      </c>
      <c r="N55" s="10">
        <v>8.0035714285714619</v>
      </c>
      <c r="O55" s="10">
        <v>21.56785714285709</v>
      </c>
      <c r="P55" s="10">
        <v>0</v>
      </c>
      <c r="Q55" s="10">
        <v>43.803571428571438</v>
      </c>
      <c r="R55" s="10"/>
      <c r="S55" s="10"/>
      <c r="T55" s="10"/>
      <c r="U55" s="10">
        <v>56.196428571428562</v>
      </c>
      <c r="V55" s="10">
        <v>43.803571428571438</v>
      </c>
    </row>
    <row xmlns:x14ac="http://schemas.microsoft.com/office/spreadsheetml/2009/9/ac" r="56" s="186" customFormat="true" ht="12" x14ac:dyDescent="0.2">
      <c r="A56" s="184" t="s">
        <v>159</v>
      </c>
      <c r="B56" s="10">
        <v>2011</v>
      </c>
      <c r="C56" s="185" t="s">
        <v>1</v>
      </c>
      <c r="D56" s="10">
        <v>978068.98539473524</v>
      </c>
      <c r="E56" s="10">
        <v>94.728571428571513</v>
      </c>
      <c r="F56" s="10">
        <v>92.432142857142935</v>
      </c>
      <c r="G56" s="10"/>
      <c r="H56" s="10"/>
      <c r="I56" s="10">
        <v>7.5678571428570649</v>
      </c>
      <c r="J56" s="10">
        <v>92.432142857142935</v>
      </c>
      <c r="K56" s="10">
        <v>92.442857142857065</v>
      </c>
      <c r="L56" s="10">
        <v>78.335714285714317</v>
      </c>
      <c r="M56" s="10">
        <v>70.814285714285688</v>
      </c>
      <c r="N56" s="10">
        <v>7.5214285714286291</v>
      </c>
      <c r="O56" s="10">
        <v>21.664285714285679</v>
      </c>
      <c r="P56" s="10">
        <v>0</v>
      </c>
      <c r="Q56" s="10">
        <v>43.964285714285722</v>
      </c>
      <c r="R56" s="10"/>
      <c r="S56" s="10"/>
      <c r="T56" s="10"/>
      <c r="U56" s="10">
        <v>56.035714285714278</v>
      </c>
      <c r="V56" s="10">
        <v>43.964285714285722</v>
      </c>
    </row>
    <row xmlns:x14ac="http://schemas.microsoft.com/office/spreadsheetml/2009/9/ac" r="57" s="186" customFormat="true" ht="12" x14ac:dyDescent="0.2">
      <c r="A57" s="184" t="s">
        <v>159</v>
      </c>
      <c r="B57" s="10">
        <v>2012</v>
      </c>
      <c r="C57" s="185" t="s">
        <v>1</v>
      </c>
      <c r="D57" s="10">
        <v>1021231.794179039</v>
      </c>
      <c r="E57" s="10">
        <v>95.542857142857201</v>
      </c>
      <c r="F57" s="10">
        <v>93.119642857142935</v>
      </c>
      <c r="G57" s="10"/>
      <c r="H57" s="10"/>
      <c r="I57" s="10">
        <v>6.8803571428570649</v>
      </c>
      <c r="J57" s="10">
        <v>93.119642857142935</v>
      </c>
      <c r="K57" s="10">
        <v>91.721428571428532</v>
      </c>
      <c r="L57" s="10">
        <v>78.239285714285757</v>
      </c>
      <c r="M57" s="10">
        <v>71.199999999999932</v>
      </c>
      <c r="N57" s="10">
        <v>7.0392857142858247</v>
      </c>
      <c r="O57" s="10">
        <v>21.76071428571424</v>
      </c>
      <c r="P57" s="10">
        <v>0</v>
      </c>
      <c r="Q57" s="10">
        <v>44.125</v>
      </c>
      <c r="R57" s="10"/>
      <c r="S57" s="10"/>
      <c r="T57" s="10"/>
      <c r="U57" s="10">
        <v>55.875</v>
      </c>
      <c r="V57" s="10">
        <v>44.125</v>
      </c>
    </row>
    <row xmlns:x14ac="http://schemas.microsoft.com/office/spreadsheetml/2009/9/ac" r="58" s="186" customFormat="true" ht="12" x14ac:dyDescent="0.2">
      <c r="A58" s="184" t="s">
        <v>159</v>
      </c>
      <c r="B58" s="10">
        <v>2013</v>
      </c>
      <c r="C58" s="185" t="s">
        <v>1</v>
      </c>
      <c r="D58" s="10">
        <v>1065952.0815928651</v>
      </c>
      <c r="E58" s="10">
        <v>96.35714285714289</v>
      </c>
      <c r="F58" s="10">
        <v>93.807142857142935</v>
      </c>
      <c r="G58" s="10"/>
      <c r="H58" s="10"/>
      <c r="I58" s="10">
        <v>6.1928571428570649</v>
      </c>
      <c r="J58" s="10">
        <v>93.807142857142935</v>
      </c>
      <c r="K58" s="10">
        <v>91</v>
      </c>
      <c r="L58" s="10">
        <v>78.142857142857167</v>
      </c>
      <c r="M58" s="10">
        <v>71.585714285714289</v>
      </c>
      <c r="N58" s="10">
        <v>6.5571428571428783</v>
      </c>
      <c r="O58" s="10">
        <v>21.857142857142829</v>
      </c>
      <c r="P58" s="10">
        <v>0</v>
      </c>
      <c r="Q58" s="10">
        <v>44.285714285714278</v>
      </c>
      <c r="R58" s="10"/>
      <c r="S58" s="10"/>
      <c r="T58" s="10"/>
      <c r="U58" s="10">
        <v>55.714285714285722</v>
      </c>
      <c r="V58" s="10">
        <v>44.285714285714278</v>
      </c>
    </row>
    <row xmlns:x14ac="http://schemas.microsoft.com/office/spreadsheetml/2009/9/ac" r="59" s="186" customFormat="true" ht="12" x14ac:dyDescent="0.2">
      <c r="A59" s="184" t="s">
        <v>159</v>
      </c>
      <c r="B59" s="10">
        <v>2014</v>
      </c>
      <c r="C59" s="185" t="s">
        <v>1</v>
      </c>
      <c r="D59" s="10">
        <v>1111257.4961777879</v>
      </c>
      <c r="E59" s="10">
        <v>97.171428571428578</v>
      </c>
      <c r="F59" s="10">
        <v>94.494642857142935</v>
      </c>
      <c r="G59" s="10"/>
      <c r="H59" s="10"/>
      <c r="I59" s="10">
        <v>5.5053571428570649</v>
      </c>
      <c r="J59" s="10">
        <v>94.494642857142935</v>
      </c>
      <c r="K59" s="10">
        <v>90.278571428571468</v>
      </c>
      <c r="L59" s="10">
        <v>78.046428571428606</v>
      </c>
      <c r="M59" s="10">
        <v>71.971428571428532</v>
      </c>
      <c r="N59" s="10">
        <v>6.0750000000000739</v>
      </c>
      <c r="O59" s="10">
        <v>21.95357142857139</v>
      </c>
      <c r="P59" s="10">
        <v>0</v>
      </c>
      <c r="Q59" s="10">
        <v>44.446428571428562</v>
      </c>
      <c r="R59" s="10"/>
      <c r="S59" s="10"/>
      <c r="T59" s="10"/>
      <c r="U59" s="10">
        <v>55.553571428571438</v>
      </c>
      <c r="V59" s="10">
        <v>44.446428571428562</v>
      </c>
    </row>
    <row xmlns:x14ac="http://schemas.microsoft.com/office/spreadsheetml/2009/9/ac" r="60" s="186" customFormat="true" ht="12" x14ac:dyDescent="0.2">
      <c r="A60" s="184" t="s">
        <v>159</v>
      </c>
      <c r="B60" s="10">
        <v>2015</v>
      </c>
      <c r="C60" s="185" t="s">
        <v>1</v>
      </c>
      <c r="D60" s="10">
        <v>1157871.272225189</v>
      </c>
      <c r="E60" s="10">
        <v>97.985714285714266</v>
      </c>
      <c r="F60" s="10">
        <v>95.182142857142935</v>
      </c>
      <c r="G60" s="10"/>
      <c r="H60" s="10"/>
      <c r="I60" s="10">
        <v>4.8178571428570649</v>
      </c>
      <c r="J60" s="10">
        <v>95.182142857142935</v>
      </c>
      <c r="K60" s="10">
        <v>89.557142857142935</v>
      </c>
      <c r="L60" s="10">
        <v>77.950000000000045</v>
      </c>
      <c r="M60" s="10">
        <v>72.35714285714289</v>
      </c>
      <c r="N60" s="10">
        <v>5.5928571428571558</v>
      </c>
      <c r="O60" s="10">
        <v>22.049999999999951</v>
      </c>
      <c r="P60" s="10">
        <v>0</v>
      </c>
      <c r="Q60" s="10">
        <v>44.60714285714289</v>
      </c>
      <c r="R60" s="10"/>
      <c r="S60" s="10"/>
      <c r="T60" s="10"/>
      <c r="U60" s="10">
        <v>55.39285714285711</v>
      </c>
      <c r="V60" s="10">
        <v>44.60714285714289</v>
      </c>
    </row>
    <row xmlns:x14ac="http://schemas.microsoft.com/office/spreadsheetml/2009/9/ac" r="61" s="186" customFormat="true" ht="12" x14ac:dyDescent="0.2">
      <c r="A61" s="184" t="s">
        <v>159</v>
      </c>
      <c r="B61" s="10">
        <v>2016</v>
      </c>
      <c r="C61" s="185" t="s">
        <v>1</v>
      </c>
      <c r="D61" s="10">
        <v>1204527.0384593969</v>
      </c>
      <c r="E61" s="10">
        <v>98.799999999999955</v>
      </c>
      <c r="F61" s="10">
        <v>95.869642857142935</v>
      </c>
      <c r="G61" s="10"/>
      <c r="H61" s="10"/>
      <c r="I61" s="10">
        <v>4.1303571428570649</v>
      </c>
      <c r="J61" s="10">
        <v>95.869642857142935</v>
      </c>
      <c r="K61" s="10">
        <v>88.835714285714403</v>
      </c>
      <c r="L61" s="10">
        <v>77.853571428571456</v>
      </c>
      <c r="M61" s="10">
        <v>72.742857142857133</v>
      </c>
      <c r="N61" s="10">
        <v>5.1107142857143231</v>
      </c>
      <c r="O61" s="10">
        <v>22.14642857142854</v>
      </c>
      <c r="P61" s="10">
        <v>0</v>
      </c>
      <c r="Q61" s="10">
        <v>44.767857142857167</v>
      </c>
      <c r="R61" s="10"/>
      <c r="S61" s="10"/>
      <c r="T61" s="10"/>
      <c r="U61" s="10">
        <v>55.232142857142833</v>
      </c>
      <c r="V61" s="10">
        <v>44.767857142857167</v>
      </c>
    </row>
    <row xmlns:x14ac="http://schemas.microsoft.com/office/spreadsheetml/2009/9/ac" r="62" s="186" customFormat="true" ht="12" x14ac:dyDescent="0.2">
      <c r="A62" s="184" t="s">
        <v>159</v>
      </c>
      <c r="B62" s="10">
        <v>2017</v>
      </c>
      <c r="C62" s="185" t="s">
        <v>1</v>
      </c>
      <c r="D62" s="10">
        <v>1251577.299139977</v>
      </c>
      <c r="E62" s="10">
        <v>99.614285714285643</v>
      </c>
      <c r="F62" s="10">
        <v>96.557142857142935</v>
      </c>
      <c r="G62" s="10"/>
      <c r="H62" s="10"/>
      <c r="I62" s="10">
        <v>3.4428571428570649</v>
      </c>
      <c r="J62" s="10">
        <v>96.557142857142935</v>
      </c>
      <c r="K62" s="10">
        <v>88.114285714285643</v>
      </c>
      <c r="L62" s="10">
        <v>77.757142857142895</v>
      </c>
      <c r="M62" s="10">
        <v>73.128571428571377</v>
      </c>
      <c r="N62" s="10">
        <v>4.6285714285715187</v>
      </c>
      <c r="O62" s="10">
        <v>22.242857142857101</v>
      </c>
      <c r="P62" s="10">
        <v>0</v>
      </c>
      <c r="Q62" s="10">
        <v>44.928571428571438</v>
      </c>
      <c r="R62" s="10"/>
      <c r="S62" s="10"/>
      <c r="T62" s="10"/>
      <c r="U62" s="10">
        <v>55.071428571428562</v>
      </c>
      <c r="V62" s="10">
        <v>44.928571428571438</v>
      </c>
    </row>
    <row xmlns:x14ac="http://schemas.microsoft.com/office/spreadsheetml/2009/9/ac" r="63" s="186" customFormat="true" ht="12" x14ac:dyDescent="0.2">
      <c r="A63" s="184" t="s">
        <v>159</v>
      </c>
      <c r="B63" s="10">
        <v>2018</v>
      </c>
      <c r="C63" s="185" t="s">
        <v>1</v>
      </c>
      <c r="D63" s="10">
        <v>1298467.843146553</v>
      </c>
      <c r="E63" s="10">
        <v>100</v>
      </c>
      <c r="F63" s="10">
        <v>97.244642857142935</v>
      </c>
      <c r="G63" s="10"/>
      <c r="H63" s="10"/>
      <c r="I63" s="10">
        <v>2.7553571428570649</v>
      </c>
      <c r="J63" s="10">
        <v>97.244642857142935</v>
      </c>
      <c r="K63" s="10">
        <v>87.39285714285711</v>
      </c>
      <c r="L63" s="10">
        <v>77.660714285714306</v>
      </c>
      <c r="M63" s="10">
        <v>73.514285714285734</v>
      </c>
      <c r="N63" s="10">
        <v>4.1464285714285722</v>
      </c>
      <c r="O63" s="10">
        <v>22.33928571428569</v>
      </c>
      <c r="P63" s="10">
        <v>0</v>
      </c>
      <c r="Q63" s="10">
        <v>45.089285714285722</v>
      </c>
      <c r="R63" s="10"/>
      <c r="S63" s="10"/>
      <c r="T63" s="10"/>
      <c r="U63" s="10">
        <v>54.910714285714278</v>
      </c>
      <c r="V63" s="10">
        <v>45.089285714285722</v>
      </c>
    </row>
    <row xmlns:x14ac="http://schemas.microsoft.com/office/spreadsheetml/2009/9/ac" r="64" s="186" customFormat="true" ht="12" x14ac:dyDescent="0.2">
      <c r="A64" s="184" t="s">
        <v>159</v>
      </c>
      <c r="B64" s="10">
        <v>2019</v>
      </c>
      <c r="C64" s="185" t="s">
        <v>1</v>
      </c>
      <c r="D64" s="10">
        <v>1345413.547624741</v>
      </c>
      <c r="E64" s="10">
        <v>100</v>
      </c>
      <c r="F64" s="10">
        <v>97.244642857142935</v>
      </c>
      <c r="G64" s="10"/>
      <c r="H64" s="10"/>
      <c r="I64" s="10">
        <v>2.7553571428570649</v>
      </c>
      <c r="J64" s="10">
        <v>97.244642857142935</v>
      </c>
      <c r="K64" s="10">
        <v>87.39285714285711</v>
      </c>
      <c r="L64" s="10">
        <v>77.660714285714306</v>
      </c>
      <c r="M64" s="10">
        <v>73.514285714285734</v>
      </c>
      <c r="N64" s="10">
        <v>4.1464285714285722</v>
      </c>
      <c r="O64" s="10">
        <v>22.33928571428569</v>
      </c>
      <c r="P64" s="10">
        <v>0</v>
      </c>
      <c r="Q64" s="10">
        <v>45.089285714285722</v>
      </c>
      <c r="R64" s="10"/>
      <c r="S64" s="10"/>
      <c r="T64" s="10"/>
      <c r="U64" s="10">
        <v>54.910714285714278</v>
      </c>
      <c r="V64" s="10">
        <v>45.089285714285722</v>
      </c>
    </row>
    <row xmlns:x14ac="http://schemas.microsoft.com/office/spreadsheetml/2009/9/ac" r="65" s="186" customFormat="true" ht="12" x14ac:dyDescent="0.2">
      <c r="A65" s="184" t="s">
        <v>159</v>
      </c>
      <c r="B65" s="10">
        <v>2020</v>
      </c>
      <c r="C65" s="185" t="s">
        <v>1</v>
      </c>
      <c r="D65" s="10">
        <v>1391749.5010157779</v>
      </c>
      <c r="E65" s="10">
        <v>100</v>
      </c>
      <c r="F65" s="10">
        <v>97.244642857142935</v>
      </c>
      <c r="G65" s="10"/>
      <c r="H65" s="10"/>
      <c r="I65" s="10">
        <v>2.7553571428570649</v>
      </c>
      <c r="J65" s="10">
        <v>97.244642857142935</v>
      </c>
      <c r="K65" s="10">
        <v>87.39285714285711</v>
      </c>
      <c r="L65" s="10">
        <v>77.660714285714306</v>
      </c>
      <c r="M65" s="10">
        <v>73.514285714285734</v>
      </c>
      <c r="N65" s="10">
        <v>4.1464285714285722</v>
      </c>
      <c r="O65" s="10">
        <v>22.33928571428569</v>
      </c>
      <c r="P65" s="10">
        <v>0</v>
      </c>
      <c r="Q65" s="10">
        <v>45.089285714285722</v>
      </c>
      <c r="R65" s="10"/>
      <c r="S65" s="10"/>
      <c r="T65" s="10"/>
      <c r="U65" s="10">
        <v>54.910714285714278</v>
      </c>
      <c r="V65" s="10">
        <v>45.089285714285722</v>
      </c>
    </row>
    <row xmlns:x14ac="http://schemas.microsoft.com/office/spreadsheetml/2009/9/ac" r="66" s="186" customFormat="true" ht="12" x14ac:dyDescent="0.2">
      <c r="A66" s="184" t="s">
        <v>159</v>
      </c>
      <c r="B66" s="10">
        <v>2021</v>
      </c>
      <c r="C66" s="185" t="s">
        <v>1</v>
      </c>
      <c r="D66" s="10">
        <v>1438309.9151442719</v>
      </c>
      <c r="E66" s="10">
        <v>100</v>
      </c>
      <c r="F66" s="10">
        <v>97.244642857142935</v>
      </c>
      <c r="G66" s="10"/>
      <c r="H66" s="10"/>
      <c r="I66" s="10">
        <v>2.7553571428570649</v>
      </c>
      <c r="J66" s="10">
        <v>97.244642857142935</v>
      </c>
      <c r="K66" s="10">
        <v>87.39285714285711</v>
      </c>
      <c r="L66" s="10">
        <v>77.660714285714306</v>
      </c>
      <c r="M66" s="10">
        <v>73.514285714285734</v>
      </c>
      <c r="N66" s="10">
        <v>4.1464285714285722</v>
      </c>
      <c r="O66" s="10">
        <v>22.33928571428569</v>
      </c>
      <c r="P66" s="10">
        <v>0</v>
      </c>
      <c r="Q66" s="10">
        <v>45.089285714285722</v>
      </c>
      <c r="R66" s="10"/>
      <c r="S66" s="10"/>
      <c r="T66" s="10"/>
      <c r="U66" s="10">
        <v>54.910714285714278</v>
      </c>
      <c r="V66" s="10">
        <v>45.089285714285722</v>
      </c>
    </row>
    <row xmlns:x14ac="http://schemas.microsoft.com/office/spreadsheetml/2009/9/ac" r="67" s="186" customFormat="true" ht="12" x14ac:dyDescent="0.2">
      <c r="A67" s="184" t="s">
        <v>159</v>
      </c>
      <c r="B67" s="10">
        <v>2022</v>
      </c>
      <c r="C67" s="185" t="s">
        <v>1</v>
      </c>
      <c r="D67" s="10">
        <v>1485094.381790085</v>
      </c>
      <c r="E67" s="10">
        <v>100</v>
      </c>
      <c r="F67" s="10">
        <v>97.244642857142935</v>
      </c>
      <c r="G67" s="10"/>
      <c r="H67" s="10"/>
      <c r="I67" s="10">
        <v>2.7553571428570649</v>
      </c>
      <c r="J67" s="10">
        <v>97.244642857142935</v>
      </c>
      <c r="K67" s="10">
        <v>87.39285714285711</v>
      </c>
      <c r="L67" s="10">
        <v>77.660714285714306</v>
      </c>
      <c r="M67" s="10">
        <v>73.514285714285734</v>
      </c>
      <c r="N67" s="10">
        <v>4.1464285714285722</v>
      </c>
      <c r="O67" s="10">
        <v>22.33928571428569</v>
      </c>
      <c r="P67" s="10">
        <v>0</v>
      </c>
      <c r="Q67" s="10">
        <v>45.089285714285722</v>
      </c>
      <c r="R67" s="10"/>
      <c r="S67" s="10"/>
      <c r="T67" s="10"/>
      <c r="U67" s="10">
        <v>54.910714285714278</v>
      </c>
      <c r="V67" s="10">
        <v>45.089285714285722</v>
      </c>
    </row>
    <row xmlns:x14ac="http://schemas.microsoft.com/office/spreadsheetml/2009/9/ac" r="68" s="186" customFormat="true" ht="12" x14ac:dyDescent="0.2">
      <c r="A68" s="184" t="s">
        <v>159</v>
      </c>
      <c r="B68" s="10">
        <v>2023</v>
      </c>
      <c r="C68" s="185" t="s">
        <v>1</v>
      </c>
      <c r="D68" s="10">
        <v>1555138.3372151379</v>
      </c>
      <c r="E68" s="10">
        <v>100</v>
      </c>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6" customFormat="true" ht="12" x14ac:dyDescent="0.2">
      <c r="A69" s="184" t="s">
        <v>159</v>
      </c>
      <c r="B69" s="10">
        <v>2024</v>
      </c>
      <c r="C69" s="185"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6" customFormat="true" ht="12" x14ac:dyDescent="0.2">
      <c r="A70" s="184" t="s">
        <v>159</v>
      </c>
      <c r="B70" s="10">
        <v>2025</v>
      </c>
      <c r="C70" s="185"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6" customFormat="true" ht="12" x14ac:dyDescent="0.2">
      <c r="A71" s="184" t="s">
        <v>159</v>
      </c>
      <c r="B71" s="10">
        <v>2026</v>
      </c>
      <c r="C71" s="185"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6" customFormat="true" ht="12" x14ac:dyDescent="0.2">
      <c r="A72" s="184" t="s">
        <v>159</v>
      </c>
      <c r="B72" s="10">
        <v>2027</v>
      </c>
      <c r="C72" s="185"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6" customFormat="true" ht="12" x14ac:dyDescent="0.2">
      <c r="A73" s="184" t="s">
        <v>159</v>
      </c>
      <c r="B73" s="10">
        <v>2028</v>
      </c>
      <c r="C73" s="185"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6" customFormat="true" ht="12" x14ac:dyDescent="0.2">
      <c r="A74" s="184" t="s">
        <v>159</v>
      </c>
      <c r="B74" s="10">
        <v>2029</v>
      </c>
      <c r="C74" s="185"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6" customFormat="true" ht="12" x14ac:dyDescent="0.2">
      <c r="A75" s="184" t="s">
        <v>159</v>
      </c>
      <c r="B75" s="10">
        <v>2030</v>
      </c>
      <c r="C75" s="185"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6" customFormat="true" ht="12" x14ac:dyDescent="0.2">
      <c r="A76" s="184" t="s">
        <v>159</v>
      </c>
      <c r="B76" s="10">
        <v>2000</v>
      </c>
      <c r="C76" s="185" t="s">
        <v>2</v>
      </c>
      <c r="D76" s="10">
        <v>3842742.9968503001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6" customFormat="true" ht="12" x14ac:dyDescent="0.2">
      <c r="A77" s="184" t="s">
        <v>159</v>
      </c>
      <c r="B77" s="10">
        <v>2001</v>
      </c>
      <c r="C77" s="185" t="s">
        <v>2</v>
      </c>
      <c r="D77" s="10">
        <v>3923649.7444255832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6" customFormat="true" ht="12" x14ac:dyDescent="0.2">
      <c r="A78" s="184" t="s">
        <v>159</v>
      </c>
      <c r="B78" s="10">
        <v>2002</v>
      </c>
      <c r="C78" s="185" t="s">
        <v>2</v>
      </c>
      <c r="D78" s="10">
        <v>4013133.7189229489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6" customFormat="true" ht="12" x14ac:dyDescent="0.2">
      <c r="A79" s="184" t="s">
        <v>159</v>
      </c>
      <c r="B79" s="10">
        <v>2003</v>
      </c>
      <c r="C79" s="185" t="s">
        <v>2</v>
      </c>
      <c r="D79" s="10">
        <v>4111209.7687499998</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6" customFormat="true" ht="12" x14ac:dyDescent="0.2">
      <c r="A80" s="184" t="s">
        <v>159</v>
      </c>
      <c r="B80" s="10">
        <v>2004</v>
      </c>
      <c r="C80" s="185" t="s">
        <v>2</v>
      </c>
      <c r="D80" s="10">
        <v>4215054.256159706</v>
      </c>
      <c r="E80" s="10">
        <v>90.24695619047634</v>
      </c>
      <c r="F80" s="10">
        <v>77.018452380952567</v>
      </c>
      <c r="G80" s="10"/>
      <c r="H80" s="10"/>
      <c r="I80" s="10">
        <v>22.981547619047429</v>
      </c>
      <c r="J80" s="10">
        <v>77.018452380952567</v>
      </c>
      <c r="K80" s="10">
        <v>91.174999999999955</v>
      </c>
      <c r="L80" s="10">
        <v>58.5</v>
      </c>
      <c r="M80" s="10">
        <v>53.567857142857058</v>
      </c>
      <c r="N80" s="10">
        <v>4.9321428571429422</v>
      </c>
      <c r="O80" s="10">
        <v>41.5</v>
      </c>
      <c r="P80" s="10">
        <v>0</v>
      </c>
      <c r="Q80" s="10">
        <v>33.675631428571251</v>
      </c>
      <c r="R80" s="10"/>
      <c r="S80" s="10"/>
      <c r="T80" s="10"/>
      <c r="U80" s="10"/>
      <c r="V80" s="10">
        <v>100</v>
      </c>
    </row>
    <row xmlns:x14ac="http://schemas.microsoft.com/office/spreadsheetml/2009/9/ac" r="81" s="186" customFormat="true" ht="12" x14ac:dyDescent="0.2">
      <c r="A81" s="184" t="s">
        <v>159</v>
      </c>
      <c r="B81" s="10">
        <v>2005</v>
      </c>
      <c r="C81" s="185" t="s">
        <v>2</v>
      </c>
      <c r="D81" s="10">
        <v>4330113.0109957978</v>
      </c>
      <c r="E81" s="10">
        <v>90.24695619047634</v>
      </c>
      <c r="F81" s="10">
        <v>77.018452380952567</v>
      </c>
      <c r="G81" s="10"/>
      <c r="H81" s="10"/>
      <c r="I81" s="10">
        <v>22.981547619047429</v>
      </c>
      <c r="J81" s="10">
        <v>77.018452380952567</v>
      </c>
      <c r="K81" s="10">
        <v>91.174999999999955</v>
      </c>
      <c r="L81" s="10">
        <v>58.5</v>
      </c>
      <c r="M81" s="10">
        <v>53.567857142857058</v>
      </c>
      <c r="N81" s="10">
        <v>4.9321428571429422</v>
      </c>
      <c r="O81" s="10">
        <v>41.5</v>
      </c>
      <c r="P81" s="10">
        <v>0</v>
      </c>
      <c r="Q81" s="10">
        <v>33.675631428571251</v>
      </c>
      <c r="R81" s="10"/>
      <c r="S81" s="10"/>
      <c r="T81" s="10"/>
      <c r="U81" s="10"/>
      <c r="V81" s="10">
        <v>100</v>
      </c>
    </row>
    <row xmlns:x14ac="http://schemas.microsoft.com/office/spreadsheetml/2009/9/ac" r="82" s="186" customFormat="true" ht="12" x14ac:dyDescent="0.2">
      <c r="A82" s="184" t="s">
        <v>159</v>
      </c>
      <c r="B82" s="10">
        <v>2006</v>
      </c>
      <c r="C82" s="185" t="s">
        <v>2</v>
      </c>
      <c r="D82" s="10">
        <v>4458286.7178340917</v>
      </c>
      <c r="E82" s="10">
        <v>90.24695619047634</v>
      </c>
      <c r="F82" s="10">
        <v>77.018452380952567</v>
      </c>
      <c r="G82" s="10"/>
      <c r="H82" s="10"/>
      <c r="I82" s="10">
        <v>22.981547619047429</v>
      </c>
      <c r="J82" s="10">
        <v>77.018452380952567</v>
      </c>
      <c r="K82" s="10">
        <v>91.174999999999955</v>
      </c>
      <c r="L82" s="10">
        <v>58.5</v>
      </c>
      <c r="M82" s="10">
        <v>53.567857142857058</v>
      </c>
      <c r="N82" s="10">
        <v>4.9321428571429422</v>
      </c>
      <c r="O82" s="10">
        <v>41.5</v>
      </c>
      <c r="P82" s="10">
        <v>0</v>
      </c>
      <c r="Q82" s="10">
        <v>33.675631428571251</v>
      </c>
      <c r="R82" s="10"/>
      <c r="S82" s="10"/>
      <c r="T82" s="10"/>
      <c r="U82" s="10"/>
      <c r="V82" s="10">
        <v>100</v>
      </c>
    </row>
    <row xmlns:x14ac="http://schemas.microsoft.com/office/spreadsheetml/2009/9/ac" r="83" s="186" customFormat="true" ht="12" x14ac:dyDescent="0.2">
      <c r="A83" s="184" t="s">
        <v>159</v>
      </c>
      <c r="B83" s="10">
        <v>2007</v>
      </c>
      <c r="C83" s="185" t="s">
        <v>2</v>
      </c>
      <c r="D83" s="10">
        <v>4592227.8109498499</v>
      </c>
      <c r="E83" s="10">
        <v>90.24695619047634</v>
      </c>
      <c r="F83" s="10">
        <v>77.018452380952567</v>
      </c>
      <c r="G83" s="10"/>
      <c r="H83" s="10"/>
      <c r="I83" s="10">
        <v>22.981547619047429</v>
      </c>
      <c r="J83" s="10">
        <v>77.018452380952567</v>
      </c>
      <c r="K83" s="10">
        <v>91.174999999999955</v>
      </c>
      <c r="L83" s="10">
        <v>58.5</v>
      </c>
      <c r="M83" s="10">
        <v>53.567857142857058</v>
      </c>
      <c r="N83" s="10">
        <v>4.9321428571429422</v>
      </c>
      <c r="O83" s="10">
        <v>41.5</v>
      </c>
      <c r="P83" s="10">
        <v>0</v>
      </c>
      <c r="Q83" s="10">
        <v>33.675631428571251</v>
      </c>
      <c r="R83" s="10"/>
      <c r="S83" s="10"/>
      <c r="T83" s="10"/>
      <c r="U83" s="10"/>
      <c r="V83" s="10">
        <v>100</v>
      </c>
    </row>
    <row xmlns:x14ac="http://schemas.microsoft.com/office/spreadsheetml/2009/9/ac" r="84" s="186" customFormat="true" ht="12" x14ac:dyDescent="0.2">
      <c r="A84" s="184" t="s">
        <v>159</v>
      </c>
      <c r="B84" s="10">
        <v>2008</v>
      </c>
      <c r="C84" s="185" t="s">
        <v>2</v>
      </c>
      <c r="D84" s="10">
        <v>4740309.6104807286</v>
      </c>
      <c r="E84" s="10">
        <v>90.24695619047634</v>
      </c>
      <c r="F84" s="10">
        <v>77.018452380952567</v>
      </c>
      <c r="G84" s="10"/>
      <c r="H84" s="10"/>
      <c r="I84" s="10">
        <v>22.981547619047429</v>
      </c>
      <c r="J84" s="10">
        <v>77.018452380952567</v>
      </c>
      <c r="K84" s="10">
        <v>91.174999999999955</v>
      </c>
      <c r="L84" s="10">
        <v>58.5</v>
      </c>
      <c r="M84" s="10">
        <v>53.567857142857058</v>
      </c>
      <c r="N84" s="10">
        <v>4.9321428571429351</v>
      </c>
      <c r="O84" s="10">
        <v>41.5</v>
      </c>
      <c r="P84" s="10">
        <v>0</v>
      </c>
      <c r="Q84" s="10">
        <v>33.675631428571251</v>
      </c>
      <c r="R84" s="10"/>
      <c r="S84" s="10"/>
      <c r="T84" s="10"/>
      <c r="U84" s="10"/>
      <c r="V84" s="10">
        <v>100</v>
      </c>
    </row>
    <row xmlns:x14ac="http://schemas.microsoft.com/office/spreadsheetml/2009/9/ac" r="85" s="186" customFormat="true" ht="12" x14ac:dyDescent="0.2">
      <c r="A85" s="184" t="s">
        <v>159</v>
      </c>
      <c r="B85" s="10">
        <v>2009</v>
      </c>
      <c r="C85" s="185" t="s">
        <v>2</v>
      </c>
      <c r="D85" s="10">
        <v>4910834.1596492669</v>
      </c>
      <c r="E85" s="10">
        <v>90.814681428571475</v>
      </c>
      <c r="F85" s="10">
        <v>78.407142857142844</v>
      </c>
      <c r="G85" s="10"/>
      <c r="H85" s="10"/>
      <c r="I85" s="10">
        <v>21.592857142857159</v>
      </c>
      <c r="J85" s="10">
        <v>78.407142857142844</v>
      </c>
      <c r="K85" s="10">
        <v>91.37142857142851</v>
      </c>
      <c r="L85" s="10">
        <v>60.485714285714486</v>
      </c>
      <c r="M85" s="10">
        <v>55.61428571428587</v>
      </c>
      <c r="N85" s="10">
        <v>4.8714285714286234</v>
      </c>
      <c r="O85" s="10">
        <v>39.514285714285514</v>
      </c>
      <c r="P85" s="10">
        <v>0</v>
      </c>
      <c r="Q85" s="10">
        <v>34.424580714285639</v>
      </c>
      <c r="R85" s="10"/>
      <c r="S85" s="10"/>
      <c r="T85" s="10"/>
      <c r="U85" s="10"/>
      <c r="V85" s="10">
        <v>100</v>
      </c>
    </row>
    <row xmlns:x14ac="http://schemas.microsoft.com/office/spreadsheetml/2009/9/ac" r="86" s="186" customFormat="true" ht="12" x14ac:dyDescent="0.2">
      <c r="A86" s="184" t="s">
        <v>159</v>
      </c>
      <c r="B86" s="10">
        <v>2010</v>
      </c>
      <c r="C86" s="185" t="s">
        <v>2</v>
      </c>
      <c r="D86" s="10">
        <v>5086251.1378372191</v>
      </c>
      <c r="E86" s="10">
        <v>91.382406666666839</v>
      </c>
      <c r="F86" s="10">
        <v>79.795833333333121</v>
      </c>
      <c r="G86" s="10"/>
      <c r="H86" s="10"/>
      <c r="I86" s="10">
        <v>20.204166666666879</v>
      </c>
      <c r="J86" s="10">
        <v>79.795833333333121</v>
      </c>
      <c r="K86" s="10">
        <v>91.567857142857122</v>
      </c>
      <c r="L86" s="10">
        <v>62.471428571428532</v>
      </c>
      <c r="M86" s="10">
        <v>57.660714285714683</v>
      </c>
      <c r="N86" s="10">
        <v>4.810714285713857</v>
      </c>
      <c r="O86" s="10">
        <v>37.528571428571468</v>
      </c>
      <c r="P86" s="10">
        <v>0</v>
      </c>
      <c r="Q86" s="10">
        <v>35.173529999999801</v>
      </c>
      <c r="R86" s="10"/>
      <c r="S86" s="10"/>
      <c r="T86" s="10"/>
      <c r="U86" s="10"/>
      <c r="V86" s="10">
        <v>100</v>
      </c>
    </row>
    <row xmlns:x14ac="http://schemas.microsoft.com/office/spreadsheetml/2009/9/ac" r="87" s="186" customFormat="true" ht="12" x14ac:dyDescent="0.2">
      <c r="A87" s="184" t="s">
        <v>159</v>
      </c>
      <c r="B87" s="10">
        <v>2011</v>
      </c>
      <c r="C87" s="185" t="s">
        <v>2</v>
      </c>
      <c r="D87" s="10">
        <v>5262800.0146052651</v>
      </c>
      <c r="E87" s="10">
        <v>91.950131904761975</v>
      </c>
      <c r="F87" s="10">
        <v>81.184523809523853</v>
      </c>
      <c r="G87" s="10"/>
      <c r="H87" s="10"/>
      <c r="I87" s="10">
        <v>18.815476190476151</v>
      </c>
      <c r="J87" s="10">
        <v>81.184523809523853</v>
      </c>
      <c r="K87" s="10">
        <v>91.764285714285677</v>
      </c>
      <c r="L87" s="10">
        <v>64.457142857143026</v>
      </c>
      <c r="M87" s="10">
        <v>59.707142857143481</v>
      </c>
      <c r="N87" s="10">
        <v>4.7499999999995453</v>
      </c>
      <c r="O87" s="10">
        <v>35.542857142856967</v>
      </c>
      <c r="P87" s="10">
        <v>0</v>
      </c>
      <c r="Q87" s="10">
        <v>35.922479285714189</v>
      </c>
      <c r="R87" s="10"/>
      <c r="S87" s="10"/>
      <c r="T87" s="10"/>
      <c r="U87" s="10"/>
      <c r="V87" s="10">
        <v>100</v>
      </c>
    </row>
    <row xmlns:x14ac="http://schemas.microsoft.com/office/spreadsheetml/2009/9/ac" r="88" s="186" customFormat="true" ht="12" x14ac:dyDescent="0.2">
      <c r="A88" s="184" t="s">
        <v>159</v>
      </c>
      <c r="B88" s="10">
        <v>2012</v>
      </c>
      <c r="C88" s="185" t="s">
        <v>2</v>
      </c>
      <c r="D88" s="10">
        <v>5437355.2058209609</v>
      </c>
      <c r="E88" s="10">
        <v>92.517857142857338</v>
      </c>
      <c r="F88" s="10">
        <v>82.57321428571413</v>
      </c>
      <c r="G88" s="10"/>
      <c r="H88" s="10"/>
      <c r="I88" s="10">
        <v>17.42678571428587</v>
      </c>
      <c r="J88" s="10">
        <v>82.57321428571413</v>
      </c>
      <c r="K88" s="10">
        <v>91.960714285714232</v>
      </c>
      <c r="L88" s="10">
        <v>66.442857142857065</v>
      </c>
      <c r="M88" s="10">
        <v>61.753571428571377</v>
      </c>
      <c r="N88" s="10">
        <v>4.6892857142856883</v>
      </c>
      <c r="O88" s="10">
        <v>33.557142857142942</v>
      </c>
      <c r="P88" s="10">
        <v>0</v>
      </c>
      <c r="Q88" s="10">
        <v>36.671428571428351</v>
      </c>
      <c r="R88" s="10"/>
      <c r="S88" s="10"/>
      <c r="T88" s="10"/>
      <c r="U88" s="10"/>
      <c r="V88" s="10">
        <v>100</v>
      </c>
    </row>
    <row xmlns:x14ac="http://schemas.microsoft.com/office/spreadsheetml/2009/9/ac" r="89" s="186" customFormat="true" ht="12" x14ac:dyDescent="0.2">
      <c r="A89" s="184" t="s">
        <v>159</v>
      </c>
      <c r="B89" s="10">
        <v>2013</v>
      </c>
      <c r="C89" s="185" t="s">
        <v>2</v>
      </c>
      <c r="D89" s="10">
        <v>5610435.9184071347</v>
      </c>
      <c r="E89" s="10">
        <v>93.085582380952474</v>
      </c>
      <c r="F89" s="10">
        <v>83.961904761904862</v>
      </c>
      <c r="G89" s="10">
        <v>68.181820000000002</v>
      </c>
      <c r="H89" s="10">
        <v>15.78008476190486</v>
      </c>
      <c r="I89" s="10">
        <v>16.038095238095138</v>
      </c>
      <c r="J89" s="10">
        <v>0</v>
      </c>
      <c r="K89" s="10">
        <v>92.157142857142844</v>
      </c>
      <c r="L89" s="10">
        <v>68.428571428571558</v>
      </c>
      <c r="M89" s="10">
        <v>63.800000000000182</v>
      </c>
      <c r="N89" s="10">
        <v>4.6285714285713766</v>
      </c>
      <c r="O89" s="10">
        <v>31.571428571428442</v>
      </c>
      <c r="P89" s="10">
        <v>0</v>
      </c>
      <c r="Q89" s="10">
        <v>37.420377857142739</v>
      </c>
      <c r="R89" s="10">
        <v>23.529409999999999</v>
      </c>
      <c r="S89" s="10">
        <v>12.941179999999999</v>
      </c>
      <c r="T89" s="10">
        <v>10.588229999999999</v>
      </c>
      <c r="U89" s="10">
        <v>76.470590000000001</v>
      </c>
      <c r="V89" s="10">
        <v>0</v>
      </c>
    </row>
    <row xmlns:x14ac="http://schemas.microsoft.com/office/spreadsheetml/2009/9/ac" r="90" s="186" customFormat="true" ht="12" x14ac:dyDescent="0.2">
      <c r="A90" s="184" t="s">
        <v>159</v>
      </c>
      <c r="B90" s="10">
        <v>2014</v>
      </c>
      <c r="C90" s="185" t="s">
        <v>2</v>
      </c>
      <c r="D90" s="10">
        <v>5777271.5038222121</v>
      </c>
      <c r="E90" s="10">
        <v>93.653307619047837</v>
      </c>
      <c r="F90" s="10">
        <v>85.350595238095138</v>
      </c>
      <c r="G90" s="10">
        <v>68.181820000000002</v>
      </c>
      <c r="H90" s="10">
        <v>17.16877523809514</v>
      </c>
      <c r="I90" s="10">
        <v>14.64940476190486</v>
      </c>
      <c r="J90" s="10">
        <v>0</v>
      </c>
      <c r="K90" s="10">
        <v>92.353571428571399</v>
      </c>
      <c r="L90" s="10">
        <v>70.414285714286052</v>
      </c>
      <c r="M90" s="10">
        <v>65.846428571428987</v>
      </c>
      <c r="N90" s="10">
        <v>4.5678571428570649</v>
      </c>
      <c r="O90" s="10">
        <v>29.585714285713951</v>
      </c>
      <c r="P90" s="10">
        <v>0</v>
      </c>
      <c r="Q90" s="10">
        <v>38.169327142856901</v>
      </c>
      <c r="R90" s="10">
        <v>23.529409999999999</v>
      </c>
      <c r="S90" s="10">
        <v>12.941179999999999</v>
      </c>
      <c r="T90" s="10">
        <v>10.588229999999999</v>
      </c>
      <c r="U90" s="10">
        <v>76.470590000000001</v>
      </c>
      <c r="V90" s="10">
        <v>0</v>
      </c>
    </row>
    <row xmlns:x14ac="http://schemas.microsoft.com/office/spreadsheetml/2009/9/ac" r="91" s="186" customFormat="true" ht="12" x14ac:dyDescent="0.2">
      <c r="A91" s="184" t="s">
        <v>159</v>
      </c>
      <c r="B91" s="10">
        <v>2015</v>
      </c>
      <c r="C91" s="185" t="s">
        <v>2</v>
      </c>
      <c r="D91" s="10">
        <v>5939972.727774811</v>
      </c>
      <c r="E91" s="10">
        <v>94.221032857142973</v>
      </c>
      <c r="F91" s="10">
        <v>86.73928571428587</v>
      </c>
      <c r="G91" s="10">
        <v>68.181820000000002</v>
      </c>
      <c r="H91" s="10">
        <v>18.557465714285868</v>
      </c>
      <c r="I91" s="10">
        <v>13.26071428571413</v>
      </c>
      <c r="J91" s="10">
        <v>0</v>
      </c>
      <c r="K91" s="10">
        <v>92.549999999999955</v>
      </c>
      <c r="L91" s="10">
        <v>72.400000000000091</v>
      </c>
      <c r="M91" s="10">
        <v>67.892857142856883</v>
      </c>
      <c r="N91" s="10">
        <v>4.5071428571432079</v>
      </c>
      <c r="O91" s="10">
        <v>27.599999999999909</v>
      </c>
      <c r="P91" s="10">
        <v>0</v>
      </c>
      <c r="Q91" s="10">
        <v>38.918276428571289</v>
      </c>
      <c r="R91" s="10">
        <v>23.529409999999999</v>
      </c>
      <c r="S91" s="10">
        <v>12.941179999999999</v>
      </c>
      <c r="T91" s="10">
        <v>10.588229999999999</v>
      </c>
      <c r="U91" s="10">
        <v>76.470590000000001</v>
      </c>
      <c r="V91" s="10">
        <v>0</v>
      </c>
    </row>
    <row xmlns:x14ac="http://schemas.microsoft.com/office/spreadsheetml/2009/9/ac" r="92" s="186" customFormat="true" ht="12" x14ac:dyDescent="0.2">
      <c r="A92" s="184" t="s">
        <v>159</v>
      </c>
      <c r="B92" s="10">
        <v>2016</v>
      </c>
      <c r="C92" s="185" t="s">
        <v>2</v>
      </c>
      <c r="D92" s="10">
        <v>6092982.961540604</v>
      </c>
      <c r="E92" s="10">
        <v>94.788758095238336</v>
      </c>
      <c r="F92" s="10">
        <v>88.127976190476147</v>
      </c>
      <c r="G92" s="10">
        <v>68.181820000000002</v>
      </c>
      <c r="H92" s="10">
        <v>19.946156190476149</v>
      </c>
      <c r="I92" s="10">
        <v>11.872023809523849</v>
      </c>
      <c r="J92" s="10">
        <v>0</v>
      </c>
      <c r="K92" s="10">
        <v>92.746428571428567</v>
      </c>
      <c r="L92" s="10">
        <v>74.385714285714585</v>
      </c>
      <c r="M92" s="10">
        <v>69.939285714285688</v>
      </c>
      <c r="N92" s="10">
        <v>4.4464285714288962</v>
      </c>
      <c r="O92" s="10">
        <v>25.614285714285419</v>
      </c>
      <c r="P92" s="10">
        <v>0</v>
      </c>
      <c r="Q92" s="10">
        <v>39.667225714285678</v>
      </c>
      <c r="R92" s="10">
        <v>23.529409999999999</v>
      </c>
      <c r="S92" s="10">
        <v>12.941179999999999</v>
      </c>
      <c r="T92" s="10">
        <v>10.588229999999999</v>
      </c>
      <c r="U92" s="10">
        <v>76.470590000000001</v>
      </c>
      <c r="V92" s="10">
        <v>0</v>
      </c>
    </row>
    <row xmlns:x14ac="http://schemas.microsoft.com/office/spreadsheetml/2009/9/ac" r="93" s="186" customFormat="true" ht="12" x14ac:dyDescent="0.2">
      <c r="A93" s="184" t="s">
        <v>159</v>
      </c>
      <c r="B93" s="10">
        <v>2017</v>
      </c>
      <c r="C93" s="185" t="s">
        <v>2</v>
      </c>
      <c r="D93" s="10">
        <v>6236619.7008600226</v>
      </c>
      <c r="E93" s="10">
        <v>95.356483333333472</v>
      </c>
      <c r="F93" s="10">
        <v>89.516666666666424</v>
      </c>
      <c r="G93" s="10">
        <v>68.181820000000002</v>
      </c>
      <c r="H93" s="10">
        <v>21.334846666666419</v>
      </c>
      <c r="I93" s="10">
        <v>10.483333333333579</v>
      </c>
      <c r="J93" s="10">
        <v>0</v>
      </c>
      <c r="K93" s="10">
        <v>92.942857142857122</v>
      </c>
      <c r="L93" s="10">
        <v>76.371428571428623</v>
      </c>
      <c r="M93" s="10">
        <v>71.985714285714494</v>
      </c>
      <c r="N93" s="10">
        <v>4.3857142857141298</v>
      </c>
      <c r="O93" s="10">
        <v>23.62857142857138</v>
      </c>
      <c r="P93" s="10">
        <v>0</v>
      </c>
      <c r="Q93" s="10">
        <v>40.416174999999839</v>
      </c>
      <c r="R93" s="10">
        <v>23.529409999999999</v>
      </c>
      <c r="S93" s="10">
        <v>12.941179999999999</v>
      </c>
      <c r="T93" s="10">
        <v>10.588229999999999</v>
      </c>
      <c r="U93" s="10">
        <v>76.470590000000001</v>
      </c>
      <c r="V93" s="10">
        <v>0</v>
      </c>
    </row>
    <row xmlns:x14ac="http://schemas.microsoft.com/office/spreadsheetml/2009/9/ac" r="94" s="186" customFormat="true" ht="12" x14ac:dyDescent="0.2">
      <c r="A94" s="184" t="s">
        <v>159</v>
      </c>
      <c r="B94" s="10">
        <v>2018</v>
      </c>
      <c r="C94" s="185" t="s">
        <v>2</v>
      </c>
      <c r="D94" s="10">
        <v>6367989.1568534477</v>
      </c>
      <c r="E94" s="10">
        <v>95.924208571428608</v>
      </c>
      <c r="F94" s="10">
        <v>90.905357142857156</v>
      </c>
      <c r="G94" s="10">
        <v>68.181820000000002</v>
      </c>
      <c r="H94" s="10">
        <v>22.72353714285715</v>
      </c>
      <c r="I94" s="10">
        <v>9.0946428571428442</v>
      </c>
      <c r="J94" s="10">
        <v>0</v>
      </c>
      <c r="K94" s="10">
        <v>93.139285714285677</v>
      </c>
      <c r="L94" s="10">
        <v>78.357142857143117</v>
      </c>
      <c r="M94" s="10">
        <v>74.032142857143299</v>
      </c>
      <c r="N94" s="10">
        <v>4.3249999999998181</v>
      </c>
      <c r="O94" s="10">
        <v>21.642857142856879</v>
      </c>
      <c r="P94" s="10">
        <v>0</v>
      </c>
      <c r="Q94" s="10">
        <v>41.165124285714228</v>
      </c>
      <c r="R94" s="10">
        <v>23.529409999999999</v>
      </c>
      <c r="S94" s="10">
        <v>12.941179999999999</v>
      </c>
      <c r="T94" s="10">
        <v>10.588229999999999</v>
      </c>
      <c r="U94" s="10">
        <v>76.470590000000001</v>
      </c>
      <c r="V94" s="10">
        <v>0</v>
      </c>
    </row>
    <row xmlns:x14ac="http://schemas.microsoft.com/office/spreadsheetml/2009/9/ac" r="95" s="186" customFormat="true" ht="12" x14ac:dyDescent="0.2">
      <c r="A95" s="184" t="s">
        <v>159</v>
      </c>
      <c r="B95" s="10">
        <v>2019</v>
      </c>
      <c r="C95" s="185" t="s">
        <v>2</v>
      </c>
      <c r="D95" s="10">
        <v>6488600.4523752602</v>
      </c>
      <c r="E95" s="10">
        <v>96.491933809523971</v>
      </c>
      <c r="F95" s="10">
        <v>92.294047619047433</v>
      </c>
      <c r="G95" s="10">
        <v>68.181820000000002</v>
      </c>
      <c r="H95" s="10">
        <v>24.112227619047431</v>
      </c>
      <c r="I95" s="10">
        <v>7.7059523809525672</v>
      </c>
      <c r="J95" s="10">
        <v>0</v>
      </c>
      <c r="K95" s="10">
        <v>93.139285714285677</v>
      </c>
      <c r="L95" s="10">
        <v>78.357142857143117</v>
      </c>
      <c r="M95" s="10">
        <v>74.032142857143299</v>
      </c>
      <c r="N95" s="10">
        <v>4.3249999999998181</v>
      </c>
      <c r="O95" s="10">
        <v>21.642857142856879</v>
      </c>
      <c r="P95" s="10">
        <v>0</v>
      </c>
      <c r="Q95" s="10">
        <v>41.914073571428389</v>
      </c>
      <c r="R95" s="10">
        <v>23.529409999999999</v>
      </c>
      <c r="S95" s="10">
        <v>12.941179999999999</v>
      </c>
      <c r="T95" s="10">
        <v>10.588229999999999</v>
      </c>
      <c r="U95" s="10">
        <v>76.470590000000001</v>
      </c>
      <c r="V95" s="10">
        <v>0</v>
      </c>
    </row>
    <row xmlns:x14ac="http://schemas.microsoft.com/office/spreadsheetml/2009/9/ac" r="96" s="186" customFormat="true" ht="12" x14ac:dyDescent="0.2">
      <c r="A96" s="184" t="s">
        <v>159</v>
      </c>
      <c r="B96" s="10">
        <v>2020</v>
      </c>
      <c r="C96" s="185" t="s">
        <v>2</v>
      </c>
      <c r="D96" s="10">
        <v>6594418.4989842223</v>
      </c>
      <c r="E96" s="10">
        <v>96.491933809523971</v>
      </c>
      <c r="F96" s="10">
        <v>92.294047619047433</v>
      </c>
      <c r="G96" s="10">
        <v>68.181820000000002</v>
      </c>
      <c r="H96" s="10">
        <v>24.112227619047431</v>
      </c>
      <c r="I96" s="10">
        <v>7.7059523809525672</v>
      </c>
      <c r="J96" s="10">
        <v>0</v>
      </c>
      <c r="K96" s="10">
        <v>93.139285714285677</v>
      </c>
      <c r="L96" s="10">
        <v>78.357142857143117</v>
      </c>
      <c r="M96" s="10">
        <v>74.032142857143299</v>
      </c>
      <c r="N96" s="10">
        <v>4.3249999999998181</v>
      </c>
      <c r="O96" s="10">
        <v>21.642857142856879</v>
      </c>
      <c r="P96" s="10">
        <v>0</v>
      </c>
      <c r="Q96" s="10">
        <v>41.914073571428389</v>
      </c>
      <c r="R96" s="10">
        <v>23.529409999999999</v>
      </c>
      <c r="S96" s="10">
        <v>12.941179999999999</v>
      </c>
      <c r="T96" s="10">
        <v>10.588229999999999</v>
      </c>
      <c r="U96" s="10">
        <v>76.470590000000001</v>
      </c>
      <c r="V96" s="10">
        <v>0</v>
      </c>
    </row>
    <row xmlns:x14ac="http://schemas.microsoft.com/office/spreadsheetml/2009/9/ac" r="97" s="186" customFormat="true" ht="12" x14ac:dyDescent="0.2">
      <c r="A97" s="184" t="s">
        <v>159</v>
      </c>
      <c r="B97" s="10">
        <v>2021</v>
      </c>
      <c r="C97" s="185" t="s">
        <v>2</v>
      </c>
      <c r="D97" s="10">
        <v>6690031.0848557279</v>
      </c>
      <c r="E97" s="10">
        <v>96.491933809523971</v>
      </c>
      <c r="F97" s="10">
        <v>92.294047619047433</v>
      </c>
      <c r="G97" s="10">
        <v>68.181820000000002</v>
      </c>
      <c r="H97" s="10">
        <v>24.112227619047431</v>
      </c>
      <c r="I97" s="10">
        <v>7.7059523809525672</v>
      </c>
      <c r="J97" s="10">
        <v>0</v>
      </c>
      <c r="K97" s="10">
        <v>93.139285714285677</v>
      </c>
      <c r="L97" s="10">
        <v>78.357142857143117</v>
      </c>
      <c r="M97" s="10">
        <v>74.032142857143299</v>
      </c>
      <c r="N97" s="10">
        <v>4.3249999999998181</v>
      </c>
      <c r="O97" s="10">
        <v>21.642857142856879</v>
      </c>
      <c r="P97" s="10">
        <v>0</v>
      </c>
      <c r="Q97" s="10">
        <v>41.914073571428389</v>
      </c>
      <c r="R97" s="10">
        <v>23.529409999999999</v>
      </c>
      <c r="S97" s="10">
        <v>12.941179999999999</v>
      </c>
      <c r="T97" s="10">
        <v>10.588229999999999</v>
      </c>
      <c r="U97" s="10">
        <v>76.470590000000001</v>
      </c>
      <c r="V97" s="10">
        <v>0</v>
      </c>
    </row>
    <row xmlns:x14ac="http://schemas.microsoft.com/office/spreadsheetml/2009/9/ac" r="98" s="186" customFormat="true" ht="12" x14ac:dyDescent="0.2">
      <c r="A98" s="184" t="s">
        <v>159</v>
      </c>
      <c r="B98" s="10">
        <v>2022</v>
      </c>
      <c r="C98" s="185" t="s">
        <v>2</v>
      </c>
      <c r="D98" s="10">
        <v>6774607.6182099152</v>
      </c>
      <c r="E98" s="10">
        <v>96.491933809523971</v>
      </c>
      <c r="F98" s="10">
        <v>92.294047619047433</v>
      </c>
      <c r="G98" s="10"/>
      <c r="H98" s="10"/>
      <c r="I98" s="10">
        <v>7.7059523809525672</v>
      </c>
      <c r="J98" s="10">
        <v>92.294047619047433</v>
      </c>
      <c r="K98" s="10">
        <v>93.139285714285677</v>
      </c>
      <c r="L98" s="10">
        <v>78.357142857143117</v>
      </c>
      <c r="M98" s="10">
        <v>74.032142857143299</v>
      </c>
      <c r="N98" s="10">
        <v>4.3249999999998181</v>
      </c>
      <c r="O98" s="10">
        <v>21.642857142856879</v>
      </c>
      <c r="P98" s="10">
        <v>0</v>
      </c>
      <c r="Q98" s="10">
        <v>41.914073571428389</v>
      </c>
      <c r="R98" s="10"/>
      <c r="S98" s="10"/>
      <c r="T98" s="10"/>
      <c r="U98" s="10"/>
      <c r="V98" s="10">
        <v>100</v>
      </c>
    </row>
    <row xmlns:x14ac="http://schemas.microsoft.com/office/spreadsheetml/2009/9/ac" r="99" s="186" customFormat="true" ht="12" x14ac:dyDescent="0.2">
      <c r="A99" s="184" t="s">
        <v>159</v>
      </c>
      <c r="B99" s="10">
        <v>2023</v>
      </c>
      <c r="C99" s="185" t="s">
        <v>2</v>
      </c>
      <c r="D99" s="10">
        <v>6952182.6627848633</v>
      </c>
      <c r="E99" s="10">
        <v>96.491933809523971</v>
      </c>
      <c r="F99" s="10">
        <v>92.294047619047433</v>
      </c>
      <c r="G99" s="10"/>
      <c r="H99" s="10"/>
      <c r="I99" s="10">
        <v>7.7059523809525672</v>
      </c>
      <c r="J99" s="10">
        <v>92.294047619047433</v>
      </c>
      <c r="K99" s="10"/>
      <c r="L99" s="10"/>
      <c r="M99" s="10"/>
      <c r="N99" s="10"/>
      <c r="O99" s="10"/>
      <c r="P99" s="10">
        <v>100</v>
      </c>
      <c r="Q99" s="10">
        <v>41.914073571428389</v>
      </c>
      <c r="R99" s="10"/>
      <c r="S99" s="10"/>
      <c r="T99" s="10"/>
      <c r="U99" s="10"/>
      <c r="V99" s="10">
        <v>100</v>
      </c>
    </row>
    <row xmlns:x14ac="http://schemas.microsoft.com/office/spreadsheetml/2009/9/ac" r="100" s="186" customFormat="true" ht="12" x14ac:dyDescent="0.2">
      <c r="A100" s="184" t="s">
        <v>159</v>
      </c>
      <c r="B100" s="10">
        <v>2024</v>
      </c>
      <c r="C100" s="185"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6" customFormat="true" ht="12" x14ac:dyDescent="0.2">
      <c r="A101" s="184" t="s">
        <v>159</v>
      </c>
      <c r="B101" s="10">
        <v>2025</v>
      </c>
      <c r="C101" s="185"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6" customFormat="true" ht="12" x14ac:dyDescent="0.2">
      <c r="A102" s="184" t="s">
        <v>159</v>
      </c>
      <c r="B102" s="10">
        <v>2026</v>
      </c>
      <c r="C102" s="185"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6" customFormat="true" ht="12" x14ac:dyDescent="0.2">
      <c r="A103" s="184" t="s">
        <v>159</v>
      </c>
      <c r="B103" s="10">
        <v>2027</v>
      </c>
      <c r="C103" s="185"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6" customFormat="true" ht="12" x14ac:dyDescent="0.2">
      <c r="A104" s="184" t="s">
        <v>159</v>
      </c>
      <c r="B104" s="10">
        <v>2028</v>
      </c>
      <c r="C104" s="185"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6" customFormat="true" ht="12" x14ac:dyDescent="0.2">
      <c r="A105" s="184" t="s">
        <v>159</v>
      </c>
      <c r="B105" s="10">
        <v>2029</v>
      </c>
      <c r="C105" s="185"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6" customFormat="true" ht="12" x14ac:dyDescent="0.2">
      <c r="A106" s="184" t="s">
        <v>159</v>
      </c>
      <c r="B106" s="10">
        <v>2030</v>
      </c>
      <c r="C106" s="185"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6" customFormat="true" ht="12" x14ac:dyDescent="0.2">
      <c r="A107" s="184" t="s">
        <v>159</v>
      </c>
      <c r="B107" s="10">
        <v>2000</v>
      </c>
      <c r="C107" s="185" t="s">
        <v>16</v>
      </c>
      <c r="D107" s="10">
        <v>1088891</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6" customFormat="true" ht="12" x14ac:dyDescent="0.2">
      <c r="A108" s="184" t="s">
        <v>159</v>
      </c>
      <c r="B108" s="10">
        <v>2001</v>
      </c>
      <c r="C108" s="185" t="s">
        <v>16</v>
      </c>
      <c r="D108" s="10">
        <v>1120480</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6" customFormat="true" ht="12" x14ac:dyDescent="0.2">
      <c r="A109" s="184" t="s">
        <v>159</v>
      </c>
      <c r="B109" s="10">
        <v>2002</v>
      </c>
      <c r="C109" s="185" t="s">
        <v>16</v>
      </c>
      <c r="D109" s="10">
        <v>1154037</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6" customFormat="true" ht="12" x14ac:dyDescent="0.2">
      <c r="A110" s="184" t="s">
        <v>159</v>
      </c>
      <c r="B110" s="10">
        <v>2003</v>
      </c>
      <c r="C110" s="187" t="s">
        <v>16</v>
      </c>
      <c r="D110" s="10">
        <v>1191390</v>
      </c>
      <c r="E110" s="10"/>
      <c r="F110" s="10"/>
      <c r="G110" s="10"/>
      <c r="H110" s="10"/>
      <c r="I110" s="10"/>
      <c r="J110" s="10">
        <v>100</v>
      </c>
      <c r="K110" s="10"/>
      <c r="L110" s="10"/>
      <c r="M110" s="10"/>
      <c r="N110" s="10"/>
      <c r="O110" s="10"/>
      <c r="P110" s="10">
        <v>100</v>
      </c>
      <c r="Q110" s="10"/>
      <c r="R110" s="10"/>
      <c r="S110" s="10"/>
      <c r="T110" s="10"/>
      <c r="U110" s="10"/>
      <c r="V110" s="10">
        <v>100</v>
      </c>
      <c r="W110" s="188"/>
      <c r="X110" s="188"/>
      <c r="Y110" s="188"/>
      <c r="Z110" s="188"/>
      <c r="AA110" s="188"/>
      <c r="AB110" s="188"/>
      <c r="AC110" s="188"/>
      <c r="AD110" s="188"/>
      <c r="AE110" s="188"/>
    </row>
    <row xmlns:x14ac="http://schemas.microsoft.com/office/spreadsheetml/2009/9/ac" r="111" s="186" customFormat="true" ht="12" x14ac:dyDescent="0.2">
      <c r="A111" s="184" t="s">
        <v>159</v>
      </c>
      <c r="B111" s="10">
        <v>2004</v>
      </c>
      <c r="C111" s="187" t="s">
        <v>16</v>
      </c>
      <c r="D111" s="10">
        <v>1226382</v>
      </c>
      <c r="E111" s="10"/>
      <c r="F111" s="10"/>
      <c r="G111" s="10"/>
      <c r="H111" s="10"/>
      <c r="I111" s="10"/>
      <c r="J111" s="10">
        <v>100</v>
      </c>
      <c r="K111" s="10"/>
      <c r="L111" s="10"/>
      <c r="M111" s="10"/>
      <c r="N111" s="10"/>
      <c r="O111" s="10"/>
      <c r="P111" s="10">
        <v>100</v>
      </c>
      <c r="Q111" s="10"/>
      <c r="R111" s="10"/>
      <c r="S111" s="10"/>
      <c r="T111" s="10"/>
      <c r="U111" s="10"/>
      <c r="V111" s="10">
        <v>100</v>
      </c>
      <c r="W111" s="188"/>
      <c r="X111" s="188"/>
      <c r="Y111" s="188"/>
      <c r="Z111" s="188"/>
      <c r="AA111" s="188"/>
      <c r="AB111" s="188"/>
      <c r="AC111" s="188"/>
      <c r="AD111" s="188"/>
      <c r="AE111" s="188"/>
    </row>
    <row xmlns:x14ac="http://schemas.microsoft.com/office/spreadsheetml/2009/9/ac" r="112" s="186" customFormat="true" ht="12" x14ac:dyDescent="0.2">
      <c r="A112" s="184" t="s">
        <v>159</v>
      </c>
      <c r="B112" s="10">
        <v>2005</v>
      </c>
      <c r="C112" s="187" t="s">
        <v>16</v>
      </c>
      <c r="D112" s="10">
        <v>1263913</v>
      </c>
      <c r="E112" s="10"/>
      <c r="F112" s="10"/>
      <c r="G112" s="10"/>
      <c r="H112" s="10"/>
      <c r="I112" s="10"/>
      <c r="J112" s="10">
        <v>100</v>
      </c>
      <c r="K112" s="10"/>
      <c r="L112" s="10"/>
      <c r="M112" s="10"/>
      <c r="N112" s="10"/>
      <c r="O112" s="10"/>
      <c r="P112" s="10">
        <v>100</v>
      </c>
      <c r="Q112" s="10"/>
      <c r="R112" s="10"/>
      <c r="S112" s="10"/>
      <c r="T112" s="10"/>
      <c r="U112" s="10"/>
      <c r="V112" s="10">
        <v>100</v>
      </c>
      <c r="W112" s="188"/>
      <c r="X112" s="188"/>
      <c r="Y112" s="188"/>
      <c r="Z112" s="188"/>
      <c r="AA112" s="188"/>
      <c r="AB112" s="188"/>
      <c r="AC112" s="188"/>
      <c r="AD112" s="188"/>
      <c r="AE112" s="188"/>
    </row>
    <row xmlns:x14ac="http://schemas.microsoft.com/office/spreadsheetml/2009/9/ac" r="113" s="186" customFormat="true" ht="12" x14ac:dyDescent="0.2">
      <c r="A113" s="184" t="s">
        <v>159</v>
      </c>
      <c r="B113" s="10">
        <v>2006</v>
      </c>
      <c r="C113" s="187" t="s">
        <v>16</v>
      </c>
      <c r="D113" s="10">
        <v>1305282</v>
      </c>
      <c r="E113" s="10"/>
      <c r="F113" s="10"/>
      <c r="G113" s="10"/>
      <c r="H113" s="10"/>
      <c r="I113" s="10"/>
      <c r="J113" s="10">
        <v>100</v>
      </c>
      <c r="K113" s="10"/>
      <c r="L113" s="10"/>
      <c r="M113" s="10"/>
      <c r="N113" s="10"/>
      <c r="O113" s="10"/>
      <c r="P113" s="10">
        <v>100</v>
      </c>
      <c r="Q113" s="10"/>
      <c r="R113" s="10"/>
      <c r="S113" s="10"/>
      <c r="T113" s="10"/>
      <c r="U113" s="10"/>
      <c r="V113" s="10">
        <v>100</v>
      </c>
      <c r="W113" s="188"/>
      <c r="X113" s="188"/>
      <c r="Y113" s="188"/>
      <c r="Z113" s="188"/>
      <c r="AA113" s="188"/>
      <c r="AB113" s="188"/>
      <c r="AC113" s="188"/>
      <c r="AD113" s="188"/>
      <c r="AE113" s="188"/>
    </row>
    <row xmlns:x14ac="http://schemas.microsoft.com/office/spreadsheetml/2009/9/ac" r="114" s="186" customFormat="true" ht="12" x14ac:dyDescent="0.2">
      <c r="A114" s="184" t="s">
        <v>159</v>
      </c>
      <c r="B114" s="10">
        <v>2007</v>
      </c>
      <c r="C114" s="187" t="s">
        <v>16</v>
      </c>
      <c r="D114" s="10">
        <v>1354933</v>
      </c>
      <c r="E114" s="10"/>
      <c r="F114" s="10"/>
      <c r="G114" s="10"/>
      <c r="H114" s="10"/>
      <c r="I114" s="10"/>
      <c r="J114" s="10">
        <v>100</v>
      </c>
      <c r="K114" s="10"/>
      <c r="L114" s="10"/>
      <c r="M114" s="10"/>
      <c r="N114" s="10"/>
      <c r="O114" s="10"/>
      <c r="P114" s="10">
        <v>100</v>
      </c>
      <c r="Q114" s="10"/>
      <c r="R114" s="10"/>
      <c r="S114" s="10"/>
      <c r="T114" s="10"/>
      <c r="U114" s="10"/>
      <c r="V114" s="10">
        <v>100</v>
      </c>
      <c r="W114" s="188"/>
      <c r="X114" s="188"/>
      <c r="Y114" s="188"/>
      <c r="Z114" s="188"/>
      <c r="AA114" s="188"/>
      <c r="AB114" s="188"/>
      <c r="AC114" s="188"/>
      <c r="AD114" s="188"/>
      <c r="AE114" s="188"/>
    </row>
    <row xmlns:x14ac="http://schemas.microsoft.com/office/spreadsheetml/2009/9/ac" r="115" s="186" customFormat="true" ht="12" x14ac:dyDescent="0.2">
      <c r="A115" s="184" t="s">
        <v>159</v>
      </c>
      <c r="B115" s="10">
        <v>2008</v>
      </c>
      <c r="C115" s="187" t="s">
        <v>16</v>
      </c>
      <c r="D115" s="10">
        <v>1408049</v>
      </c>
      <c r="E115" s="10"/>
      <c r="F115" s="10"/>
      <c r="G115" s="10"/>
      <c r="H115" s="10"/>
      <c r="I115" s="10"/>
      <c r="J115" s="10">
        <v>100</v>
      </c>
      <c r="K115" s="10"/>
      <c r="L115" s="10"/>
      <c r="M115" s="10"/>
      <c r="N115" s="10"/>
      <c r="O115" s="10"/>
      <c r="P115" s="10">
        <v>100</v>
      </c>
      <c r="Q115" s="10"/>
      <c r="R115" s="10"/>
      <c r="S115" s="10"/>
      <c r="T115" s="10"/>
      <c r="U115" s="10"/>
      <c r="V115" s="10">
        <v>100</v>
      </c>
      <c r="W115" s="188"/>
      <c r="X115" s="188"/>
      <c r="Y115" s="188"/>
      <c r="Z115" s="188"/>
      <c r="AA115" s="188"/>
      <c r="AB115" s="188"/>
      <c r="AC115" s="188"/>
      <c r="AD115" s="188"/>
      <c r="AE115" s="188"/>
    </row>
    <row xmlns:x14ac="http://schemas.microsoft.com/office/spreadsheetml/2009/9/ac" r="116" s="186" customFormat="true" ht="12" x14ac:dyDescent="0.2">
      <c r="A116" s="184" t="s">
        <v>159</v>
      </c>
      <c r="B116" s="10">
        <v>2009</v>
      </c>
      <c r="C116" s="189" t="s">
        <v>16</v>
      </c>
      <c r="D116" s="10">
        <v>1468147</v>
      </c>
      <c r="E116" s="10"/>
      <c r="F116" s="10"/>
      <c r="G116" s="10"/>
      <c r="H116" s="10"/>
      <c r="I116" s="10"/>
      <c r="J116" s="10">
        <v>100</v>
      </c>
      <c r="K116" s="10"/>
      <c r="L116" s="10"/>
      <c r="M116" s="10"/>
      <c r="N116" s="10"/>
      <c r="O116" s="10"/>
      <c r="P116" s="10">
        <v>100</v>
      </c>
      <c r="Q116" s="10"/>
      <c r="R116" s="10"/>
      <c r="S116" s="10"/>
      <c r="T116" s="10"/>
      <c r="U116" s="10"/>
      <c r="V116" s="10">
        <v>100</v>
      </c>
      <c r="W116" s="189"/>
      <c r="X116" s="189"/>
      <c r="Y116" s="189"/>
      <c r="Z116" s="189"/>
      <c r="AA116" s="189"/>
      <c r="AB116" s="189"/>
      <c r="AC116" s="189"/>
    </row>
    <row xmlns:x14ac="http://schemas.microsoft.com/office/spreadsheetml/2009/9/ac" r="117" s="186" customFormat="true" ht="12" x14ac:dyDescent="0.2">
      <c r="A117" s="184" t="s">
        <v>159</v>
      </c>
      <c r="B117" s="10">
        <v>2010</v>
      </c>
      <c r="C117" s="189" t="s">
        <v>16</v>
      </c>
      <c r="D117" s="10">
        <v>1522287</v>
      </c>
      <c r="E117" s="10"/>
      <c r="F117" s="10"/>
      <c r="G117" s="10"/>
      <c r="H117" s="10"/>
      <c r="I117" s="10"/>
      <c r="J117" s="10">
        <v>100</v>
      </c>
      <c r="K117" s="10"/>
      <c r="L117" s="10"/>
      <c r="M117" s="10"/>
      <c r="N117" s="10"/>
      <c r="O117" s="10"/>
      <c r="P117" s="10">
        <v>100</v>
      </c>
      <c r="Q117" s="10"/>
      <c r="R117" s="10"/>
      <c r="S117" s="10"/>
      <c r="T117" s="10"/>
      <c r="U117" s="10"/>
      <c r="V117" s="10">
        <v>100</v>
      </c>
      <c r="W117" s="189"/>
      <c r="X117" s="189"/>
      <c r="Y117" s="189"/>
      <c r="Z117" s="189"/>
      <c r="AA117" s="189"/>
      <c r="AB117" s="189"/>
      <c r="AC117" s="189"/>
    </row>
    <row xmlns:x14ac="http://schemas.microsoft.com/office/spreadsheetml/2009/9/ac" r="118" s="186" customFormat="true" ht="12" x14ac:dyDescent="0.2">
      <c r="A118" s="184" t="s">
        <v>159</v>
      </c>
      <c r="B118" s="10">
        <v>2011</v>
      </c>
      <c r="C118" s="189" t="s">
        <v>16</v>
      </c>
      <c r="D118" s="10">
        <v>1567989</v>
      </c>
      <c r="E118" s="10"/>
      <c r="F118" s="10"/>
      <c r="G118" s="10"/>
      <c r="H118" s="10"/>
      <c r="I118" s="10"/>
      <c r="J118" s="10">
        <v>100</v>
      </c>
      <c r="K118" s="10"/>
      <c r="L118" s="10"/>
      <c r="M118" s="10"/>
      <c r="N118" s="10"/>
      <c r="O118" s="10"/>
      <c r="P118" s="10">
        <v>100</v>
      </c>
      <c r="Q118" s="10"/>
      <c r="R118" s="10"/>
      <c r="S118" s="10"/>
      <c r="T118" s="10"/>
      <c r="U118" s="10"/>
      <c r="V118" s="10">
        <v>100</v>
      </c>
      <c r="W118" s="189"/>
      <c r="X118" s="189"/>
      <c r="Y118" s="189"/>
      <c r="Z118" s="189"/>
      <c r="AA118" s="189"/>
      <c r="AB118" s="189"/>
      <c r="AC118" s="189"/>
      <c r="AD118" s="189"/>
    </row>
    <row xmlns:x14ac="http://schemas.microsoft.com/office/spreadsheetml/2009/9/ac" r="119" s="186" customFormat="true" ht="12" x14ac:dyDescent="0.2">
      <c r="A119" s="184" t="s">
        <v>159</v>
      </c>
      <c r="B119" s="10">
        <v>2012</v>
      </c>
      <c r="C119" s="189" t="s">
        <v>16</v>
      </c>
      <c r="D119" s="10">
        <v>1600535</v>
      </c>
      <c r="E119" s="10"/>
      <c r="F119" s="10"/>
      <c r="G119" s="10"/>
      <c r="H119" s="10"/>
      <c r="I119" s="10"/>
      <c r="J119" s="10">
        <v>100</v>
      </c>
      <c r="K119" s="10"/>
      <c r="L119" s="10"/>
      <c r="M119" s="10"/>
      <c r="N119" s="10"/>
      <c r="O119" s="10"/>
      <c r="P119" s="10">
        <v>100</v>
      </c>
      <c r="Q119" s="10"/>
      <c r="R119" s="10"/>
      <c r="S119" s="10"/>
      <c r="T119" s="10"/>
      <c r="U119" s="10"/>
      <c r="V119" s="10">
        <v>100</v>
      </c>
      <c r="W119" s="189"/>
      <c r="X119" s="189"/>
      <c r="Y119" s="189"/>
      <c r="Z119" s="189"/>
      <c r="AA119" s="189"/>
      <c r="AB119" s="189"/>
      <c r="AC119" s="189"/>
      <c r="AD119" s="189"/>
    </row>
    <row xmlns:x14ac="http://schemas.microsoft.com/office/spreadsheetml/2009/9/ac" r="120" s="186" customFormat="true" ht="12" x14ac:dyDescent="0.2">
      <c r="A120" s="184" t="s">
        <v>159</v>
      </c>
      <c r="B120" s="10">
        <v>2013</v>
      </c>
      <c r="C120" s="189" t="s">
        <v>16</v>
      </c>
      <c r="D120" s="10">
        <v>1626292</v>
      </c>
      <c r="E120" s="10"/>
      <c r="F120" s="10"/>
      <c r="G120" s="10"/>
      <c r="H120" s="10"/>
      <c r="I120" s="10"/>
      <c r="J120" s="10">
        <v>100</v>
      </c>
      <c r="K120" s="10"/>
      <c r="L120" s="10"/>
      <c r="M120" s="10"/>
      <c r="N120" s="10"/>
      <c r="O120" s="10"/>
      <c r="P120" s="10">
        <v>100</v>
      </c>
      <c r="Q120" s="10"/>
      <c r="R120" s="10"/>
      <c r="S120" s="10"/>
      <c r="T120" s="10"/>
      <c r="U120" s="10"/>
      <c r="V120" s="10">
        <v>100</v>
      </c>
      <c r="W120" s="189"/>
      <c r="X120" s="189"/>
      <c r="Y120" s="189"/>
      <c r="Z120" s="189"/>
      <c r="AA120" s="189"/>
      <c r="AB120" s="189"/>
      <c r="AC120" s="189"/>
      <c r="AD120" s="189"/>
    </row>
    <row xmlns:x14ac="http://schemas.microsoft.com/office/spreadsheetml/2009/9/ac" r="121" s="186" customFormat="true" ht="12" x14ac:dyDescent="0.2">
      <c r="A121" s="184" t="s">
        <v>159</v>
      </c>
      <c r="B121" s="10">
        <v>2014</v>
      </c>
      <c r="C121" s="189" t="s">
        <v>16</v>
      </c>
      <c r="D121" s="10">
        <v>1647083</v>
      </c>
      <c r="E121" s="10"/>
      <c r="F121" s="10"/>
      <c r="G121" s="10"/>
      <c r="H121" s="10"/>
      <c r="I121" s="10"/>
      <c r="J121" s="10">
        <v>100</v>
      </c>
      <c r="K121" s="10"/>
      <c r="L121" s="10"/>
      <c r="M121" s="10"/>
      <c r="N121" s="10"/>
      <c r="O121" s="10"/>
      <c r="P121" s="10">
        <v>100</v>
      </c>
      <c r="Q121" s="10"/>
      <c r="R121" s="10"/>
      <c r="S121" s="10"/>
      <c r="T121" s="10"/>
      <c r="U121" s="10"/>
      <c r="V121" s="10">
        <v>100</v>
      </c>
      <c r="W121" s="189"/>
      <c r="X121" s="189"/>
      <c r="Y121" s="189"/>
      <c r="Z121" s="189"/>
      <c r="AA121" s="189"/>
      <c r="AB121" s="189"/>
      <c r="AC121" s="189"/>
      <c r="AD121" s="189"/>
    </row>
    <row xmlns:x14ac="http://schemas.microsoft.com/office/spreadsheetml/2009/9/ac" r="122" s="186" customFormat="true" ht="12" x14ac:dyDescent="0.2">
      <c r="A122" s="184" t="s">
        <v>159</v>
      </c>
      <c r="B122" s="10">
        <v>2015</v>
      </c>
      <c r="C122" s="189" t="s">
        <v>16</v>
      </c>
      <c r="D122" s="10">
        <v>1667925</v>
      </c>
      <c r="E122" s="10"/>
      <c r="F122" s="10"/>
      <c r="G122" s="10"/>
      <c r="H122" s="10"/>
      <c r="I122" s="10"/>
      <c r="J122" s="10">
        <v>100</v>
      </c>
      <c r="K122" s="10"/>
      <c r="L122" s="10"/>
      <c r="M122" s="10"/>
      <c r="N122" s="10"/>
      <c r="O122" s="10"/>
      <c r="P122" s="10">
        <v>100</v>
      </c>
      <c r="Q122" s="10"/>
      <c r="R122" s="10"/>
      <c r="S122" s="10"/>
      <c r="T122" s="10"/>
      <c r="U122" s="10"/>
      <c r="V122" s="10">
        <v>100</v>
      </c>
      <c r="W122" s="189"/>
      <c r="X122" s="189"/>
      <c r="Y122" s="189"/>
      <c r="Z122" s="189"/>
      <c r="AA122" s="189"/>
      <c r="AB122" s="189"/>
      <c r="AC122" s="189"/>
      <c r="AD122" s="189"/>
    </row>
    <row xmlns:x14ac="http://schemas.microsoft.com/office/spreadsheetml/2009/9/ac" r="123" s="186" customFormat="true" ht="12" x14ac:dyDescent="0.2">
      <c r="A123" s="184" t="s">
        <v>159</v>
      </c>
      <c r="B123" s="10">
        <v>2016</v>
      </c>
      <c r="C123" s="189" t="s">
        <v>16</v>
      </c>
      <c r="D123" s="10">
        <v>1685095</v>
      </c>
      <c r="E123" s="10"/>
      <c r="F123" s="10"/>
      <c r="G123" s="10"/>
      <c r="H123" s="10"/>
      <c r="I123" s="10"/>
      <c r="J123" s="10">
        <v>100</v>
      </c>
      <c r="K123" s="10"/>
      <c r="L123" s="10"/>
      <c r="M123" s="10"/>
      <c r="N123" s="10"/>
      <c r="O123" s="10"/>
      <c r="P123" s="10">
        <v>100</v>
      </c>
      <c r="Q123" s="10"/>
      <c r="R123" s="10"/>
      <c r="S123" s="10"/>
      <c r="T123" s="10"/>
      <c r="U123" s="10"/>
      <c r="V123" s="10">
        <v>100</v>
      </c>
      <c r="W123" s="189"/>
      <c r="X123" s="189"/>
      <c r="Y123" s="189"/>
      <c r="Z123" s="189"/>
      <c r="AA123" s="189"/>
      <c r="AB123" s="189"/>
      <c r="AC123" s="189"/>
      <c r="AD123" s="189"/>
    </row>
    <row xmlns:x14ac="http://schemas.microsoft.com/office/spreadsheetml/2009/9/ac" r="124" s="186" customFormat="true" ht="12" x14ac:dyDescent="0.2">
      <c r="A124" s="184" t="s">
        <v>159</v>
      </c>
      <c r="B124" s="10">
        <v>2017</v>
      </c>
      <c r="C124" s="189" t="s">
        <v>16</v>
      </c>
      <c r="D124" s="10">
        <v>1701407</v>
      </c>
      <c r="E124" s="10"/>
      <c r="F124" s="10"/>
      <c r="G124" s="10"/>
      <c r="H124" s="10"/>
      <c r="I124" s="10"/>
      <c r="J124" s="10">
        <v>100</v>
      </c>
      <c r="K124" s="10"/>
      <c r="L124" s="10"/>
      <c r="M124" s="10"/>
      <c r="N124" s="10"/>
      <c r="O124" s="10"/>
      <c r="P124" s="10">
        <v>100</v>
      </c>
      <c r="Q124" s="10"/>
      <c r="R124" s="10"/>
      <c r="S124" s="10"/>
      <c r="T124" s="10"/>
      <c r="U124" s="10"/>
      <c r="V124" s="10">
        <v>100</v>
      </c>
      <c r="W124" s="189"/>
      <c r="X124" s="189"/>
      <c r="Y124" s="189"/>
      <c r="Z124" s="189"/>
      <c r="AA124" s="189"/>
      <c r="AB124" s="189"/>
      <c r="AC124" s="189"/>
      <c r="AD124" s="189"/>
    </row>
    <row xmlns:x14ac="http://schemas.microsoft.com/office/spreadsheetml/2009/9/ac" r="125" s="186" customFormat="true" ht="12" x14ac:dyDescent="0.2">
      <c r="A125" s="184" t="s">
        <v>159</v>
      </c>
      <c r="B125" s="10">
        <v>2018</v>
      </c>
      <c r="C125" s="189" t="s">
        <v>16</v>
      </c>
      <c r="D125" s="10">
        <v>1713263</v>
      </c>
      <c r="E125" s="10"/>
      <c r="F125" s="10"/>
      <c r="G125" s="10"/>
      <c r="H125" s="10"/>
      <c r="I125" s="10"/>
      <c r="J125" s="10">
        <v>100</v>
      </c>
      <c r="K125" s="10"/>
      <c r="L125" s="10"/>
      <c r="M125" s="10"/>
      <c r="N125" s="10"/>
      <c r="O125" s="10"/>
      <c r="P125" s="10">
        <v>100</v>
      </c>
      <c r="Q125" s="10"/>
      <c r="R125" s="10"/>
      <c r="S125" s="10"/>
      <c r="T125" s="10"/>
      <c r="U125" s="10"/>
      <c r="V125" s="10">
        <v>100</v>
      </c>
      <c r="W125" s="189"/>
      <c r="X125" s="189"/>
      <c r="Y125" s="189"/>
      <c r="Z125" s="189"/>
      <c r="AA125" s="189"/>
      <c r="AB125" s="189"/>
      <c r="AC125" s="189"/>
      <c r="AD125" s="189"/>
    </row>
    <row xmlns:x14ac="http://schemas.microsoft.com/office/spreadsheetml/2009/9/ac" r="126" s="186" customFormat="true" ht="12" x14ac:dyDescent="0.2">
      <c r="A126" s="184" t="s">
        <v>159</v>
      </c>
      <c r="B126" s="10">
        <v>2019</v>
      </c>
      <c r="C126" s="189" t="s">
        <v>16</v>
      </c>
      <c r="D126" s="10">
        <v>1722777</v>
      </c>
      <c r="E126" s="10"/>
      <c r="F126" s="10"/>
      <c r="G126" s="10"/>
      <c r="H126" s="10"/>
      <c r="I126" s="10"/>
      <c r="J126" s="10">
        <v>100</v>
      </c>
      <c r="K126" s="10"/>
      <c r="L126" s="10"/>
      <c r="M126" s="10"/>
      <c r="N126" s="10"/>
      <c r="O126" s="10"/>
      <c r="P126" s="10">
        <v>100</v>
      </c>
      <c r="Q126" s="10"/>
      <c r="R126" s="10"/>
      <c r="S126" s="10"/>
      <c r="T126" s="10"/>
      <c r="U126" s="10"/>
      <c r="V126" s="10">
        <v>100</v>
      </c>
      <c r="W126" s="189"/>
      <c r="X126" s="189"/>
      <c r="Y126" s="189"/>
      <c r="Z126" s="189"/>
      <c r="AA126" s="189"/>
      <c r="AB126" s="189"/>
      <c r="AC126" s="189"/>
      <c r="AD126" s="189"/>
    </row>
    <row xmlns:x14ac="http://schemas.microsoft.com/office/spreadsheetml/2009/9/ac" r="127" s="186" customFormat="true" ht="12" x14ac:dyDescent="0.2">
      <c r="A127" s="184" t="s">
        <v>159</v>
      </c>
      <c r="B127" s="10">
        <v>2020</v>
      </c>
      <c r="C127" s="189" t="s">
        <v>16</v>
      </c>
      <c r="D127" s="10">
        <v>1728990</v>
      </c>
      <c r="E127" s="10"/>
      <c r="F127" s="10"/>
      <c r="G127" s="10"/>
      <c r="H127" s="10"/>
      <c r="I127" s="10"/>
      <c r="J127" s="10">
        <v>100</v>
      </c>
      <c r="K127" s="10"/>
      <c r="L127" s="10"/>
      <c r="M127" s="10"/>
      <c r="N127" s="10"/>
      <c r="O127" s="10"/>
      <c r="P127" s="10">
        <v>100</v>
      </c>
      <c r="Q127" s="10"/>
      <c r="R127" s="10"/>
      <c r="S127" s="10"/>
      <c r="T127" s="10"/>
      <c r="U127" s="10"/>
      <c r="V127" s="10">
        <v>100</v>
      </c>
      <c r="W127" s="189"/>
      <c r="X127" s="189"/>
      <c r="Y127" s="189"/>
      <c r="Z127" s="189"/>
      <c r="AA127" s="189"/>
      <c r="AB127" s="189"/>
      <c r="AC127" s="189"/>
      <c r="AD127" s="189"/>
    </row>
    <row xmlns:x14ac="http://schemas.microsoft.com/office/spreadsheetml/2009/9/ac" r="128" s="186" customFormat="true" ht="12" x14ac:dyDescent="0.2">
      <c r="A128" s="189" t="s">
        <v>159</v>
      </c>
      <c r="B128" s="10">
        <v>2021</v>
      </c>
      <c r="C128" s="189" t="s">
        <v>16</v>
      </c>
      <c r="D128" s="10">
        <v>1742030</v>
      </c>
      <c r="E128" s="10"/>
      <c r="F128" s="10"/>
      <c r="G128" s="10"/>
      <c r="H128" s="10"/>
      <c r="I128" s="10"/>
      <c r="J128" s="10">
        <v>100</v>
      </c>
      <c r="K128" s="10"/>
      <c r="L128" s="10"/>
      <c r="M128" s="10"/>
      <c r="N128" s="10"/>
      <c r="O128" s="10"/>
      <c r="P128" s="10">
        <v>100</v>
      </c>
      <c r="Q128" s="10"/>
      <c r="R128" s="10"/>
      <c r="S128" s="10"/>
      <c r="T128" s="10"/>
      <c r="U128" s="10"/>
      <c r="V128" s="10">
        <v>100</v>
      </c>
      <c r="W128" s="189"/>
      <c r="X128" s="189"/>
      <c r="Y128" s="189"/>
      <c r="Z128" s="189"/>
      <c r="AA128" s="189"/>
      <c r="AB128" s="189"/>
      <c r="AC128" s="189"/>
      <c r="AD128" s="189"/>
    </row>
    <row xmlns:x14ac="http://schemas.microsoft.com/office/spreadsheetml/2009/9/ac" r="129" s="186" customFormat="true" ht="12" x14ac:dyDescent="0.2">
      <c r="A129" s="189" t="s">
        <v>159</v>
      </c>
      <c r="B129" s="10">
        <v>2022</v>
      </c>
      <c r="C129" s="189" t="s">
        <v>16</v>
      </c>
      <c r="D129" s="10">
        <v>1763336</v>
      </c>
      <c r="E129" s="10"/>
      <c r="F129" s="10"/>
      <c r="G129" s="10"/>
      <c r="H129" s="10"/>
      <c r="I129" s="10"/>
      <c r="J129" s="10">
        <v>100</v>
      </c>
      <c r="K129" s="10"/>
      <c r="L129" s="10"/>
      <c r="M129" s="10"/>
      <c r="N129" s="10"/>
      <c r="O129" s="10"/>
      <c r="P129" s="10">
        <v>100</v>
      </c>
      <c r="Q129" s="10"/>
      <c r="R129" s="10"/>
      <c r="S129" s="10"/>
      <c r="T129" s="10"/>
      <c r="U129" s="10"/>
      <c r="V129" s="10">
        <v>100</v>
      </c>
      <c r="W129" s="189"/>
      <c r="X129" s="189"/>
      <c r="Y129" s="189"/>
      <c r="Z129" s="189"/>
      <c r="AA129" s="189"/>
      <c r="AB129" s="189"/>
      <c r="AC129" s="189"/>
      <c r="AD129" s="189"/>
    </row>
    <row xmlns:x14ac="http://schemas.microsoft.com/office/spreadsheetml/2009/9/ac" r="130" s="186" customFormat="true" ht="12" x14ac:dyDescent="0.2">
      <c r="A130" s="189" t="s">
        <v>159</v>
      </c>
      <c r="B130" s="10">
        <v>2023</v>
      </c>
      <c r="C130" s="189" t="s">
        <v>16</v>
      </c>
      <c r="D130" s="10">
        <v>1885547</v>
      </c>
      <c r="E130" s="10"/>
      <c r="F130" s="10"/>
      <c r="G130" s="10"/>
      <c r="H130" s="10"/>
      <c r="I130" s="10"/>
      <c r="J130" s="10">
        <v>100</v>
      </c>
      <c r="K130" s="10"/>
      <c r="L130" s="10"/>
      <c r="M130" s="10"/>
      <c r="N130" s="10"/>
      <c r="O130" s="10"/>
      <c r="P130" s="10">
        <v>100</v>
      </c>
      <c r="Q130" s="10"/>
      <c r="R130" s="10"/>
      <c r="S130" s="10"/>
      <c r="T130" s="10"/>
      <c r="U130" s="10"/>
      <c r="V130" s="10">
        <v>100</v>
      </c>
      <c r="W130" s="189"/>
      <c r="X130" s="189"/>
      <c r="Y130" s="189"/>
      <c r="Z130" s="189"/>
      <c r="AA130" s="189"/>
      <c r="AB130" s="189"/>
      <c r="AC130" s="189"/>
      <c r="AD130" s="189"/>
    </row>
    <row xmlns:x14ac="http://schemas.microsoft.com/office/spreadsheetml/2009/9/ac" r="131" s="186" customFormat="true" ht="12" x14ac:dyDescent="0.2">
      <c r="A131" s="189" t="s">
        <v>159</v>
      </c>
      <c r="B131" s="10">
        <v>2024</v>
      </c>
      <c r="C131" s="189" t="s">
        <v>16</v>
      </c>
      <c r="D131" s="10"/>
      <c r="E131" s="10"/>
      <c r="F131" s="10"/>
      <c r="G131" s="10"/>
      <c r="H131" s="10"/>
      <c r="I131" s="10"/>
      <c r="J131" s="10"/>
      <c r="K131" s="10"/>
      <c r="L131" s="10"/>
      <c r="M131" s="10"/>
      <c r="N131" s="10"/>
      <c r="O131" s="10"/>
      <c r="P131" s="10"/>
      <c r="Q131" s="10"/>
      <c r="R131" s="10"/>
      <c r="S131" s="10"/>
      <c r="T131" s="10"/>
      <c r="U131" s="10"/>
      <c r="V131" s="10"/>
      <c r="W131" s="189"/>
      <c r="X131" s="189"/>
      <c r="Y131" s="189"/>
      <c r="Z131" s="189"/>
      <c r="AA131" s="189"/>
      <c r="AB131" s="189"/>
      <c r="AC131" s="189"/>
      <c r="AD131" s="189"/>
    </row>
    <row xmlns:x14ac="http://schemas.microsoft.com/office/spreadsheetml/2009/9/ac" r="132" s="186" customFormat="true" ht="12" x14ac:dyDescent="0.2">
      <c r="A132" s="189" t="s">
        <v>159</v>
      </c>
      <c r="B132" s="10">
        <v>2025</v>
      </c>
      <c r="C132" s="189" t="s">
        <v>16</v>
      </c>
      <c r="D132" s="10"/>
      <c r="E132" s="10"/>
      <c r="F132" s="10"/>
      <c r="G132" s="10"/>
      <c r="H132" s="10"/>
      <c r="I132" s="10"/>
      <c r="J132" s="10"/>
      <c r="K132" s="10"/>
      <c r="L132" s="10"/>
      <c r="M132" s="10"/>
      <c r="N132" s="10"/>
      <c r="O132" s="10"/>
      <c r="P132" s="10"/>
      <c r="Q132" s="10"/>
      <c r="R132" s="10"/>
      <c r="S132" s="10"/>
      <c r="T132" s="10"/>
      <c r="U132" s="10"/>
      <c r="V132" s="10"/>
      <c r="W132" s="189"/>
      <c r="X132" s="189"/>
      <c r="Y132" s="189"/>
      <c r="Z132" s="189"/>
      <c r="AA132" s="189"/>
      <c r="AB132" s="189"/>
      <c r="AC132" s="189"/>
      <c r="AD132" s="189"/>
    </row>
    <row xmlns:x14ac="http://schemas.microsoft.com/office/spreadsheetml/2009/9/ac" r="133" s="186" customFormat="true" ht="12" x14ac:dyDescent="0.2">
      <c r="A133" s="189" t="s">
        <v>159</v>
      </c>
      <c r="B133" s="10">
        <v>2026</v>
      </c>
      <c r="C133" s="189" t="s">
        <v>16</v>
      </c>
      <c r="D133" s="10"/>
      <c r="E133" s="10"/>
      <c r="F133" s="10"/>
      <c r="G133" s="10"/>
      <c r="H133" s="10"/>
      <c r="I133" s="10"/>
      <c r="J133" s="10"/>
      <c r="K133" s="10"/>
      <c r="L133" s="10"/>
      <c r="M133" s="10"/>
      <c r="N133" s="10"/>
      <c r="O133" s="10"/>
      <c r="P133" s="10"/>
      <c r="Q133" s="10"/>
      <c r="R133" s="10"/>
      <c r="S133" s="10"/>
      <c r="T133" s="10"/>
      <c r="U133" s="10"/>
      <c r="V133" s="10"/>
      <c r="W133" s="189"/>
      <c r="X133" s="189"/>
      <c r="Y133" s="189"/>
      <c r="Z133" s="189"/>
      <c r="AA133" s="189"/>
      <c r="AB133" s="189"/>
      <c r="AC133" s="189"/>
      <c r="AD133" s="189"/>
    </row>
    <row xmlns:x14ac="http://schemas.microsoft.com/office/spreadsheetml/2009/9/ac" r="134" s="186" customFormat="true" ht="12" x14ac:dyDescent="0.2">
      <c r="A134" s="189" t="s">
        <v>159</v>
      </c>
      <c r="B134" s="10">
        <v>2027</v>
      </c>
      <c r="C134" s="189" t="s">
        <v>16</v>
      </c>
      <c r="D134" s="10"/>
      <c r="E134" s="10"/>
      <c r="F134" s="10"/>
      <c r="G134" s="10"/>
      <c r="H134" s="10"/>
      <c r="I134" s="10"/>
      <c r="J134" s="10"/>
      <c r="K134" s="10"/>
      <c r="L134" s="10"/>
      <c r="M134" s="10"/>
      <c r="N134" s="10"/>
      <c r="O134" s="10"/>
      <c r="P134" s="10"/>
      <c r="Q134" s="10"/>
      <c r="R134" s="10"/>
      <c r="S134" s="10"/>
      <c r="T134" s="10"/>
      <c r="U134" s="10"/>
      <c r="V134" s="10"/>
      <c r="W134" s="189"/>
      <c r="X134" s="189"/>
      <c r="Y134" s="189"/>
      <c r="Z134" s="189"/>
      <c r="AA134" s="189"/>
      <c r="AB134" s="189"/>
      <c r="AC134" s="189"/>
      <c r="AD134" s="189"/>
    </row>
    <row xmlns:x14ac="http://schemas.microsoft.com/office/spreadsheetml/2009/9/ac" r="135" s="186" customFormat="true" ht="12" x14ac:dyDescent="0.2">
      <c r="A135" s="189" t="s">
        <v>159</v>
      </c>
      <c r="B135" s="10">
        <v>2028</v>
      </c>
      <c r="C135" s="189" t="s">
        <v>16</v>
      </c>
      <c r="D135" s="10"/>
      <c r="E135" s="10"/>
      <c r="F135" s="10"/>
      <c r="G135" s="10"/>
      <c r="H135" s="10"/>
      <c r="I135" s="10"/>
      <c r="J135" s="10"/>
      <c r="K135" s="10"/>
      <c r="L135" s="10"/>
      <c r="M135" s="10"/>
      <c r="N135" s="10"/>
      <c r="O135" s="10"/>
      <c r="P135" s="10"/>
      <c r="Q135" s="10"/>
      <c r="R135" s="10"/>
      <c r="S135" s="10"/>
      <c r="T135" s="10"/>
      <c r="U135" s="10"/>
      <c r="V135" s="10"/>
      <c r="W135" s="189"/>
      <c r="X135" s="189"/>
      <c r="Y135" s="189"/>
      <c r="Z135" s="189"/>
      <c r="AA135" s="189"/>
      <c r="AB135" s="189"/>
      <c r="AC135" s="189"/>
      <c r="AD135" s="189"/>
    </row>
    <row xmlns:x14ac="http://schemas.microsoft.com/office/spreadsheetml/2009/9/ac" r="136" s="186" customFormat="true" ht="12" x14ac:dyDescent="0.2">
      <c r="A136" s="189" t="s">
        <v>159</v>
      </c>
      <c r="B136" s="10">
        <v>2029</v>
      </c>
      <c r="C136" s="189" t="s">
        <v>16</v>
      </c>
      <c r="D136" s="10"/>
      <c r="E136" s="10"/>
      <c r="F136" s="10"/>
      <c r="G136" s="10"/>
      <c r="H136" s="10"/>
      <c r="I136" s="10"/>
      <c r="J136" s="10"/>
      <c r="K136" s="10"/>
      <c r="L136" s="10"/>
      <c r="M136" s="10"/>
      <c r="N136" s="10"/>
      <c r="O136" s="10"/>
      <c r="P136" s="10"/>
      <c r="Q136" s="10"/>
      <c r="R136" s="10"/>
      <c r="S136" s="10"/>
      <c r="T136" s="10"/>
      <c r="U136" s="10"/>
      <c r="V136" s="10"/>
      <c r="W136" s="189"/>
      <c r="X136" s="189"/>
      <c r="Y136" s="189"/>
      <c r="Z136" s="189"/>
      <c r="AA136" s="189"/>
      <c r="AB136" s="189"/>
      <c r="AC136" s="189"/>
      <c r="AD136" s="189"/>
    </row>
    <row xmlns:x14ac="http://schemas.microsoft.com/office/spreadsheetml/2009/9/ac" r="137" s="186" customFormat="true" ht="12" x14ac:dyDescent="0.2">
      <c r="A137" s="189" t="s">
        <v>159</v>
      </c>
      <c r="B137" s="10">
        <v>2030</v>
      </c>
      <c r="C137" s="189" t="s">
        <v>16</v>
      </c>
      <c r="D137" s="10"/>
      <c r="E137" s="10"/>
      <c r="F137" s="10"/>
      <c r="G137" s="10"/>
      <c r="H137" s="10"/>
      <c r="I137" s="10"/>
      <c r="J137" s="10"/>
      <c r="K137" s="10"/>
      <c r="L137" s="10"/>
      <c r="M137" s="10"/>
      <c r="N137" s="10"/>
      <c r="O137" s="10"/>
      <c r="P137" s="10"/>
      <c r="Q137" s="10"/>
      <c r="R137" s="10"/>
      <c r="S137" s="10"/>
      <c r="T137" s="10"/>
      <c r="U137" s="10"/>
      <c r="V137" s="10"/>
      <c r="W137" s="189"/>
      <c r="X137" s="189"/>
      <c r="Y137" s="189"/>
      <c r="Z137" s="189"/>
      <c r="AA137" s="189"/>
      <c r="AB137" s="189"/>
      <c r="AC137" s="189"/>
      <c r="AD137" s="189"/>
    </row>
    <row xmlns:x14ac="http://schemas.microsoft.com/office/spreadsheetml/2009/9/ac" r="138" s="186" customFormat="true" ht="12" x14ac:dyDescent="0.2">
      <c r="A138" s="189" t="s">
        <v>159</v>
      </c>
      <c r="B138" s="10">
        <v>2000</v>
      </c>
      <c r="C138" s="189" t="s">
        <v>17</v>
      </c>
      <c r="D138" s="10">
        <v>1850203</v>
      </c>
      <c r="E138" s="10"/>
      <c r="F138" s="10"/>
      <c r="G138" s="10"/>
      <c r="H138" s="10"/>
      <c r="I138" s="10"/>
      <c r="J138" s="10">
        <v>100</v>
      </c>
      <c r="K138" s="10"/>
      <c r="L138" s="10"/>
      <c r="M138" s="10"/>
      <c r="N138" s="10"/>
      <c r="O138" s="10"/>
      <c r="P138" s="10">
        <v>100</v>
      </c>
      <c r="Q138" s="10"/>
      <c r="R138" s="10"/>
      <c r="S138" s="10"/>
      <c r="T138" s="10"/>
      <c r="U138" s="10"/>
      <c r="V138" s="10">
        <v>100</v>
      </c>
      <c r="W138" s="189"/>
      <c r="X138" s="189"/>
      <c r="Y138" s="189"/>
      <c r="Z138" s="189"/>
      <c r="AA138" s="189"/>
      <c r="AB138" s="189"/>
      <c r="AC138" s="189"/>
      <c r="AD138" s="189"/>
    </row>
    <row xmlns:x14ac="http://schemas.microsoft.com/office/spreadsheetml/2009/9/ac" r="139" s="186" customFormat="true" ht="12" x14ac:dyDescent="0.2">
      <c r="A139" s="189" t="s">
        <v>159</v>
      </c>
      <c r="B139" s="10">
        <v>2001</v>
      </c>
      <c r="C139" s="189" t="s">
        <v>17</v>
      </c>
      <c r="D139" s="10">
        <v>1892050</v>
      </c>
      <c r="E139" s="10"/>
      <c r="F139" s="10"/>
      <c r="G139" s="10"/>
      <c r="H139" s="10"/>
      <c r="I139" s="10"/>
      <c r="J139" s="10">
        <v>100</v>
      </c>
      <c r="K139" s="10"/>
      <c r="L139" s="10"/>
      <c r="M139" s="10"/>
      <c r="N139" s="10"/>
      <c r="O139" s="10"/>
      <c r="P139" s="10">
        <v>100</v>
      </c>
      <c r="Q139" s="10"/>
      <c r="R139" s="10"/>
      <c r="S139" s="10"/>
      <c r="T139" s="10"/>
      <c r="U139" s="10"/>
      <c r="V139" s="10">
        <v>100</v>
      </c>
      <c r="W139" s="189"/>
      <c r="X139" s="189"/>
      <c r="Y139" s="189"/>
      <c r="Z139" s="189"/>
      <c r="AA139" s="189"/>
      <c r="AB139" s="189"/>
      <c r="AC139" s="189"/>
      <c r="AD139" s="189"/>
    </row>
    <row xmlns:x14ac="http://schemas.microsoft.com/office/spreadsheetml/2009/9/ac" r="140" s="186" customFormat="true" ht="12" x14ac:dyDescent="0.2">
      <c r="A140" s="189" t="s">
        <v>159</v>
      </c>
      <c r="B140" s="10">
        <v>2002</v>
      </c>
      <c r="C140" s="189" t="s">
        <v>17</v>
      </c>
      <c r="D140" s="10">
        <v>1940766</v>
      </c>
      <c r="E140" s="10"/>
      <c r="F140" s="10"/>
      <c r="G140" s="10"/>
      <c r="H140" s="10"/>
      <c r="I140" s="10"/>
      <c r="J140" s="10">
        <v>100</v>
      </c>
      <c r="K140" s="10"/>
      <c r="L140" s="10"/>
      <c r="M140" s="10"/>
      <c r="N140" s="10"/>
      <c r="O140" s="10"/>
      <c r="P140" s="10">
        <v>100</v>
      </c>
      <c r="Q140" s="10"/>
      <c r="R140" s="10"/>
      <c r="S140" s="10"/>
      <c r="T140" s="10"/>
      <c r="U140" s="10"/>
      <c r="V140" s="10">
        <v>100</v>
      </c>
      <c r="W140" s="189"/>
      <c r="X140" s="189"/>
      <c r="Y140" s="189"/>
      <c r="Z140" s="189"/>
      <c r="AA140" s="189"/>
      <c r="AB140" s="189"/>
      <c r="AC140" s="189"/>
      <c r="AD140" s="189"/>
    </row>
    <row xmlns:x14ac="http://schemas.microsoft.com/office/spreadsheetml/2009/9/ac" r="141" s="186" customFormat="true" ht="12" x14ac:dyDescent="0.2">
      <c r="A141" s="189" t="s">
        <v>159</v>
      </c>
      <c r="B141" s="10">
        <v>2003</v>
      </c>
      <c r="C141" s="189" t="s">
        <v>17</v>
      </c>
      <c r="D141" s="10">
        <v>1991941</v>
      </c>
      <c r="E141" s="10"/>
      <c r="F141" s="10"/>
      <c r="G141" s="10"/>
      <c r="H141" s="10"/>
      <c r="I141" s="10"/>
      <c r="J141" s="10">
        <v>100</v>
      </c>
      <c r="K141" s="10"/>
      <c r="L141" s="10"/>
      <c r="M141" s="10"/>
      <c r="N141" s="10"/>
      <c r="O141" s="10"/>
      <c r="P141" s="10">
        <v>100</v>
      </c>
      <c r="Q141" s="10"/>
      <c r="R141" s="10"/>
      <c r="S141" s="10"/>
      <c r="T141" s="10"/>
      <c r="U141" s="10"/>
      <c r="V141" s="10">
        <v>100</v>
      </c>
      <c r="W141" s="189"/>
      <c r="X141" s="189"/>
      <c r="Y141" s="189"/>
      <c r="Z141" s="189"/>
      <c r="AA141" s="189"/>
      <c r="AB141" s="189"/>
      <c r="AC141" s="189"/>
      <c r="AD141" s="189"/>
    </row>
    <row xmlns:x14ac="http://schemas.microsoft.com/office/spreadsheetml/2009/9/ac" r="142" s="186" customFormat="true" ht="12" x14ac:dyDescent="0.2">
      <c r="A142" s="189" t="s">
        <v>159</v>
      </c>
      <c r="B142" s="10">
        <v>2004</v>
      </c>
      <c r="C142" s="189" t="s">
        <v>17</v>
      </c>
      <c r="D142" s="10">
        <v>2047607</v>
      </c>
      <c r="E142" s="10">
        <v>86.986699507389176</v>
      </c>
      <c r="F142" s="10">
        <v>77.211111111110768</v>
      </c>
      <c r="G142" s="10"/>
      <c r="H142" s="10"/>
      <c r="I142" s="10">
        <v>22.788888888889229</v>
      </c>
      <c r="J142" s="10">
        <v>77.211111111110768</v>
      </c>
      <c r="K142" s="10">
        <v>89.896428571428487</v>
      </c>
      <c r="L142" s="10">
        <v>56.189285714285688</v>
      </c>
      <c r="M142" s="10">
        <v>54.631932773109376</v>
      </c>
      <c r="N142" s="10">
        <v>1.5573529411763121</v>
      </c>
      <c r="O142" s="10">
        <v>43.810714285714312</v>
      </c>
      <c r="P142" s="10">
        <v>0</v>
      </c>
      <c r="Q142" s="10">
        <v>37.680462184874052</v>
      </c>
      <c r="R142" s="10"/>
      <c r="S142" s="10"/>
      <c r="T142" s="10"/>
      <c r="U142" s="10">
        <v>62.319537815125948</v>
      </c>
      <c r="V142" s="10">
        <v>37.680462184874052</v>
      </c>
      <c r="W142" s="189"/>
      <c r="X142" s="189"/>
      <c r="Y142" s="189"/>
      <c r="Z142" s="189"/>
      <c r="AA142" s="189"/>
      <c r="AB142" s="189"/>
      <c r="AC142" s="189"/>
      <c r="AD142" s="189"/>
    </row>
    <row xmlns:x14ac="http://schemas.microsoft.com/office/spreadsheetml/2009/9/ac" r="143" s="186" customFormat="true" ht="12" x14ac:dyDescent="0.2">
      <c r="A143" s="189" t="s">
        <v>159</v>
      </c>
      <c r="B143" s="10">
        <v>2005</v>
      </c>
      <c r="C143" s="189" t="s">
        <v>17</v>
      </c>
      <c r="D143" s="10">
        <v>2107850</v>
      </c>
      <c r="E143" s="10">
        <v>86.986699507389176</v>
      </c>
      <c r="F143" s="10">
        <v>77.211111111110768</v>
      </c>
      <c r="G143" s="10"/>
      <c r="H143" s="10"/>
      <c r="I143" s="10">
        <v>22.788888888889229</v>
      </c>
      <c r="J143" s="10">
        <v>77.211111111110768</v>
      </c>
      <c r="K143" s="10">
        <v>89.896428571428487</v>
      </c>
      <c r="L143" s="10">
        <v>56.189285714285688</v>
      </c>
      <c r="M143" s="10">
        <v>54.631932773109376</v>
      </c>
      <c r="N143" s="10">
        <v>1.5573529411763121</v>
      </c>
      <c r="O143" s="10">
        <v>43.810714285714312</v>
      </c>
      <c r="P143" s="10">
        <v>0</v>
      </c>
      <c r="Q143" s="10">
        <v>37.680462184874052</v>
      </c>
      <c r="R143" s="10"/>
      <c r="S143" s="10"/>
      <c r="T143" s="10"/>
      <c r="U143" s="10">
        <v>62.319537815125948</v>
      </c>
      <c r="V143" s="10">
        <v>37.680462184874052</v>
      </c>
      <c r="W143" s="189"/>
      <c r="X143" s="189"/>
      <c r="Y143" s="189"/>
      <c r="Z143" s="189"/>
      <c r="AA143" s="189"/>
      <c r="AB143" s="189"/>
      <c r="AC143" s="189"/>
      <c r="AD143" s="189"/>
    </row>
    <row xmlns:x14ac="http://schemas.microsoft.com/office/spreadsheetml/2009/9/ac" r="144" s="186" customFormat="true" ht="12" x14ac:dyDescent="0.2">
      <c r="A144" s="189" t="s">
        <v>159</v>
      </c>
      <c r="B144" s="10">
        <v>2006</v>
      </c>
      <c r="C144" s="189" t="s">
        <v>17</v>
      </c>
      <c r="D144" s="10">
        <v>2174266</v>
      </c>
      <c r="E144" s="10">
        <v>86.986699507389176</v>
      </c>
      <c r="F144" s="10">
        <v>77.211111111110768</v>
      </c>
      <c r="G144" s="10"/>
      <c r="H144" s="10"/>
      <c r="I144" s="10">
        <v>22.788888888889229</v>
      </c>
      <c r="J144" s="10">
        <v>77.211111111110768</v>
      </c>
      <c r="K144" s="10">
        <v>89.896428571428487</v>
      </c>
      <c r="L144" s="10">
        <v>56.189285714285688</v>
      </c>
      <c r="M144" s="10">
        <v>54.631932773109376</v>
      </c>
      <c r="N144" s="10">
        <v>1.5573529411763121</v>
      </c>
      <c r="O144" s="10">
        <v>43.810714285714312</v>
      </c>
      <c r="P144" s="10">
        <v>0</v>
      </c>
      <c r="Q144" s="10">
        <v>37.680462184874052</v>
      </c>
      <c r="R144" s="10"/>
      <c r="S144" s="10"/>
      <c r="T144" s="10"/>
      <c r="U144" s="10">
        <v>62.319537815125948</v>
      </c>
      <c r="V144" s="10">
        <v>37.680462184874052</v>
      </c>
      <c r="W144" s="189"/>
      <c r="X144" s="189"/>
      <c r="Y144" s="189"/>
      <c r="Z144" s="189"/>
      <c r="AA144" s="189"/>
      <c r="AB144" s="189"/>
      <c r="AC144" s="189"/>
      <c r="AD144" s="189"/>
    </row>
    <row xmlns:x14ac="http://schemas.microsoft.com/office/spreadsheetml/2009/9/ac" r="145" s="186" customFormat="true" ht="12" x14ac:dyDescent="0.2">
      <c r="A145" s="189" t="s">
        <v>159</v>
      </c>
      <c r="B145" s="10">
        <v>2007</v>
      </c>
      <c r="C145" s="189" t="s">
        <v>17</v>
      </c>
      <c r="D145" s="10">
        <v>2244594</v>
      </c>
      <c r="E145" s="10">
        <v>86.986699507389176</v>
      </c>
      <c r="F145" s="10">
        <v>77.211111111110768</v>
      </c>
      <c r="G145" s="10"/>
      <c r="H145" s="10"/>
      <c r="I145" s="10">
        <v>22.788888888889229</v>
      </c>
      <c r="J145" s="10">
        <v>77.211111111110768</v>
      </c>
      <c r="K145" s="10">
        <v>89.896428571428487</v>
      </c>
      <c r="L145" s="10">
        <v>56.189285714285688</v>
      </c>
      <c r="M145" s="10">
        <v>54.631932773109376</v>
      </c>
      <c r="N145" s="10">
        <v>1.5573529411763121</v>
      </c>
      <c r="O145" s="10">
        <v>43.810714285714312</v>
      </c>
      <c r="P145" s="10">
        <v>0</v>
      </c>
      <c r="Q145" s="10">
        <v>37.680462184874052</v>
      </c>
      <c r="R145" s="10"/>
      <c r="S145" s="10"/>
      <c r="T145" s="10"/>
      <c r="U145" s="10">
        <v>62.319537815125948</v>
      </c>
      <c r="V145" s="10">
        <v>37.680462184874052</v>
      </c>
      <c r="W145" s="189"/>
      <c r="X145" s="189"/>
      <c r="Y145" s="189"/>
      <c r="Z145" s="189"/>
      <c r="AA145" s="189"/>
      <c r="AB145" s="189"/>
      <c r="AC145" s="189"/>
      <c r="AD145" s="189"/>
    </row>
    <row xmlns:x14ac="http://schemas.microsoft.com/office/spreadsheetml/2009/9/ac" r="146" s="186" customFormat="true" ht="12" x14ac:dyDescent="0.2">
      <c r="A146" s="189" t="s">
        <v>159</v>
      </c>
      <c r="B146" s="10">
        <v>2008</v>
      </c>
      <c r="C146" s="189" t="s">
        <v>17</v>
      </c>
      <c r="D146" s="10">
        <v>2321396</v>
      </c>
      <c r="E146" s="10">
        <v>86.986699507389176</v>
      </c>
      <c r="F146" s="10">
        <v>77.211111111110768</v>
      </c>
      <c r="G146" s="10"/>
      <c r="H146" s="10"/>
      <c r="I146" s="10">
        <v>22.788888888889229</v>
      </c>
      <c r="J146" s="10">
        <v>77.211111111110768</v>
      </c>
      <c r="K146" s="10">
        <v>89.896428571428487</v>
      </c>
      <c r="L146" s="10">
        <v>56.189285714285688</v>
      </c>
      <c r="M146" s="10">
        <v>54.631932773109376</v>
      </c>
      <c r="N146" s="10">
        <v>1.557352941176305</v>
      </c>
      <c r="O146" s="10">
        <v>43.810714285714312</v>
      </c>
      <c r="P146" s="10">
        <v>0</v>
      </c>
      <c r="Q146" s="10">
        <v>37.680462184874052</v>
      </c>
      <c r="R146" s="10"/>
      <c r="S146" s="10"/>
      <c r="T146" s="10"/>
      <c r="U146" s="10">
        <v>62.319537815125948</v>
      </c>
      <c r="V146" s="10">
        <v>37.680462184874052</v>
      </c>
      <c r="W146" s="189"/>
      <c r="X146" s="189"/>
      <c r="Y146" s="189"/>
      <c r="Z146" s="189"/>
      <c r="AA146" s="189"/>
      <c r="AB146" s="189"/>
      <c r="AC146" s="189"/>
      <c r="AD146" s="189"/>
    </row>
    <row xmlns:x14ac="http://schemas.microsoft.com/office/spreadsheetml/2009/9/ac" r="147" s="186" customFormat="true" ht="12" x14ac:dyDescent="0.2">
      <c r="A147" s="189" t="s">
        <v>159</v>
      </c>
      <c r="B147" s="10">
        <v>2009</v>
      </c>
      <c r="C147" s="189" t="s">
        <v>17</v>
      </c>
      <c r="D147" s="10">
        <v>2414165</v>
      </c>
      <c r="E147" s="10">
        <v>87.748275862068795</v>
      </c>
      <c r="F147" s="10">
        <v>78.511111111110949</v>
      </c>
      <c r="G147" s="10"/>
      <c r="H147" s="10"/>
      <c r="I147" s="10">
        <v>21.488888888889051</v>
      </c>
      <c r="J147" s="10">
        <v>78.511111111110949</v>
      </c>
      <c r="K147" s="10">
        <v>90.571428571428442</v>
      </c>
      <c r="L147" s="10">
        <v>58.714285714285317</v>
      </c>
      <c r="M147" s="10">
        <v>56.49159663865521</v>
      </c>
      <c r="N147" s="10">
        <v>2.222689075630115</v>
      </c>
      <c r="O147" s="10">
        <v>41.285714285714683</v>
      </c>
      <c r="P147" s="10">
        <v>0</v>
      </c>
      <c r="Q147" s="10">
        <v>37.982773109243681</v>
      </c>
      <c r="R147" s="10"/>
      <c r="S147" s="10"/>
      <c r="T147" s="10"/>
      <c r="U147" s="10">
        <v>62.017226890756319</v>
      </c>
      <c r="V147" s="10">
        <v>37.982773109243681</v>
      </c>
      <c r="W147" s="189"/>
      <c r="X147" s="189"/>
      <c r="Y147" s="189"/>
      <c r="Z147" s="189"/>
      <c r="AA147" s="189"/>
      <c r="AB147" s="189"/>
      <c r="AC147" s="189"/>
      <c r="AD147" s="189"/>
    </row>
    <row xmlns:x14ac="http://schemas.microsoft.com/office/spreadsheetml/2009/9/ac" r="148" s="186" customFormat="true" ht="12" x14ac:dyDescent="0.2">
      <c r="A148" s="189" t="s">
        <v>159</v>
      </c>
      <c r="B148" s="10">
        <v>2010</v>
      </c>
      <c r="C148" s="189" t="s">
        <v>17</v>
      </c>
      <c r="D148" s="10">
        <v>2513285</v>
      </c>
      <c r="E148" s="10">
        <v>88.509852216748641</v>
      </c>
      <c r="F148" s="10">
        <v>79.811111111110677</v>
      </c>
      <c r="G148" s="10"/>
      <c r="H148" s="10"/>
      <c r="I148" s="10">
        <v>20.18888888888932</v>
      </c>
      <c r="J148" s="10">
        <v>79.811111111110677</v>
      </c>
      <c r="K148" s="10">
        <v>91.246428571428396</v>
      </c>
      <c r="L148" s="10">
        <v>61.23928571428587</v>
      </c>
      <c r="M148" s="10">
        <v>58.351260504201491</v>
      </c>
      <c r="N148" s="10">
        <v>2.8880252100843791</v>
      </c>
      <c r="O148" s="10">
        <v>38.76071428571413</v>
      </c>
      <c r="P148" s="10">
        <v>0</v>
      </c>
      <c r="Q148" s="10">
        <v>38.28508403361343</v>
      </c>
      <c r="R148" s="10"/>
      <c r="S148" s="10"/>
      <c r="T148" s="10"/>
      <c r="U148" s="10">
        <v>61.71491596638657</v>
      </c>
      <c r="V148" s="10">
        <v>38.28508403361343</v>
      </c>
      <c r="W148" s="189"/>
      <c r="X148" s="189"/>
      <c r="Y148" s="189"/>
      <c r="Z148" s="189"/>
      <c r="AA148" s="189"/>
      <c r="AB148" s="189"/>
      <c r="AC148" s="189"/>
      <c r="AD148" s="189"/>
    </row>
    <row xmlns:x14ac="http://schemas.microsoft.com/office/spreadsheetml/2009/9/ac" r="149" s="186" customFormat="true" ht="12" x14ac:dyDescent="0.2">
      <c r="A149" s="189" t="s">
        <v>159</v>
      </c>
      <c r="B149" s="10">
        <v>2011</v>
      </c>
      <c r="C149" s="189" t="s">
        <v>17</v>
      </c>
      <c r="D149" s="10">
        <v>2617549</v>
      </c>
      <c r="E149" s="10">
        <v>89.271428571428487</v>
      </c>
      <c r="F149" s="10">
        <v>81.111111111110858</v>
      </c>
      <c r="G149" s="10">
        <v>81.111111111110858</v>
      </c>
      <c r="H149" s="10">
        <v>0</v>
      </c>
      <c r="I149" s="10">
        <v>18.888888888889142</v>
      </c>
      <c r="J149" s="10">
        <v>0</v>
      </c>
      <c r="K149" s="10">
        <v>91.921428571428578</v>
      </c>
      <c r="L149" s="10">
        <v>63.764285714285514</v>
      </c>
      <c r="M149" s="10">
        <v>60.210924369747772</v>
      </c>
      <c r="N149" s="10">
        <v>3.5533613445377341</v>
      </c>
      <c r="O149" s="10">
        <v>36.235714285714486</v>
      </c>
      <c r="P149" s="10">
        <v>0</v>
      </c>
      <c r="Q149" s="10">
        <v>38.587394957983179</v>
      </c>
      <c r="R149" s="10"/>
      <c r="S149" s="10">
        <v>17.424000000000891</v>
      </c>
      <c r="T149" s="10">
        <v>21.163394957982291</v>
      </c>
      <c r="U149" s="10">
        <v>61.412605042016821</v>
      </c>
      <c r="V149" s="10">
        <v>0</v>
      </c>
      <c r="W149" s="189"/>
      <c r="X149" s="189"/>
      <c r="Y149" s="189"/>
      <c r="Z149" s="189"/>
      <c r="AA149" s="189"/>
      <c r="AB149" s="189"/>
      <c r="AC149" s="189"/>
      <c r="AD149" s="189"/>
    </row>
    <row xmlns:x14ac="http://schemas.microsoft.com/office/spreadsheetml/2009/9/ac" r="150" s="186" customFormat="true" ht="12" x14ac:dyDescent="0.2">
      <c r="A150" s="189" t="s">
        <v>159</v>
      </c>
      <c r="B150" s="10">
        <v>2012</v>
      </c>
      <c r="C150" s="189" t="s">
        <v>17</v>
      </c>
      <c r="D150" s="10">
        <v>2727115</v>
      </c>
      <c r="E150" s="10">
        <v>90.033004926108333</v>
      </c>
      <c r="F150" s="10">
        <v>82.411111111110586</v>
      </c>
      <c r="G150" s="10">
        <v>82.411111111110586</v>
      </c>
      <c r="H150" s="10">
        <v>0</v>
      </c>
      <c r="I150" s="10">
        <v>17.588888888889411</v>
      </c>
      <c r="J150" s="10">
        <v>0</v>
      </c>
      <c r="K150" s="10">
        <v>92.596428571428532</v>
      </c>
      <c r="L150" s="10">
        <v>66.289285714286052</v>
      </c>
      <c r="M150" s="10">
        <v>62.070588235294053</v>
      </c>
      <c r="N150" s="10">
        <v>4.2186974789919987</v>
      </c>
      <c r="O150" s="10">
        <v>33.710714285713948</v>
      </c>
      <c r="P150" s="10">
        <v>0</v>
      </c>
      <c r="Q150" s="10">
        <v>38.889705882352928</v>
      </c>
      <c r="R150" s="10"/>
      <c r="S150" s="10">
        <v>17.424000000000891</v>
      </c>
      <c r="T150" s="10">
        <v>21.46570588235204</v>
      </c>
      <c r="U150" s="10">
        <v>61.110294117647072</v>
      </c>
      <c r="V150" s="10">
        <v>0</v>
      </c>
      <c r="W150" s="189"/>
      <c r="X150" s="189"/>
      <c r="Y150" s="189"/>
      <c r="Z150" s="189"/>
      <c r="AA150" s="189"/>
      <c r="AB150" s="189"/>
      <c r="AC150" s="189"/>
      <c r="AD150" s="189"/>
    </row>
    <row xmlns:x14ac="http://schemas.microsoft.com/office/spreadsheetml/2009/9/ac" r="151" s="186" customFormat="true" ht="12" x14ac:dyDescent="0.2">
      <c r="A151" s="189" t="s">
        <v>159</v>
      </c>
      <c r="B151" s="10">
        <v>2013</v>
      </c>
      <c r="C151" s="189" t="s">
        <v>17</v>
      </c>
      <c r="D151" s="10">
        <v>2839185</v>
      </c>
      <c r="E151" s="10">
        <v>90.794581280788179</v>
      </c>
      <c r="F151" s="10">
        <v>83.711111111110768</v>
      </c>
      <c r="G151" s="10">
        <v>83.711111111110768</v>
      </c>
      <c r="H151" s="10">
        <v>0</v>
      </c>
      <c r="I151" s="10">
        <v>16.288888888889229</v>
      </c>
      <c r="J151" s="10">
        <v>0</v>
      </c>
      <c r="K151" s="10">
        <v>93.271428571428487</v>
      </c>
      <c r="L151" s="10">
        <v>68.814285714285688</v>
      </c>
      <c r="M151" s="10">
        <v>63.930252100840328</v>
      </c>
      <c r="N151" s="10">
        <v>4.8840336134453537</v>
      </c>
      <c r="O151" s="10">
        <v>31.185714285714312</v>
      </c>
      <c r="P151" s="10">
        <v>0</v>
      </c>
      <c r="Q151" s="10">
        <v>39.192016806722677</v>
      </c>
      <c r="R151" s="10"/>
      <c r="S151" s="10">
        <v>17.424000000000891</v>
      </c>
      <c r="T151" s="10">
        <v>21.768016806721789</v>
      </c>
      <c r="U151" s="10">
        <v>60.807983193277323</v>
      </c>
      <c r="V151" s="10">
        <v>0</v>
      </c>
      <c r="W151" s="189"/>
      <c r="X151" s="189"/>
      <c r="Y151" s="189"/>
      <c r="Z151" s="189"/>
      <c r="AA151" s="189"/>
      <c r="AB151" s="189"/>
      <c r="AC151" s="189"/>
      <c r="AD151" s="189"/>
    </row>
    <row xmlns:x14ac="http://schemas.microsoft.com/office/spreadsheetml/2009/9/ac" r="152" s="186" customFormat="true" ht="12" x14ac:dyDescent="0.2">
      <c r="A152" s="189" t="s">
        <v>159</v>
      </c>
      <c r="B152" s="10">
        <v>2014</v>
      </c>
      <c r="C152" s="189" t="s">
        <v>17</v>
      </c>
      <c r="D152" s="10">
        <v>2945368</v>
      </c>
      <c r="E152" s="10">
        <v>91.556157635467798</v>
      </c>
      <c r="F152" s="10">
        <v>85.011111111110949</v>
      </c>
      <c r="G152" s="10">
        <v>85.011111111110949</v>
      </c>
      <c r="H152" s="10">
        <v>0</v>
      </c>
      <c r="I152" s="10">
        <v>14.988888888889051</v>
      </c>
      <c r="J152" s="10">
        <v>0</v>
      </c>
      <c r="K152" s="10">
        <v>93.946428571428442</v>
      </c>
      <c r="L152" s="10">
        <v>71.339285714285325</v>
      </c>
      <c r="M152" s="10">
        <v>65.789915966386616</v>
      </c>
      <c r="N152" s="10">
        <v>5.5493697478987087</v>
      </c>
      <c r="O152" s="10">
        <v>28.660714285714679</v>
      </c>
      <c r="P152" s="10">
        <v>0</v>
      </c>
      <c r="Q152" s="10">
        <v>39.494327731092433</v>
      </c>
      <c r="R152" s="10"/>
      <c r="S152" s="10">
        <v>17.424000000000891</v>
      </c>
      <c r="T152" s="10">
        <v>22.070327731091531</v>
      </c>
      <c r="U152" s="10">
        <v>60.505672268907567</v>
      </c>
      <c r="V152" s="10">
        <v>0</v>
      </c>
      <c r="W152" s="189"/>
      <c r="X152" s="189"/>
      <c r="Y152" s="189"/>
      <c r="Z152" s="189"/>
      <c r="AA152" s="189"/>
      <c r="AB152" s="189"/>
      <c r="AC152" s="189"/>
      <c r="AD152" s="189"/>
    </row>
    <row xmlns:x14ac="http://schemas.microsoft.com/office/spreadsheetml/2009/9/ac" r="153" s="186" customFormat="true" ht="12" x14ac:dyDescent="0.2">
      <c r="A153" s="189" t="s">
        <v>159</v>
      </c>
      <c r="B153" s="10">
        <v>2015</v>
      </c>
      <c r="C153" s="189" t="s">
        <v>17</v>
      </c>
      <c r="D153" s="10">
        <v>3039950</v>
      </c>
      <c r="E153" s="10">
        <v>92.317733990147644</v>
      </c>
      <c r="F153" s="10">
        <v>86.311111111110677</v>
      </c>
      <c r="G153" s="10">
        <v>85.063225806451555</v>
      </c>
      <c r="H153" s="10">
        <v>1.247885304659121</v>
      </c>
      <c r="I153" s="10">
        <v>13.68888888888932</v>
      </c>
      <c r="J153" s="10">
        <v>0</v>
      </c>
      <c r="K153" s="10">
        <v>94.621428571428396</v>
      </c>
      <c r="L153" s="10">
        <v>73.86428571428587</v>
      </c>
      <c r="M153" s="10">
        <v>67.649579831932897</v>
      </c>
      <c r="N153" s="10">
        <v>6.2147058823529733</v>
      </c>
      <c r="O153" s="10">
        <v>26.13571428571413</v>
      </c>
      <c r="P153" s="10">
        <v>0</v>
      </c>
      <c r="Q153" s="10">
        <v>39.796638655462168</v>
      </c>
      <c r="R153" s="10"/>
      <c r="S153" s="10">
        <v>17.424000000000891</v>
      </c>
      <c r="T153" s="10">
        <v>22.372638655461291</v>
      </c>
      <c r="U153" s="10">
        <v>60.203361344537832</v>
      </c>
      <c r="V153" s="10">
        <v>0</v>
      </c>
      <c r="W153" s="189"/>
      <c r="X153" s="189"/>
      <c r="Y153" s="189"/>
      <c r="Z153" s="189"/>
      <c r="AA153" s="189"/>
      <c r="AB153" s="189"/>
      <c r="AC153" s="189"/>
      <c r="AD153" s="189"/>
    </row>
    <row xmlns:x14ac="http://schemas.microsoft.com/office/spreadsheetml/2009/9/ac" r="154" s="186" customFormat="true" ht="12" x14ac:dyDescent="0.2">
      <c r="A154" s="189" t="s">
        <v>159</v>
      </c>
      <c r="B154" s="10">
        <v>2016</v>
      </c>
      <c r="C154" s="189" t="s">
        <v>17</v>
      </c>
      <c r="D154" s="10">
        <v>3122006</v>
      </c>
      <c r="E154" s="10">
        <v>93.079310344827491</v>
      </c>
      <c r="F154" s="10">
        <v>87.611111111110858</v>
      </c>
      <c r="G154" s="10">
        <v>86.096774193548299</v>
      </c>
      <c r="H154" s="10">
        <v>1.5143369175625589</v>
      </c>
      <c r="I154" s="10">
        <v>12.38888888888914</v>
      </c>
      <c r="J154" s="10">
        <v>0</v>
      </c>
      <c r="K154" s="10">
        <v>95.296428571428578</v>
      </c>
      <c r="L154" s="10">
        <v>76.389285714285506</v>
      </c>
      <c r="M154" s="10">
        <v>69.509243697478723</v>
      </c>
      <c r="N154" s="10">
        <v>6.8800420168067831</v>
      </c>
      <c r="O154" s="10">
        <v>23.61071428571449</v>
      </c>
      <c r="P154" s="10">
        <v>0</v>
      </c>
      <c r="Q154" s="10">
        <v>40.098949579831917</v>
      </c>
      <c r="R154" s="10"/>
      <c r="S154" s="10">
        <v>22.941000000000709</v>
      </c>
      <c r="T154" s="10">
        <v>17.157949579831211</v>
      </c>
      <c r="U154" s="10">
        <v>59.901050420168083</v>
      </c>
      <c r="V154" s="10">
        <v>0</v>
      </c>
      <c r="W154" s="189"/>
      <c r="X154" s="189"/>
      <c r="Y154" s="189"/>
      <c r="Z154" s="189"/>
      <c r="AA154" s="189"/>
      <c r="AB154" s="189"/>
      <c r="AC154" s="189"/>
      <c r="AD154" s="189"/>
    </row>
    <row xmlns:x14ac="http://schemas.microsoft.com/office/spreadsheetml/2009/9/ac" r="155" s="186" customFormat="true" ht="12" x14ac:dyDescent="0.2">
      <c r="A155" s="189" t="s">
        <v>159</v>
      </c>
      <c r="B155" s="10">
        <v>2017</v>
      </c>
      <c r="C155" s="189" t="s">
        <v>17</v>
      </c>
      <c r="D155" s="10">
        <v>3190784</v>
      </c>
      <c r="E155" s="10">
        <v>93.840886699507337</v>
      </c>
      <c r="F155" s="10">
        <v>88.911111111110586</v>
      </c>
      <c r="G155" s="10">
        <v>87.130322580645043</v>
      </c>
      <c r="H155" s="10">
        <v>1.7807885304655431</v>
      </c>
      <c r="I155" s="10">
        <v>11.088888888889411</v>
      </c>
      <c r="J155" s="10">
        <v>0</v>
      </c>
      <c r="K155" s="10">
        <v>95.971428571428532</v>
      </c>
      <c r="L155" s="10">
        <v>78.914285714286052</v>
      </c>
      <c r="M155" s="10">
        <v>71.368907563025004</v>
      </c>
      <c r="N155" s="10">
        <v>7.5453781512610476</v>
      </c>
      <c r="O155" s="10">
        <v>21.085714285713951</v>
      </c>
      <c r="P155" s="10">
        <v>0</v>
      </c>
      <c r="Q155" s="10">
        <v>40.401260504201673</v>
      </c>
      <c r="R155" s="10"/>
      <c r="S155" s="10">
        <v>28.458000000000538</v>
      </c>
      <c r="T155" s="10">
        <v>11.943260504201129</v>
      </c>
      <c r="U155" s="10">
        <v>59.598739495798327</v>
      </c>
      <c r="V155" s="10">
        <v>0</v>
      </c>
      <c r="W155" s="189"/>
      <c r="X155" s="189"/>
      <c r="Y155" s="189"/>
      <c r="Z155" s="189"/>
      <c r="AA155" s="189"/>
      <c r="AB155" s="189"/>
      <c r="AC155" s="189"/>
      <c r="AD155" s="189"/>
    </row>
    <row xmlns:x14ac="http://schemas.microsoft.com/office/spreadsheetml/2009/9/ac" r="156" s="186" customFormat="true" ht="12" x14ac:dyDescent="0.2">
      <c r="A156" s="189" t="s">
        <v>159</v>
      </c>
      <c r="B156" s="10">
        <v>2018</v>
      </c>
      <c r="C156" s="189" t="s">
        <v>17</v>
      </c>
      <c r="D156" s="10">
        <v>3246325</v>
      </c>
      <c r="E156" s="10">
        <v>94.602463054187183</v>
      </c>
      <c r="F156" s="10">
        <v>90.211111111110768</v>
      </c>
      <c r="G156" s="10">
        <v>88.163870967741786</v>
      </c>
      <c r="H156" s="10">
        <v>2.0472401433689811</v>
      </c>
      <c r="I156" s="10">
        <v>9.7888888888892325</v>
      </c>
      <c r="J156" s="10">
        <v>0</v>
      </c>
      <c r="K156" s="10">
        <v>96.646428571428487</v>
      </c>
      <c r="L156" s="10">
        <v>81.439285714285688</v>
      </c>
      <c r="M156" s="10">
        <v>73.228571428571286</v>
      </c>
      <c r="N156" s="10">
        <v>8.2107142857144026</v>
      </c>
      <c r="O156" s="10">
        <v>18.560714285714312</v>
      </c>
      <c r="P156" s="10">
        <v>0</v>
      </c>
      <c r="Q156" s="10">
        <v>40.703571428571422</v>
      </c>
      <c r="R156" s="10"/>
      <c r="S156" s="10">
        <v>33.975000000000357</v>
      </c>
      <c r="T156" s="10">
        <v>6.7285714285710583</v>
      </c>
      <c r="U156" s="10">
        <v>59.296428571428578</v>
      </c>
      <c r="V156" s="10">
        <v>0</v>
      </c>
      <c r="W156" s="189"/>
      <c r="X156" s="189"/>
      <c r="Y156" s="189"/>
      <c r="Z156" s="189"/>
      <c r="AA156" s="189"/>
      <c r="AB156" s="189"/>
      <c r="AC156" s="189"/>
      <c r="AD156" s="189"/>
    </row>
    <row xmlns:x14ac="http://schemas.microsoft.com/office/spreadsheetml/2009/9/ac" r="157" s="186" customFormat="true" ht="12" x14ac:dyDescent="0.2">
      <c r="A157" s="189" t="s">
        <v>159</v>
      </c>
      <c r="B157" s="10">
        <v>2019</v>
      </c>
      <c r="C157" s="189" t="s">
        <v>17</v>
      </c>
      <c r="D157" s="10">
        <v>3291152</v>
      </c>
      <c r="E157" s="10">
        <v>95.364039408867029</v>
      </c>
      <c r="F157" s="10">
        <v>91.511111111110949</v>
      </c>
      <c r="G157" s="10">
        <v>89.19741935483853</v>
      </c>
      <c r="H157" s="10">
        <v>2.3136917562724189</v>
      </c>
      <c r="I157" s="10">
        <v>8.4888888888890506</v>
      </c>
      <c r="J157" s="10">
        <v>0</v>
      </c>
      <c r="K157" s="10">
        <v>96.646428571428487</v>
      </c>
      <c r="L157" s="10">
        <v>81.439285714285688</v>
      </c>
      <c r="M157" s="10">
        <v>75.088235294117567</v>
      </c>
      <c r="N157" s="10">
        <v>6.3510504201681206</v>
      </c>
      <c r="O157" s="10">
        <v>18.560714285714312</v>
      </c>
      <c r="P157" s="10">
        <v>0</v>
      </c>
      <c r="Q157" s="10">
        <v>41.005882352941171</v>
      </c>
      <c r="R157" s="10"/>
      <c r="S157" s="10">
        <v>39.492000000000189</v>
      </c>
      <c r="T157" s="10">
        <v>1.5138823529409819</v>
      </c>
      <c r="U157" s="10">
        <v>58.994117647058829</v>
      </c>
      <c r="V157" s="10">
        <v>0</v>
      </c>
      <c r="W157" s="189"/>
      <c r="X157" s="189"/>
      <c r="Y157" s="189"/>
      <c r="Z157" s="189"/>
      <c r="AA157" s="189"/>
      <c r="AB157" s="189"/>
      <c r="AC157" s="189"/>
      <c r="AD157" s="189"/>
    </row>
    <row xmlns:x14ac="http://schemas.microsoft.com/office/spreadsheetml/2009/9/ac" r="158" s="186" customFormat="true" ht="12" x14ac:dyDescent="0.2">
      <c r="A158" s="189" t="s">
        <v>159</v>
      </c>
      <c r="B158" s="10">
        <v>2020</v>
      </c>
      <c r="C158" s="189" t="s">
        <v>17</v>
      </c>
      <c r="D158" s="10">
        <v>3329856</v>
      </c>
      <c r="E158" s="10">
        <v>96.125615763546648</v>
      </c>
      <c r="F158" s="10">
        <v>92.811111111110677</v>
      </c>
      <c r="G158" s="10">
        <v>90.230967741935274</v>
      </c>
      <c r="H158" s="10">
        <v>2.5801433691754032</v>
      </c>
      <c r="I158" s="10">
        <v>7.1888888888893234</v>
      </c>
      <c r="J158" s="10">
        <v>0</v>
      </c>
      <c r="K158" s="10">
        <v>96.646428571428487</v>
      </c>
      <c r="L158" s="10">
        <v>81.439285714285688</v>
      </c>
      <c r="M158" s="10">
        <v>76.947899159663848</v>
      </c>
      <c r="N158" s="10">
        <v>4.4913865546218403</v>
      </c>
      <c r="O158" s="10">
        <v>18.560714285714312</v>
      </c>
      <c r="P158" s="10">
        <v>0</v>
      </c>
      <c r="Q158" s="10">
        <v>41.30819327731092</v>
      </c>
      <c r="R158" s="10"/>
      <c r="S158" s="10">
        <v>41.30819327731092</v>
      </c>
      <c r="T158" s="10">
        <v>0</v>
      </c>
      <c r="U158" s="10">
        <v>58.69180672268908</v>
      </c>
      <c r="V158" s="10">
        <v>0</v>
      </c>
      <c r="W158" s="189"/>
      <c r="X158" s="189"/>
      <c r="Y158" s="189"/>
      <c r="Z158" s="189"/>
      <c r="AA158" s="189"/>
      <c r="AB158" s="189"/>
      <c r="AC158" s="189"/>
      <c r="AD158" s="189"/>
    </row>
    <row xmlns:x14ac="http://schemas.microsoft.com/office/spreadsheetml/2009/9/ac" r="159" s="186" customFormat="true" ht="12" x14ac:dyDescent="0.2">
      <c r="A159" s="189" t="s">
        <v>159</v>
      </c>
      <c r="B159" s="10">
        <v>2021</v>
      </c>
      <c r="C159" s="189" t="s">
        <v>17</v>
      </c>
      <c r="D159" s="10">
        <v>3363671</v>
      </c>
      <c r="E159" s="10">
        <v>96.125615763546648</v>
      </c>
      <c r="F159" s="10">
        <v>92.811111111110677</v>
      </c>
      <c r="G159" s="10">
        <v>91.264516129032017</v>
      </c>
      <c r="H159" s="10">
        <v>1.5465949820786591</v>
      </c>
      <c r="I159" s="10">
        <v>7.1888888888893234</v>
      </c>
      <c r="J159" s="10">
        <v>0</v>
      </c>
      <c r="K159" s="10">
        <v>96.646428571428487</v>
      </c>
      <c r="L159" s="10">
        <v>81.439285714285688</v>
      </c>
      <c r="M159" s="10">
        <v>78.807563025210129</v>
      </c>
      <c r="N159" s="10">
        <v>2.6317226890755592</v>
      </c>
      <c r="O159" s="10">
        <v>18.560714285714312</v>
      </c>
      <c r="P159" s="10">
        <v>0</v>
      </c>
      <c r="Q159" s="10">
        <v>41.610504201680669</v>
      </c>
      <c r="R159" s="10"/>
      <c r="S159" s="10">
        <v>41.610504201680669</v>
      </c>
      <c r="T159" s="10">
        <v>0</v>
      </c>
      <c r="U159" s="10">
        <v>58.389495798319331</v>
      </c>
      <c r="V159" s="10">
        <v>0</v>
      </c>
      <c r="W159" s="189"/>
      <c r="X159" s="189"/>
      <c r="Y159" s="189"/>
      <c r="Z159" s="189"/>
      <c r="AA159" s="189"/>
      <c r="AB159" s="189"/>
      <c r="AC159" s="189"/>
      <c r="AD159" s="189"/>
    </row>
    <row xmlns:x14ac="http://schemas.microsoft.com/office/spreadsheetml/2009/9/ac" r="160" s="186" customFormat="true" ht="12" x14ac:dyDescent="0.2">
      <c r="A160" s="189" t="s">
        <v>159</v>
      </c>
      <c r="B160" s="10">
        <v>2022</v>
      </c>
      <c r="C160" s="189" t="s">
        <v>17</v>
      </c>
      <c r="D160" s="10">
        <v>3391169</v>
      </c>
      <c r="E160" s="10">
        <v>96.125615763546648</v>
      </c>
      <c r="F160" s="10">
        <v>92.811111111110677</v>
      </c>
      <c r="G160" s="10">
        <v>92.298064516128761</v>
      </c>
      <c r="H160" s="10">
        <v>0.5130465949819154</v>
      </c>
      <c r="I160" s="10">
        <v>7.1888888888893234</v>
      </c>
      <c r="J160" s="10">
        <v>0</v>
      </c>
      <c r="K160" s="10">
        <v>96.646428571428487</v>
      </c>
      <c r="L160" s="10">
        <v>81.439285714285688</v>
      </c>
      <c r="M160" s="10">
        <v>78.807563025210129</v>
      </c>
      <c r="N160" s="10">
        <v>2.6317226890755592</v>
      </c>
      <c r="O160" s="10">
        <v>18.560714285714312</v>
      </c>
      <c r="P160" s="10">
        <v>0</v>
      </c>
      <c r="Q160" s="10">
        <v>41.610504201680669</v>
      </c>
      <c r="R160" s="10"/>
      <c r="S160" s="10">
        <v>41.610504201680669</v>
      </c>
      <c r="T160" s="10">
        <v>0</v>
      </c>
      <c r="U160" s="10">
        <v>58.389495798319331</v>
      </c>
      <c r="V160" s="10">
        <v>0</v>
      </c>
      <c r="W160" s="189"/>
      <c r="X160" s="189"/>
      <c r="Y160" s="189"/>
      <c r="Z160" s="189"/>
      <c r="AA160" s="189"/>
      <c r="AB160" s="189"/>
      <c r="AC160" s="189"/>
      <c r="AD160" s="189"/>
    </row>
    <row xmlns:x14ac="http://schemas.microsoft.com/office/spreadsheetml/2009/9/ac" r="161" s="186" customFormat="true" ht="12" x14ac:dyDescent="0.2">
      <c r="A161" s="189" t="s">
        <v>159</v>
      </c>
      <c r="B161" s="10">
        <v>2023</v>
      </c>
      <c r="C161" s="189" t="s">
        <v>17</v>
      </c>
      <c r="D161" s="10">
        <v>3587136</v>
      </c>
      <c r="E161" s="10">
        <v>96.125615763546648</v>
      </c>
      <c r="F161" s="10">
        <v>92.811111111110677</v>
      </c>
      <c r="G161" s="10">
        <v>92.811111111110677</v>
      </c>
      <c r="H161" s="10">
        <v>0</v>
      </c>
      <c r="I161" s="10">
        <v>7.1888888888893234</v>
      </c>
      <c r="J161" s="10">
        <v>0</v>
      </c>
      <c r="K161" s="10"/>
      <c r="L161" s="10"/>
      <c r="M161" s="10">
        <v>78.807563025210129</v>
      </c>
      <c r="N161" s="10"/>
      <c r="O161" s="10"/>
      <c r="P161" s="10">
        <v>21.192436974789871</v>
      </c>
      <c r="Q161" s="10">
        <v>41.610504201680669</v>
      </c>
      <c r="R161" s="10"/>
      <c r="S161" s="10">
        <v>41.610504201680669</v>
      </c>
      <c r="T161" s="10">
        <v>0</v>
      </c>
      <c r="U161" s="10">
        <v>58.389495798319331</v>
      </c>
      <c r="V161" s="10">
        <v>0</v>
      </c>
      <c r="W161" s="189"/>
      <c r="X161" s="189"/>
      <c r="Y161" s="189"/>
      <c r="Z161" s="189"/>
      <c r="AA161" s="189"/>
      <c r="AB161" s="189"/>
      <c r="AC161" s="189"/>
      <c r="AD161" s="189"/>
    </row>
    <row xmlns:x14ac="http://schemas.microsoft.com/office/spreadsheetml/2009/9/ac" r="162" s="186" customFormat="true" ht="12" x14ac:dyDescent="0.2">
      <c r="A162" s="189" t="s">
        <v>159</v>
      </c>
      <c r="B162" s="10">
        <v>2024</v>
      </c>
      <c r="C162" s="189" t="s">
        <v>17</v>
      </c>
      <c r="D162" s="10"/>
      <c r="E162" s="10"/>
      <c r="F162" s="10"/>
      <c r="G162" s="10"/>
      <c r="H162" s="10"/>
      <c r="I162" s="10"/>
      <c r="J162" s="10"/>
      <c r="K162" s="10"/>
      <c r="L162" s="10"/>
      <c r="M162" s="10"/>
      <c r="N162" s="10"/>
      <c r="O162" s="10"/>
      <c r="P162" s="10"/>
      <c r="Q162" s="10"/>
      <c r="R162" s="10"/>
      <c r="S162" s="10"/>
      <c r="T162" s="10"/>
      <c r="U162" s="10"/>
      <c r="V162" s="10"/>
      <c r="W162" s="189"/>
      <c r="X162" s="189"/>
      <c r="Y162" s="189"/>
      <c r="Z162" s="189"/>
      <c r="AA162" s="189"/>
      <c r="AB162" s="189"/>
      <c r="AC162" s="189"/>
      <c r="AD162" s="189"/>
    </row>
    <row xmlns:x14ac="http://schemas.microsoft.com/office/spreadsheetml/2009/9/ac" r="163" s="186" customFormat="true" ht="12" x14ac:dyDescent="0.2">
      <c r="A163" s="189" t="s">
        <v>159</v>
      </c>
      <c r="B163" s="10">
        <v>2025</v>
      </c>
      <c r="C163" s="189" t="s">
        <v>17</v>
      </c>
      <c r="D163" s="10"/>
      <c r="E163" s="10"/>
      <c r="F163" s="10"/>
      <c r="G163" s="10"/>
      <c r="H163" s="10"/>
      <c r="I163" s="10"/>
      <c r="J163" s="10"/>
      <c r="K163" s="10"/>
      <c r="L163" s="10"/>
      <c r="M163" s="10"/>
      <c r="N163" s="10"/>
      <c r="O163" s="10"/>
      <c r="P163" s="10"/>
      <c r="Q163" s="10"/>
      <c r="R163" s="10"/>
      <c r="S163" s="10"/>
      <c r="T163" s="10"/>
      <c r="U163" s="10"/>
      <c r="V163" s="10"/>
      <c r="W163" s="189"/>
      <c r="X163" s="189"/>
      <c r="Y163" s="189"/>
      <c r="Z163" s="189"/>
      <c r="AA163" s="189"/>
      <c r="AB163" s="189"/>
      <c r="AC163" s="189"/>
      <c r="AD163" s="189"/>
    </row>
    <row xmlns:x14ac="http://schemas.microsoft.com/office/spreadsheetml/2009/9/ac" r="164" s="186" customFormat="true" ht="12" x14ac:dyDescent="0.2">
      <c r="A164" s="189" t="s">
        <v>159</v>
      </c>
      <c r="B164" s="10">
        <v>2026</v>
      </c>
      <c r="C164" s="189" t="s">
        <v>17</v>
      </c>
      <c r="D164" s="10"/>
      <c r="E164" s="10"/>
      <c r="F164" s="10"/>
      <c r="G164" s="10"/>
      <c r="H164" s="10"/>
      <c r="I164" s="10"/>
      <c r="J164" s="10"/>
      <c r="K164" s="10"/>
      <c r="L164" s="10"/>
      <c r="M164" s="10"/>
      <c r="N164" s="10"/>
      <c r="O164" s="10"/>
      <c r="P164" s="10"/>
      <c r="Q164" s="10"/>
      <c r="R164" s="10"/>
      <c r="S164" s="10"/>
      <c r="T164" s="10"/>
      <c r="U164" s="10"/>
      <c r="V164" s="10"/>
      <c r="W164" s="189"/>
      <c r="X164" s="189"/>
      <c r="Y164" s="189"/>
      <c r="Z164" s="189"/>
      <c r="AA164" s="189"/>
      <c r="AB164" s="189"/>
      <c r="AC164" s="189"/>
      <c r="AD164" s="189"/>
    </row>
    <row xmlns:x14ac="http://schemas.microsoft.com/office/spreadsheetml/2009/9/ac" r="165" s="186" customFormat="true" ht="12" x14ac:dyDescent="0.2">
      <c r="A165" s="189" t="s">
        <v>159</v>
      </c>
      <c r="B165" s="10">
        <v>2027</v>
      </c>
      <c r="C165" s="189" t="s">
        <v>17</v>
      </c>
      <c r="D165" s="10"/>
      <c r="E165" s="10"/>
      <c r="F165" s="10"/>
      <c r="G165" s="10"/>
      <c r="H165" s="10"/>
      <c r="I165" s="10"/>
      <c r="J165" s="10"/>
      <c r="K165" s="10"/>
      <c r="L165" s="10"/>
      <c r="M165" s="10"/>
      <c r="N165" s="10"/>
      <c r="O165" s="10"/>
      <c r="P165" s="10"/>
      <c r="Q165" s="10"/>
      <c r="R165" s="10"/>
      <c r="S165" s="10"/>
      <c r="T165" s="10"/>
      <c r="U165" s="10"/>
      <c r="V165" s="10"/>
      <c r="W165" s="189"/>
      <c r="X165" s="189"/>
      <c r="Y165" s="189"/>
      <c r="Z165" s="189"/>
      <c r="AA165" s="189"/>
      <c r="AB165" s="189"/>
      <c r="AC165" s="189"/>
      <c r="AD165" s="189"/>
    </row>
    <row xmlns:x14ac="http://schemas.microsoft.com/office/spreadsheetml/2009/9/ac" r="166" s="186" customFormat="true" ht="12" x14ac:dyDescent="0.2">
      <c r="A166" s="189" t="s">
        <v>159</v>
      </c>
      <c r="B166" s="10">
        <v>2028</v>
      </c>
      <c r="C166" s="189" t="s">
        <v>17</v>
      </c>
      <c r="D166" s="10"/>
      <c r="E166" s="10"/>
      <c r="F166" s="10"/>
      <c r="G166" s="10"/>
      <c r="H166" s="10"/>
      <c r="I166" s="10"/>
      <c r="J166" s="10"/>
      <c r="K166" s="10"/>
      <c r="L166" s="10"/>
      <c r="M166" s="10"/>
      <c r="N166" s="10"/>
      <c r="O166" s="10"/>
      <c r="P166" s="10"/>
      <c r="Q166" s="10"/>
      <c r="R166" s="10"/>
      <c r="S166" s="10"/>
      <c r="T166" s="10"/>
      <c r="U166" s="10"/>
      <c r="V166" s="10"/>
      <c r="W166" s="189"/>
      <c r="X166" s="189"/>
      <c r="Y166" s="189"/>
      <c r="Z166" s="189"/>
      <c r="AA166" s="189"/>
      <c r="AB166" s="189"/>
      <c r="AC166" s="189"/>
      <c r="AD166" s="189"/>
    </row>
    <row xmlns:x14ac="http://schemas.microsoft.com/office/spreadsheetml/2009/9/ac" r="167" s="186" customFormat="true" ht="12" x14ac:dyDescent="0.2">
      <c r="A167" s="189" t="s">
        <v>159</v>
      </c>
      <c r="B167" s="10">
        <v>2029</v>
      </c>
      <c r="C167" s="189" t="s">
        <v>17</v>
      </c>
      <c r="D167" s="10"/>
      <c r="E167" s="10"/>
      <c r="F167" s="10"/>
      <c r="G167" s="10"/>
      <c r="H167" s="10"/>
      <c r="I167" s="10"/>
      <c r="J167" s="10"/>
      <c r="K167" s="10"/>
      <c r="L167" s="10"/>
      <c r="M167" s="10"/>
      <c r="N167" s="10"/>
      <c r="O167" s="10"/>
      <c r="P167" s="10"/>
      <c r="Q167" s="10"/>
      <c r="R167" s="10"/>
      <c r="S167" s="10"/>
      <c r="T167" s="10"/>
      <c r="U167" s="10"/>
      <c r="V167" s="10"/>
      <c r="W167" s="189"/>
      <c r="X167" s="189"/>
      <c r="Y167" s="189"/>
      <c r="Z167" s="189"/>
      <c r="AA167" s="189"/>
      <c r="AB167" s="189"/>
    </row>
    <row xmlns:x14ac="http://schemas.microsoft.com/office/spreadsheetml/2009/9/ac" r="168" s="186" customFormat="true" ht="12" x14ac:dyDescent="0.2">
      <c r="A168" s="189" t="s">
        <v>159</v>
      </c>
      <c r="B168" s="10">
        <v>2030</v>
      </c>
      <c r="C168" s="189" t="s">
        <v>17</v>
      </c>
      <c r="D168" s="10"/>
      <c r="E168" s="10"/>
      <c r="F168" s="10"/>
      <c r="G168" s="10"/>
      <c r="H168" s="10"/>
      <c r="I168" s="10"/>
      <c r="J168" s="10"/>
      <c r="K168" s="10"/>
      <c r="L168" s="10"/>
      <c r="M168" s="10"/>
      <c r="N168" s="10"/>
      <c r="O168" s="10"/>
      <c r="P168" s="10"/>
      <c r="Q168" s="10"/>
      <c r="R168" s="10"/>
      <c r="S168" s="10"/>
      <c r="T168" s="10"/>
      <c r="U168" s="10"/>
      <c r="V168" s="10"/>
      <c r="W168" s="189"/>
      <c r="X168" s="189"/>
      <c r="Y168" s="189"/>
      <c r="Z168" s="189"/>
      <c r="AA168" s="189"/>
      <c r="AB168" s="189"/>
    </row>
    <row xmlns:x14ac="http://schemas.microsoft.com/office/spreadsheetml/2009/9/ac" r="169" ht="15.75" x14ac:dyDescent="0.25">
      <c r="A169" s="190" t="s">
        <v>159</v>
      </c>
      <c r="B169" s="10">
        <v>2000</v>
      </c>
      <c r="C169" s="190" t="s">
        <v>18</v>
      </c>
      <c r="D169" s="10">
        <v>1561132</v>
      </c>
      <c r="E169" s="10"/>
      <c r="F169" s="10"/>
      <c r="G169" s="10"/>
      <c r="H169" s="10"/>
      <c r="I169" s="10"/>
      <c r="J169" s="10">
        <v>100</v>
      </c>
      <c r="K169" s="10"/>
      <c r="L169" s="10"/>
      <c r="M169" s="10"/>
      <c r="N169" s="10"/>
      <c r="O169" s="10"/>
      <c r="P169" s="10">
        <v>100</v>
      </c>
      <c r="Q169" s="10"/>
      <c r="R169" s="10"/>
      <c r="S169" s="10"/>
      <c r="T169" s="10"/>
      <c r="U169" s="10"/>
      <c r="V169" s="10">
        <v>100</v>
      </c>
      <c r="W169" s="190"/>
      <c r="X169" s="190"/>
      <c r="Y169" s="190"/>
      <c r="Z169" s="190"/>
      <c r="AA169" s="190"/>
      <c r="AB169" s="190"/>
    </row>
    <row xmlns:x14ac="http://schemas.microsoft.com/office/spreadsheetml/2009/9/ac" r="170" ht="15.75" x14ac:dyDescent="0.25">
      <c r="A170" s="190" t="s">
        <v>159</v>
      </c>
      <c r="B170" s="10">
        <v>2001</v>
      </c>
      <c r="C170" s="190" t="s">
        <v>18</v>
      </c>
      <c r="D170" s="10">
        <v>1587186</v>
      </c>
      <c r="E170" s="10"/>
      <c r="F170" s="10"/>
      <c r="G170" s="10"/>
      <c r="H170" s="10"/>
      <c r="I170" s="10"/>
      <c r="J170" s="10">
        <v>100</v>
      </c>
      <c r="K170" s="10"/>
      <c r="L170" s="10"/>
      <c r="M170" s="10"/>
      <c r="N170" s="10"/>
      <c r="O170" s="10"/>
      <c r="P170" s="10">
        <v>100</v>
      </c>
      <c r="Q170" s="10"/>
      <c r="R170" s="10"/>
      <c r="S170" s="10"/>
      <c r="T170" s="10"/>
      <c r="U170" s="10"/>
      <c r="V170" s="10">
        <v>100</v>
      </c>
      <c r="W170" s="190"/>
      <c r="X170" s="190"/>
      <c r="Y170" s="190"/>
      <c r="Z170" s="190"/>
      <c r="AA170" s="190"/>
      <c r="AB170" s="190"/>
    </row>
    <row xmlns:x14ac="http://schemas.microsoft.com/office/spreadsheetml/2009/9/ac" r="171" ht="15.75" x14ac:dyDescent="0.25">
      <c r="A171" s="190" t="s">
        <v>159</v>
      </c>
      <c r="B171" s="10">
        <v>2002</v>
      </c>
      <c r="C171" s="190" t="s">
        <v>18</v>
      </c>
      <c r="D171" s="10">
        <v>1614674</v>
      </c>
      <c r="E171" s="10"/>
      <c r="F171" s="10"/>
      <c r="G171" s="10"/>
      <c r="H171" s="10"/>
      <c r="I171" s="10"/>
      <c r="J171" s="10">
        <v>100</v>
      </c>
      <c r="K171" s="10"/>
      <c r="L171" s="10"/>
      <c r="M171" s="10"/>
      <c r="N171" s="10"/>
      <c r="O171" s="10"/>
      <c r="P171" s="10">
        <v>100</v>
      </c>
      <c r="Q171" s="10"/>
      <c r="R171" s="10"/>
      <c r="S171" s="10"/>
      <c r="T171" s="10"/>
      <c r="U171" s="10"/>
      <c r="V171" s="10">
        <v>100</v>
      </c>
      <c r="W171" s="190"/>
      <c r="X171" s="190"/>
      <c r="Y171" s="190"/>
      <c r="Z171" s="190"/>
      <c r="AA171" s="190"/>
      <c r="AB171" s="190"/>
    </row>
    <row xmlns:x14ac="http://schemas.microsoft.com/office/spreadsheetml/2009/9/ac" r="172" ht="15.75" x14ac:dyDescent="0.25">
      <c r="A172" s="190" t="s">
        <v>159</v>
      </c>
      <c r="B172" s="10">
        <v>2003</v>
      </c>
      <c r="C172" s="190" t="s">
        <v>18</v>
      </c>
      <c r="D172" s="10">
        <v>1646284</v>
      </c>
      <c r="E172" s="10"/>
      <c r="F172" s="10"/>
      <c r="G172" s="10"/>
      <c r="H172" s="10"/>
      <c r="I172" s="10"/>
      <c r="J172" s="10">
        <v>100</v>
      </c>
      <c r="K172" s="10"/>
      <c r="L172" s="10"/>
      <c r="M172" s="10"/>
      <c r="N172" s="10"/>
      <c r="O172" s="10"/>
      <c r="P172" s="10">
        <v>100</v>
      </c>
      <c r="Q172" s="10"/>
      <c r="R172" s="10"/>
      <c r="S172" s="10"/>
      <c r="T172" s="10"/>
      <c r="U172" s="10"/>
      <c r="V172" s="10">
        <v>100</v>
      </c>
      <c r="W172" s="190"/>
      <c r="X172" s="190"/>
      <c r="Y172" s="190"/>
      <c r="Z172" s="190"/>
      <c r="AA172" s="190"/>
      <c r="AB172" s="190"/>
    </row>
    <row xmlns:x14ac="http://schemas.microsoft.com/office/spreadsheetml/2009/9/ac" r="173" ht="15.75" x14ac:dyDescent="0.25">
      <c r="A173" s="190" t="s">
        <v>159</v>
      </c>
      <c r="B173" s="10">
        <v>2004</v>
      </c>
      <c r="C173" s="190" t="s">
        <v>18</v>
      </c>
      <c r="D173" s="10">
        <v>1682799</v>
      </c>
      <c r="E173" s="10">
        <v>90.305555555555657</v>
      </c>
      <c r="F173" s="10">
        <v>84.674444444444362</v>
      </c>
      <c r="G173" s="10"/>
      <c r="H173" s="10"/>
      <c r="I173" s="10">
        <v>15.32555555555564</v>
      </c>
      <c r="J173" s="10">
        <v>84.674444444444362</v>
      </c>
      <c r="K173" s="10">
        <v>98.571428571428442</v>
      </c>
      <c r="L173" s="10">
        <v>80.039285714285597</v>
      </c>
      <c r="M173" s="10">
        <v>72.878571428571377</v>
      </c>
      <c r="N173" s="10">
        <v>7.1607142857142208</v>
      </c>
      <c r="O173" s="10">
        <v>19.960714285714399</v>
      </c>
      <c r="P173" s="10">
        <v>0</v>
      </c>
      <c r="Q173" s="10">
        <v>23.97630252100862</v>
      </c>
      <c r="R173" s="10"/>
      <c r="S173" s="10"/>
      <c r="T173" s="10"/>
      <c r="U173" s="10">
        <v>76.02369747899138</v>
      </c>
      <c r="V173" s="10">
        <v>23.97630252100862</v>
      </c>
      <c r="W173" s="190"/>
      <c r="X173" s="190"/>
      <c r="Y173" s="190"/>
      <c r="Z173" s="190"/>
      <c r="AA173" s="190"/>
      <c r="AB173" s="190"/>
    </row>
    <row xmlns:x14ac="http://schemas.microsoft.com/office/spreadsheetml/2009/9/ac" r="174" ht="15.75" x14ac:dyDescent="0.25">
      <c r="A174" s="190" t="s">
        <v>159</v>
      </c>
      <c r="B174" s="10">
        <v>2005</v>
      </c>
      <c r="C174" s="190" t="s">
        <v>18</v>
      </c>
      <c r="D174" s="10">
        <v>1725726</v>
      </c>
      <c r="E174" s="10">
        <v>90.305555555555657</v>
      </c>
      <c r="F174" s="10">
        <v>84.674444444444362</v>
      </c>
      <c r="G174" s="10"/>
      <c r="H174" s="10"/>
      <c r="I174" s="10">
        <v>15.32555555555564</v>
      </c>
      <c r="J174" s="10">
        <v>84.674444444444362</v>
      </c>
      <c r="K174" s="10">
        <v>98.571428571428442</v>
      </c>
      <c r="L174" s="10">
        <v>80.039285714285597</v>
      </c>
      <c r="M174" s="10">
        <v>72.878571428571377</v>
      </c>
      <c r="N174" s="10">
        <v>7.1607142857142208</v>
      </c>
      <c r="O174" s="10">
        <v>19.960714285714399</v>
      </c>
      <c r="P174" s="10">
        <v>0</v>
      </c>
      <c r="Q174" s="10">
        <v>23.97630252100862</v>
      </c>
      <c r="R174" s="10"/>
      <c r="S174" s="10"/>
      <c r="T174" s="10"/>
      <c r="U174" s="10">
        <v>76.02369747899138</v>
      </c>
      <c r="V174" s="10">
        <v>23.97630252100862</v>
      </c>
      <c r="W174" s="190"/>
      <c r="X174" s="190"/>
      <c r="Y174" s="190"/>
      <c r="Z174" s="190"/>
      <c r="AA174" s="190"/>
      <c r="AB174" s="190"/>
    </row>
    <row xmlns:x14ac="http://schemas.microsoft.com/office/spreadsheetml/2009/9/ac" r="175" ht="15.75" x14ac:dyDescent="0.25">
      <c r="A175" s="190" t="s">
        <v>159</v>
      </c>
      <c r="B175" s="10">
        <v>2006</v>
      </c>
      <c r="C175" s="190" t="s">
        <v>18</v>
      </c>
      <c r="D175" s="10">
        <v>1774396</v>
      </c>
      <c r="E175" s="10">
        <v>90.305555555555657</v>
      </c>
      <c r="F175" s="10">
        <v>84.674444444444362</v>
      </c>
      <c r="G175" s="10"/>
      <c r="H175" s="10"/>
      <c r="I175" s="10">
        <v>15.32555555555564</v>
      </c>
      <c r="J175" s="10">
        <v>84.674444444444362</v>
      </c>
      <c r="K175" s="10">
        <v>98.571428571428442</v>
      </c>
      <c r="L175" s="10">
        <v>80.039285714285597</v>
      </c>
      <c r="M175" s="10">
        <v>72.878571428571377</v>
      </c>
      <c r="N175" s="10">
        <v>7.1607142857142208</v>
      </c>
      <c r="O175" s="10">
        <v>19.960714285714399</v>
      </c>
      <c r="P175" s="10">
        <v>0</v>
      </c>
      <c r="Q175" s="10">
        <v>23.97630252100862</v>
      </c>
      <c r="R175" s="10"/>
      <c r="S175" s="10"/>
      <c r="T175" s="10"/>
      <c r="U175" s="10">
        <v>76.02369747899138</v>
      </c>
      <c r="V175" s="10">
        <v>23.97630252100862</v>
      </c>
      <c r="W175" s="190"/>
      <c r="X175" s="190"/>
      <c r="Y175" s="190"/>
      <c r="Z175" s="190"/>
      <c r="AA175" s="190"/>
      <c r="AB175" s="190"/>
    </row>
    <row xmlns:x14ac="http://schemas.microsoft.com/office/spreadsheetml/2009/9/ac" r="176" ht="15.75" x14ac:dyDescent="0.25">
      <c r="A176" s="190" t="s">
        <v>159</v>
      </c>
      <c r="B176" s="10">
        <v>2007</v>
      </c>
      <c r="C176" s="190" t="s">
        <v>18</v>
      </c>
      <c r="D176" s="10">
        <v>1818072</v>
      </c>
      <c r="E176" s="10">
        <v>90.305555555555657</v>
      </c>
      <c r="F176" s="10">
        <v>84.674444444444362</v>
      </c>
      <c r="G176" s="10"/>
      <c r="H176" s="10"/>
      <c r="I176" s="10">
        <v>15.32555555555564</v>
      </c>
      <c r="J176" s="10">
        <v>84.674444444444362</v>
      </c>
      <c r="K176" s="10">
        <v>98.571428571428442</v>
      </c>
      <c r="L176" s="10">
        <v>80.039285714285597</v>
      </c>
      <c r="M176" s="10">
        <v>72.878571428571377</v>
      </c>
      <c r="N176" s="10">
        <v>7.1607142857142208</v>
      </c>
      <c r="O176" s="10">
        <v>19.960714285714399</v>
      </c>
      <c r="P176" s="10">
        <v>0</v>
      </c>
      <c r="Q176" s="10">
        <v>23.97630252100862</v>
      </c>
      <c r="R176" s="10"/>
      <c r="S176" s="10"/>
      <c r="T176" s="10"/>
      <c r="U176" s="10">
        <v>76.02369747899138</v>
      </c>
      <c r="V176" s="10">
        <v>23.97630252100862</v>
      </c>
      <c r="W176" s="190"/>
      <c r="X176" s="190"/>
      <c r="Y176" s="190"/>
      <c r="Z176" s="190"/>
      <c r="AA176" s="190"/>
      <c r="AB176" s="190"/>
    </row>
    <row xmlns:x14ac="http://schemas.microsoft.com/office/spreadsheetml/2009/9/ac" r="177" ht="15.75" x14ac:dyDescent="0.25">
      <c r="A177" s="190" t="s">
        <v>159</v>
      </c>
      <c r="B177" s="10">
        <v>2008</v>
      </c>
      <c r="C177" s="190" t="s">
        <v>18</v>
      </c>
      <c r="D177" s="10">
        <v>1868861</v>
      </c>
      <c r="E177" s="10">
        <v>90.305555555555657</v>
      </c>
      <c r="F177" s="10">
        <v>84.674444444444362</v>
      </c>
      <c r="G177" s="10"/>
      <c r="H177" s="10"/>
      <c r="I177" s="10">
        <v>15.32555555555564</v>
      </c>
      <c r="J177" s="10">
        <v>84.674444444444362</v>
      </c>
      <c r="K177" s="10">
        <v>98.571428571428442</v>
      </c>
      <c r="L177" s="10">
        <v>80.039285714285597</v>
      </c>
      <c r="M177" s="10">
        <v>72.878571428571377</v>
      </c>
      <c r="N177" s="10">
        <v>7.1607142857142208</v>
      </c>
      <c r="O177" s="10">
        <v>19.960714285714399</v>
      </c>
      <c r="P177" s="10">
        <v>0</v>
      </c>
      <c r="Q177" s="10">
        <v>23.97630252100862</v>
      </c>
      <c r="R177" s="10"/>
      <c r="S177" s="10"/>
      <c r="T177" s="10"/>
      <c r="U177" s="10">
        <v>76.02369747899138</v>
      </c>
      <c r="V177" s="10">
        <v>23.97630252100862</v>
      </c>
      <c r="W177" s="190"/>
      <c r="X177" s="190"/>
      <c r="Y177" s="190"/>
      <c r="Z177" s="190"/>
      <c r="AA177" s="190"/>
      <c r="AB177" s="190"/>
    </row>
    <row xmlns:x14ac="http://schemas.microsoft.com/office/spreadsheetml/2009/9/ac" r="178" ht="15.75" x14ac:dyDescent="0.25">
      <c r="A178" s="190" t="s">
        <v>159</v>
      </c>
      <c r="B178" s="10">
        <v>2009</v>
      </c>
      <c r="C178" s="190" t="s">
        <v>18</v>
      </c>
      <c r="D178" s="10">
        <v>1924447</v>
      </c>
      <c r="E178" s="10">
        <v>90.863888888888823</v>
      </c>
      <c r="F178" s="10">
        <v>85.602777777777646</v>
      </c>
      <c r="G178" s="10"/>
      <c r="H178" s="10"/>
      <c r="I178" s="10">
        <v>14.39722222222235</v>
      </c>
      <c r="J178" s="10">
        <v>85.602777777777646</v>
      </c>
      <c r="K178" s="10">
        <v>96.171428571428805</v>
      </c>
      <c r="L178" s="10">
        <v>78.514285714285506</v>
      </c>
      <c r="M178" s="10">
        <v>71.371428571428623</v>
      </c>
      <c r="N178" s="10">
        <v>7.142857142856883</v>
      </c>
      <c r="O178" s="10">
        <v>21.48571428571449</v>
      </c>
      <c r="P178" s="10">
        <v>0</v>
      </c>
      <c r="Q178" s="10">
        <v>25.18781512605074</v>
      </c>
      <c r="R178" s="10"/>
      <c r="S178" s="10"/>
      <c r="T178" s="10"/>
      <c r="U178" s="10">
        <v>74.812184873949263</v>
      </c>
      <c r="V178" s="10">
        <v>25.18781512605074</v>
      </c>
      <c r="W178" s="190"/>
      <c r="X178" s="190"/>
      <c r="Y178" s="190"/>
      <c r="Z178" s="190"/>
      <c r="AA178" s="190"/>
      <c r="AB178" s="190"/>
    </row>
    <row xmlns:x14ac="http://schemas.microsoft.com/office/spreadsheetml/2009/9/ac" r="179" ht="15.75" x14ac:dyDescent="0.25">
      <c r="A179" s="190" t="s">
        <v>159</v>
      </c>
      <c r="B179" s="10">
        <v>2010</v>
      </c>
      <c r="C179" s="190" t="s">
        <v>18</v>
      </c>
      <c r="D179" s="10">
        <v>1986796</v>
      </c>
      <c r="E179" s="10">
        <v>91.422222222222217</v>
      </c>
      <c r="F179" s="10">
        <v>86.531111111111159</v>
      </c>
      <c r="G179" s="10"/>
      <c r="H179" s="10"/>
      <c r="I179" s="10">
        <v>13.46888888888884</v>
      </c>
      <c r="J179" s="10">
        <v>86.531111111111159</v>
      </c>
      <c r="K179" s="10">
        <v>93.77142857142826</v>
      </c>
      <c r="L179" s="10">
        <v>76.989285714285415</v>
      </c>
      <c r="M179" s="10">
        <v>69.86428571428587</v>
      </c>
      <c r="N179" s="10">
        <v>7.1249999999995453</v>
      </c>
      <c r="O179" s="10">
        <v>23.010714285714581</v>
      </c>
      <c r="P179" s="10">
        <v>0</v>
      </c>
      <c r="Q179" s="10">
        <v>26.399327731092399</v>
      </c>
      <c r="R179" s="10"/>
      <c r="S179" s="10"/>
      <c r="T179" s="10"/>
      <c r="U179" s="10">
        <v>73.600672268907601</v>
      </c>
      <c r="V179" s="10">
        <v>26.399327731092399</v>
      </c>
      <c r="W179" s="190"/>
      <c r="X179" s="190"/>
      <c r="Y179" s="190"/>
      <c r="Z179" s="190"/>
      <c r="AA179" s="190"/>
      <c r="AB179" s="190"/>
    </row>
    <row xmlns:x14ac="http://schemas.microsoft.com/office/spreadsheetml/2009/9/ac" r="180" ht="15.75" x14ac:dyDescent="0.25">
      <c r="A180" s="190" t="s">
        <v>159</v>
      </c>
      <c r="B180" s="10">
        <v>2011</v>
      </c>
      <c r="C180" s="190" t="s">
        <v>18</v>
      </c>
      <c r="D180" s="10">
        <v>2055331</v>
      </c>
      <c r="E180" s="10">
        <v>91.980555555555611</v>
      </c>
      <c r="F180" s="10">
        <v>87.459444444444443</v>
      </c>
      <c r="G180" s="10"/>
      <c r="H180" s="10"/>
      <c r="I180" s="10">
        <v>12.54055555555556</v>
      </c>
      <c r="J180" s="10">
        <v>87.459444444444443</v>
      </c>
      <c r="K180" s="10">
        <v>91.371428571428623</v>
      </c>
      <c r="L180" s="10">
        <v>75.464285714285779</v>
      </c>
      <c r="M180" s="10">
        <v>68.357142857142662</v>
      </c>
      <c r="N180" s="10">
        <v>7.107142857143117</v>
      </c>
      <c r="O180" s="10">
        <v>24.535714285714221</v>
      </c>
      <c r="P180" s="10">
        <v>0</v>
      </c>
      <c r="Q180" s="10">
        <v>27.610840336134519</v>
      </c>
      <c r="R180" s="10"/>
      <c r="S180" s="10"/>
      <c r="T180" s="10"/>
      <c r="U180" s="10">
        <v>72.389159663865485</v>
      </c>
      <c r="V180" s="10">
        <v>27.610840336134519</v>
      </c>
      <c r="W180" s="190"/>
      <c r="X180" s="190"/>
      <c r="Y180" s="190"/>
      <c r="Z180" s="190"/>
      <c r="AA180" s="190"/>
      <c r="AB180" s="190"/>
    </row>
    <row xmlns:x14ac="http://schemas.microsoft.com/office/spreadsheetml/2009/9/ac" r="181" ht="15.75" x14ac:dyDescent="0.25">
      <c r="A181" s="190" t="s">
        <v>159</v>
      </c>
      <c r="B181" s="10">
        <v>2012</v>
      </c>
      <c r="C181" s="190" t="s">
        <v>18</v>
      </c>
      <c r="D181" s="10">
        <v>2130937</v>
      </c>
      <c r="E181" s="10">
        <v>92.538888888889005</v>
      </c>
      <c r="F181" s="10">
        <v>88.387777777777728</v>
      </c>
      <c r="G181" s="10"/>
      <c r="H181" s="10"/>
      <c r="I181" s="10">
        <v>11.61222222222227</v>
      </c>
      <c r="J181" s="10">
        <v>88.387777777777728</v>
      </c>
      <c r="K181" s="10">
        <v>88.971428571428078</v>
      </c>
      <c r="L181" s="10">
        <v>73.939285714285688</v>
      </c>
      <c r="M181" s="10">
        <v>66.849999999999909</v>
      </c>
      <c r="N181" s="10">
        <v>7.0892857142857792</v>
      </c>
      <c r="O181" s="10">
        <v>26.060714285714312</v>
      </c>
      <c r="P181" s="10">
        <v>0</v>
      </c>
      <c r="Q181" s="10">
        <v>28.822352941176629</v>
      </c>
      <c r="R181" s="10"/>
      <c r="S181" s="10"/>
      <c r="T181" s="10"/>
      <c r="U181" s="10">
        <v>71.177647058823368</v>
      </c>
      <c r="V181" s="10">
        <v>28.822352941176629</v>
      </c>
      <c r="W181" s="190"/>
      <c r="X181" s="190"/>
      <c r="Y181" s="190"/>
      <c r="Z181" s="190"/>
      <c r="AA181" s="190"/>
      <c r="AB181" s="190"/>
    </row>
    <row xmlns:x14ac="http://schemas.microsoft.com/office/spreadsheetml/2009/9/ac" r="182" ht="15.75" x14ac:dyDescent="0.25">
      <c r="A182" s="190" t="s">
        <v>159</v>
      </c>
      <c r="B182" s="10">
        <v>2013</v>
      </c>
      <c r="C182" s="190" t="s">
        <v>18</v>
      </c>
      <c r="D182" s="10">
        <v>2210911</v>
      </c>
      <c r="E182" s="10">
        <v>93.097222222222172</v>
      </c>
      <c r="F182" s="10">
        <v>89.316111111111013</v>
      </c>
      <c r="G182" s="10">
        <v>80.810000000000173</v>
      </c>
      <c r="H182" s="10">
        <v>8.5061111111108403</v>
      </c>
      <c r="I182" s="10">
        <v>10.68388888888899</v>
      </c>
      <c r="J182" s="10">
        <v>0</v>
      </c>
      <c r="K182" s="10">
        <v>86.571428571428442</v>
      </c>
      <c r="L182" s="10">
        <v>72.414285714285597</v>
      </c>
      <c r="M182" s="10">
        <v>65.342857142857156</v>
      </c>
      <c r="N182" s="10">
        <v>7.0714285714284424</v>
      </c>
      <c r="O182" s="10">
        <v>27.585714285714399</v>
      </c>
      <c r="P182" s="10">
        <v>0</v>
      </c>
      <c r="Q182" s="10">
        <v>30.033865546218749</v>
      </c>
      <c r="R182" s="10"/>
      <c r="S182" s="10"/>
      <c r="T182" s="10"/>
      <c r="U182" s="10">
        <v>69.966134453781251</v>
      </c>
      <c r="V182" s="10">
        <v>30.033865546218749</v>
      </c>
      <c r="W182" s="190"/>
      <c r="X182" s="190"/>
      <c r="Y182" s="190"/>
      <c r="Z182" s="190"/>
      <c r="AA182" s="190"/>
      <c r="AB182" s="190"/>
    </row>
    <row xmlns:x14ac="http://schemas.microsoft.com/office/spreadsheetml/2009/9/ac" r="183" ht="15.75" x14ac:dyDescent="0.25">
      <c r="A183" s="190" t="s">
        <v>159</v>
      </c>
      <c r="B183" s="10">
        <v>2014</v>
      </c>
      <c r="C183" s="190" t="s">
        <v>18</v>
      </c>
      <c r="D183" s="10">
        <v>2296078</v>
      </c>
      <c r="E183" s="10">
        <v>93.655555555555566</v>
      </c>
      <c r="F183" s="10">
        <v>90.244444444444525</v>
      </c>
      <c r="G183" s="10">
        <v>80.810000000000173</v>
      </c>
      <c r="H183" s="10">
        <v>9.4344444444443525</v>
      </c>
      <c r="I183" s="10">
        <v>9.7555555555554747</v>
      </c>
      <c r="J183" s="10">
        <v>0</v>
      </c>
      <c r="K183" s="10">
        <v>84.171428571428805</v>
      </c>
      <c r="L183" s="10">
        <v>70.889285714285506</v>
      </c>
      <c r="M183" s="10">
        <v>63.835714285714403</v>
      </c>
      <c r="N183" s="10">
        <v>7.0535714285711038</v>
      </c>
      <c r="O183" s="10">
        <v>29.11071428571449</v>
      </c>
      <c r="P183" s="10">
        <v>0</v>
      </c>
      <c r="Q183" s="10">
        <v>31.245378151260869</v>
      </c>
      <c r="R183" s="10"/>
      <c r="S183" s="10"/>
      <c r="T183" s="10"/>
      <c r="U183" s="10">
        <v>68.754621848739134</v>
      </c>
      <c r="V183" s="10">
        <v>31.245378151260869</v>
      </c>
      <c r="W183" s="190"/>
      <c r="X183" s="190"/>
      <c r="Y183" s="190"/>
      <c r="Z183" s="190"/>
      <c r="AA183" s="190"/>
      <c r="AB183" s="190"/>
    </row>
    <row xmlns:x14ac="http://schemas.microsoft.com/office/spreadsheetml/2009/9/ac" r="184" ht="15.75" x14ac:dyDescent="0.25">
      <c r="A184" s="190" t="s">
        <v>159</v>
      </c>
      <c r="B184" s="10">
        <v>2015</v>
      </c>
      <c r="C184" s="190" t="s">
        <v>18</v>
      </c>
      <c r="D184" s="10">
        <v>2389969</v>
      </c>
      <c r="E184" s="10">
        <v>94.21388888888896</v>
      </c>
      <c r="F184" s="10">
        <v>91.17277777777781</v>
      </c>
      <c r="G184" s="10">
        <v>80.810000000000173</v>
      </c>
      <c r="H184" s="10">
        <v>10.362777777777641</v>
      </c>
      <c r="I184" s="10">
        <v>8.8272222222221899</v>
      </c>
      <c r="J184" s="10">
        <v>0</v>
      </c>
      <c r="K184" s="10">
        <v>81.77142857142826</v>
      </c>
      <c r="L184" s="10">
        <v>69.364285714285415</v>
      </c>
      <c r="M184" s="10">
        <v>62.328571428571649</v>
      </c>
      <c r="N184" s="10">
        <v>7.035714285713766</v>
      </c>
      <c r="O184" s="10">
        <v>30.635714285714581</v>
      </c>
      <c r="P184" s="10">
        <v>0</v>
      </c>
      <c r="Q184" s="10">
        <v>32.456890756302528</v>
      </c>
      <c r="R184" s="10"/>
      <c r="S184" s="10"/>
      <c r="T184" s="10"/>
      <c r="U184" s="10">
        <v>67.543109243697472</v>
      </c>
      <c r="V184" s="10">
        <v>32.456890756302528</v>
      </c>
      <c r="W184" s="190"/>
      <c r="X184" s="190"/>
      <c r="Y184" s="190"/>
      <c r="Z184" s="190"/>
      <c r="AA184" s="190"/>
      <c r="AB184" s="190"/>
    </row>
    <row xmlns:x14ac="http://schemas.microsoft.com/office/spreadsheetml/2009/9/ac" r="185" ht="15.75" x14ac:dyDescent="0.25">
      <c r="A185" s="190" t="s">
        <v>159</v>
      </c>
      <c r="B185" s="10">
        <v>2016</v>
      </c>
      <c r="C185" s="190" t="s">
        <v>18</v>
      </c>
      <c r="D185" s="10">
        <v>2490409</v>
      </c>
      <c r="E185" s="10">
        <v>94.772222222222354</v>
      </c>
      <c r="F185" s="10">
        <v>92.101111111111095</v>
      </c>
      <c r="G185" s="10">
        <v>80.810000000000173</v>
      </c>
      <c r="H185" s="10">
        <v>11.29111111111092</v>
      </c>
      <c r="I185" s="10">
        <v>7.8988888888889051</v>
      </c>
      <c r="J185" s="10">
        <v>0</v>
      </c>
      <c r="K185" s="10">
        <v>79.371428571428623</v>
      </c>
      <c r="L185" s="10">
        <v>67.839285714285779</v>
      </c>
      <c r="M185" s="10">
        <v>60.821428571428442</v>
      </c>
      <c r="N185" s="10">
        <v>7.0178571428573377</v>
      </c>
      <c r="O185" s="10">
        <v>32.160714285714221</v>
      </c>
      <c r="P185" s="10">
        <v>0</v>
      </c>
      <c r="Q185" s="10">
        <v>33.668403361344637</v>
      </c>
      <c r="R185" s="10"/>
      <c r="S185" s="10"/>
      <c r="T185" s="10"/>
      <c r="U185" s="10">
        <v>66.331596638655355</v>
      </c>
      <c r="V185" s="10">
        <v>33.668403361344637</v>
      </c>
      <c r="W185" s="190"/>
      <c r="X185" s="190"/>
      <c r="Y185" s="190"/>
      <c r="Z185" s="190"/>
      <c r="AA185" s="190"/>
      <c r="AB185" s="190"/>
    </row>
    <row xmlns:x14ac="http://schemas.microsoft.com/office/spreadsheetml/2009/9/ac" r="186" ht="15.75" x14ac:dyDescent="0.25">
      <c r="A186" s="190" t="s">
        <v>159</v>
      </c>
      <c r="B186" s="10">
        <v>2017</v>
      </c>
      <c r="C186" s="190" t="s">
        <v>18</v>
      </c>
      <c r="D186" s="10">
        <v>2596006</v>
      </c>
      <c r="E186" s="10">
        <v>95.33055555555552</v>
      </c>
      <c r="F186" s="10">
        <v>93.02944444444438</v>
      </c>
      <c r="G186" s="10">
        <v>80.810000000000173</v>
      </c>
      <c r="H186" s="10">
        <v>12.219444444444211</v>
      </c>
      <c r="I186" s="10">
        <v>6.9705555555556202</v>
      </c>
      <c r="J186" s="10">
        <v>0</v>
      </c>
      <c r="K186" s="10">
        <v>76.971428571428078</v>
      </c>
      <c r="L186" s="10">
        <v>66.314285714285688</v>
      </c>
      <c r="M186" s="10">
        <v>59.314285714285688</v>
      </c>
      <c r="N186" s="10">
        <v>7</v>
      </c>
      <c r="O186" s="10">
        <v>33.685714285714312</v>
      </c>
      <c r="P186" s="10">
        <v>0</v>
      </c>
      <c r="Q186" s="10">
        <v>34.879915966386761</v>
      </c>
      <c r="R186" s="10"/>
      <c r="S186" s="10"/>
      <c r="T186" s="10"/>
      <c r="U186" s="10">
        <v>65.120084033613239</v>
      </c>
      <c r="V186" s="10">
        <v>34.879915966386761</v>
      </c>
      <c r="W186" s="190"/>
      <c r="X186" s="190"/>
      <c r="Y186" s="190"/>
      <c r="Z186" s="190"/>
      <c r="AA186" s="190"/>
      <c r="AB186" s="190"/>
    </row>
    <row xmlns:x14ac="http://schemas.microsoft.com/office/spreadsheetml/2009/9/ac" r="187" ht="15.75" x14ac:dyDescent="0.25">
      <c r="A187" s="190" t="s">
        <v>159</v>
      </c>
      <c r="B187" s="10">
        <v>2018</v>
      </c>
      <c r="C187" s="190" t="s">
        <v>18</v>
      </c>
      <c r="D187" s="10">
        <v>2706869</v>
      </c>
      <c r="E187" s="10">
        <v>95.888888888888914</v>
      </c>
      <c r="F187" s="10">
        <v>93.957777777777665</v>
      </c>
      <c r="G187" s="10">
        <v>81.36461538461549</v>
      </c>
      <c r="H187" s="10">
        <v>12.593162393162171</v>
      </c>
      <c r="I187" s="10">
        <v>6.0422222222223354</v>
      </c>
      <c r="J187" s="10">
        <v>0</v>
      </c>
      <c r="K187" s="10">
        <v>74.571428571428442</v>
      </c>
      <c r="L187" s="10">
        <v>64.789285714285597</v>
      </c>
      <c r="M187" s="10">
        <v>57.807142857142942</v>
      </c>
      <c r="N187" s="10">
        <v>6.9821428571426623</v>
      </c>
      <c r="O187" s="10">
        <v>35.210714285714403</v>
      </c>
      <c r="P187" s="10">
        <v>0</v>
      </c>
      <c r="Q187" s="10">
        <v>36.091428571428878</v>
      </c>
      <c r="R187" s="10"/>
      <c r="S187" s="10"/>
      <c r="T187" s="10"/>
      <c r="U187" s="10">
        <v>63.908571428571122</v>
      </c>
      <c r="V187" s="10">
        <v>36.091428571428878</v>
      </c>
      <c r="W187" s="190"/>
      <c r="X187" s="190"/>
      <c r="Y187" s="190"/>
      <c r="Z187" s="190"/>
      <c r="AA187" s="190"/>
      <c r="AB187" s="190"/>
    </row>
    <row xmlns:x14ac="http://schemas.microsoft.com/office/spreadsheetml/2009/9/ac" r="188" ht="15.75" x14ac:dyDescent="0.25">
      <c r="A188" s="190" t="s">
        <v>159</v>
      </c>
      <c r="B188" s="10">
        <v>2019</v>
      </c>
      <c r="C188" s="190" t="s">
        <v>18</v>
      </c>
      <c r="D188" s="10">
        <v>2820085</v>
      </c>
      <c r="E188" s="10">
        <v>96.447222222222308</v>
      </c>
      <c r="F188" s="10">
        <v>94.886111111111177</v>
      </c>
      <c r="G188" s="10">
        <v>81.919230769231035</v>
      </c>
      <c r="H188" s="10">
        <v>12.96688034188014</v>
      </c>
      <c r="I188" s="10">
        <v>5.1138888888888232</v>
      </c>
      <c r="J188" s="10">
        <v>0</v>
      </c>
      <c r="K188" s="10">
        <v>74.571428571428442</v>
      </c>
      <c r="L188" s="10">
        <v>64.789285714285597</v>
      </c>
      <c r="M188" s="10">
        <v>56.300000000000182</v>
      </c>
      <c r="N188" s="10">
        <v>8.4892857142854155</v>
      </c>
      <c r="O188" s="10">
        <v>35.210714285714403</v>
      </c>
      <c r="P188" s="10">
        <v>0</v>
      </c>
      <c r="Q188" s="10">
        <v>37.30294117647054</v>
      </c>
      <c r="R188" s="10"/>
      <c r="S188" s="10">
        <v>37.30294117647054</v>
      </c>
      <c r="T188" s="10">
        <v>0</v>
      </c>
      <c r="U188" s="10">
        <v>62.69705882352946</v>
      </c>
      <c r="V188" s="10">
        <v>0</v>
      </c>
      <c r="W188" s="190"/>
      <c r="X188" s="190"/>
      <c r="Y188" s="190"/>
      <c r="Z188" s="190"/>
      <c r="AA188" s="190"/>
      <c r="AB188" s="190"/>
    </row>
    <row xmlns:x14ac="http://schemas.microsoft.com/office/spreadsheetml/2009/9/ac" r="189" ht="15.75" x14ac:dyDescent="0.25">
      <c r="A189" s="190" t="s">
        <v>159</v>
      </c>
      <c r="B189" s="10">
        <v>2020</v>
      </c>
      <c r="C189" s="190" t="s">
        <v>18</v>
      </c>
      <c r="D189" s="10">
        <v>2927322</v>
      </c>
      <c r="E189" s="10">
        <v>97.005555555555475</v>
      </c>
      <c r="F189" s="10">
        <v>95.814444444444462</v>
      </c>
      <c r="G189" s="10">
        <v>82.473846153846353</v>
      </c>
      <c r="H189" s="10">
        <v>13.340598290598111</v>
      </c>
      <c r="I189" s="10">
        <v>4.1855555555555384</v>
      </c>
      <c r="J189" s="10">
        <v>0</v>
      </c>
      <c r="K189" s="10">
        <v>74.571428571428442</v>
      </c>
      <c r="L189" s="10">
        <v>64.789285714285597</v>
      </c>
      <c r="M189" s="10">
        <v>54.792857142856967</v>
      </c>
      <c r="N189" s="10">
        <v>9.9964285714286234</v>
      </c>
      <c r="O189" s="10">
        <v>35.210714285714403</v>
      </c>
      <c r="P189" s="10">
        <v>0</v>
      </c>
      <c r="Q189" s="10">
        <v>38.514453781512657</v>
      </c>
      <c r="R189" s="10"/>
      <c r="S189" s="10">
        <v>38.514453781512657</v>
      </c>
      <c r="T189" s="10">
        <v>0</v>
      </c>
      <c r="U189" s="10">
        <v>61.485546218487343</v>
      </c>
      <c r="V189" s="10">
        <v>0</v>
      </c>
      <c r="W189" s="190"/>
      <c r="X189" s="190"/>
      <c r="Y189" s="190"/>
      <c r="Z189" s="190"/>
      <c r="AA189" s="190"/>
      <c r="AB189" s="190"/>
    </row>
    <row xmlns:x14ac="http://schemas.microsoft.com/office/spreadsheetml/2009/9/ac" r="190" ht="15.75" x14ac:dyDescent="0.25">
      <c r="A190" s="190" t="s">
        <v>159</v>
      </c>
      <c r="B190" s="10">
        <v>2021</v>
      </c>
      <c r="C190" s="190" t="s">
        <v>18</v>
      </c>
      <c r="D190" s="10">
        <v>3022640</v>
      </c>
      <c r="E190" s="10">
        <v>97.005555555555475</v>
      </c>
      <c r="F190" s="10">
        <v>95.814444444444462</v>
      </c>
      <c r="G190" s="10">
        <v>83.02846153846167</v>
      </c>
      <c r="H190" s="10">
        <v>12.78598290598279</v>
      </c>
      <c r="I190" s="10">
        <v>4.1855555555555384</v>
      </c>
      <c r="J190" s="10">
        <v>0</v>
      </c>
      <c r="K190" s="10">
        <v>74.571428571428442</v>
      </c>
      <c r="L190" s="10">
        <v>64.789285714285597</v>
      </c>
      <c r="M190" s="10">
        <v>53.285714285714221</v>
      </c>
      <c r="N190" s="10">
        <v>11.50357142857138</v>
      </c>
      <c r="O190" s="10">
        <v>35.210714285714403</v>
      </c>
      <c r="P190" s="10">
        <v>0</v>
      </c>
      <c r="Q190" s="10">
        <v>39.725966386554767</v>
      </c>
      <c r="R190" s="10"/>
      <c r="S190" s="10">
        <v>39.725966386554767</v>
      </c>
      <c r="T190" s="10">
        <v>0</v>
      </c>
      <c r="U190" s="10">
        <v>60.274033613445233</v>
      </c>
      <c r="V190" s="10">
        <v>0</v>
      </c>
      <c r="W190" s="190"/>
      <c r="X190" s="190"/>
      <c r="Y190" s="190"/>
      <c r="Z190" s="190"/>
      <c r="AA190" s="190"/>
      <c r="AB190" s="190"/>
    </row>
    <row xmlns:x14ac="http://schemas.microsoft.com/office/spreadsheetml/2009/9/ac" r="191" ht="15.75" x14ac:dyDescent="0.25">
      <c r="A191" s="190" t="s">
        <v>159</v>
      </c>
      <c r="B191" s="10">
        <v>2022</v>
      </c>
      <c r="C191" s="190" t="s">
        <v>18</v>
      </c>
      <c r="D191" s="10">
        <v>3105197</v>
      </c>
      <c r="E191" s="10">
        <v>97.005555555555475</v>
      </c>
      <c r="F191" s="10">
        <v>95.814444444444462</v>
      </c>
      <c r="G191" s="10">
        <v>83.583076923076987</v>
      </c>
      <c r="H191" s="10">
        <v>12.231367521367471</v>
      </c>
      <c r="I191" s="10">
        <v>4.1855555555555384</v>
      </c>
      <c r="J191" s="10">
        <v>0</v>
      </c>
      <c r="K191" s="10">
        <v>74.571428571428442</v>
      </c>
      <c r="L191" s="10">
        <v>64.789285714285597</v>
      </c>
      <c r="M191" s="10">
        <v>53.285714285714221</v>
      </c>
      <c r="N191" s="10">
        <v>11.50357142857138</v>
      </c>
      <c r="O191" s="10">
        <v>35.210714285714403</v>
      </c>
      <c r="P191" s="10">
        <v>0</v>
      </c>
      <c r="Q191" s="10">
        <v>39.725966386554767</v>
      </c>
      <c r="R191" s="10"/>
      <c r="S191" s="10">
        <v>39.725966386554767</v>
      </c>
      <c r="T191" s="10">
        <v>0</v>
      </c>
      <c r="U191" s="10">
        <v>60.274033613445233</v>
      </c>
      <c r="V191" s="10">
        <v>0</v>
      </c>
      <c r="W191" s="190"/>
      <c r="X191" s="190"/>
      <c r="Y191" s="190"/>
      <c r="Z191" s="190"/>
      <c r="AA191" s="190"/>
      <c r="AB191" s="190"/>
    </row>
    <row xmlns:x14ac="http://schemas.microsoft.com/office/spreadsheetml/2009/9/ac" r="192" ht="15.75" x14ac:dyDescent="0.25">
      <c r="A192" s="190" t="s">
        <v>159</v>
      </c>
      <c r="B192" s="10">
        <v>2023</v>
      </c>
      <c r="C192" s="190" t="s">
        <v>18</v>
      </c>
      <c r="D192" s="10">
        <v>3034638</v>
      </c>
      <c r="E192" s="10">
        <v>97.005555555555475</v>
      </c>
      <c r="F192" s="10">
        <v>95.814444444444462</v>
      </c>
      <c r="G192" s="10">
        <v>84.137692307692532</v>
      </c>
      <c r="H192" s="10">
        <v>11.676752136751929</v>
      </c>
      <c r="I192" s="10">
        <v>4.1855555555555384</v>
      </c>
      <c r="J192" s="10">
        <v>0</v>
      </c>
      <c r="K192" s="10"/>
      <c r="L192" s="10"/>
      <c r="M192" s="10">
        <v>53.285714285714221</v>
      </c>
      <c r="N192" s="10"/>
      <c r="O192" s="10"/>
      <c r="P192" s="10">
        <v>46.714285714285779</v>
      </c>
      <c r="Q192" s="10">
        <v>39.725966386554767</v>
      </c>
      <c r="R192" s="10"/>
      <c r="S192" s="10">
        <v>39.725966386554767</v>
      </c>
      <c r="T192" s="10">
        <v>0</v>
      </c>
      <c r="U192" s="10">
        <v>60.274033613445233</v>
      </c>
      <c r="V192" s="10">
        <v>0</v>
      </c>
      <c r="W192" s="190"/>
      <c r="X192" s="190"/>
      <c r="Y192" s="190"/>
      <c r="Z192" s="190"/>
      <c r="AA192" s="190"/>
      <c r="AB192" s="190"/>
    </row>
    <row xmlns:x14ac="http://schemas.microsoft.com/office/spreadsheetml/2009/9/ac" r="193" ht="15.75" x14ac:dyDescent="0.25">
      <c r="A193" s="190" t="s">
        <v>159</v>
      </c>
      <c r="B193" s="10">
        <v>2024</v>
      </c>
      <c r="C193" s="190" t="s">
        <v>18</v>
      </c>
      <c r="D193" s="10"/>
      <c r="E193" s="10"/>
      <c r="F193" s="10"/>
      <c r="G193" s="10"/>
      <c r="H193" s="10"/>
      <c r="I193" s="10"/>
      <c r="J193" s="10"/>
      <c r="K193" s="10"/>
      <c r="L193" s="10"/>
      <c r="M193" s="10"/>
      <c r="N193" s="10"/>
      <c r="O193" s="10"/>
      <c r="P193" s="10"/>
      <c r="Q193" s="10"/>
      <c r="R193" s="10"/>
      <c r="S193" s="10"/>
      <c r="T193" s="10"/>
      <c r="U193" s="10"/>
      <c r="V193" s="10"/>
      <c r="W193" s="190"/>
      <c r="X193" s="190"/>
      <c r="Y193" s="190"/>
      <c r="Z193" s="190"/>
      <c r="AA193" s="190"/>
      <c r="AB193" s="190"/>
    </row>
    <row xmlns:x14ac="http://schemas.microsoft.com/office/spreadsheetml/2009/9/ac" r="194" ht="15.75" x14ac:dyDescent="0.25">
      <c r="A194" s="190" t="s">
        <v>159</v>
      </c>
      <c r="B194" s="10">
        <v>2025</v>
      </c>
      <c r="C194" s="190" t="s">
        <v>18</v>
      </c>
      <c r="D194" s="10"/>
      <c r="E194" s="10"/>
      <c r="F194" s="10"/>
      <c r="G194" s="10"/>
      <c r="H194" s="10"/>
      <c r="I194" s="10"/>
      <c r="J194" s="10"/>
      <c r="K194" s="10"/>
      <c r="L194" s="10"/>
      <c r="M194" s="10"/>
      <c r="N194" s="10"/>
      <c r="O194" s="10"/>
      <c r="P194" s="10"/>
      <c r="Q194" s="10"/>
      <c r="R194" s="10"/>
      <c r="S194" s="10"/>
      <c r="T194" s="10"/>
      <c r="U194" s="10"/>
      <c r="V194" s="10"/>
      <c r="W194" s="190"/>
      <c r="X194" s="190"/>
      <c r="Y194" s="190"/>
      <c r="Z194" s="190"/>
      <c r="AA194" s="190"/>
      <c r="AB194" s="190"/>
    </row>
    <row xmlns:x14ac="http://schemas.microsoft.com/office/spreadsheetml/2009/9/ac" r="195" ht="15.75" x14ac:dyDescent="0.25">
      <c r="A195" s="190" t="s">
        <v>159</v>
      </c>
      <c r="B195" s="10">
        <v>2026</v>
      </c>
      <c r="C195" s="190" t="s">
        <v>18</v>
      </c>
      <c r="D195" s="10"/>
      <c r="E195" s="10"/>
      <c r="F195" s="10"/>
      <c r="G195" s="10"/>
      <c r="H195" s="10"/>
      <c r="I195" s="10"/>
      <c r="J195" s="10"/>
      <c r="K195" s="10"/>
      <c r="L195" s="10"/>
      <c r="M195" s="10"/>
      <c r="N195" s="10"/>
      <c r="O195" s="10"/>
      <c r="P195" s="10"/>
      <c r="Q195" s="10"/>
      <c r="R195" s="10"/>
      <c r="S195" s="10"/>
      <c r="T195" s="10"/>
      <c r="U195" s="10"/>
      <c r="V195" s="10"/>
      <c r="W195" s="190"/>
      <c r="X195" s="190"/>
      <c r="Y195" s="190"/>
      <c r="Z195" s="190"/>
      <c r="AA195" s="190"/>
      <c r="AB195" s="190"/>
    </row>
    <row xmlns:x14ac="http://schemas.microsoft.com/office/spreadsheetml/2009/9/ac" r="196" ht="15.75" x14ac:dyDescent="0.25">
      <c r="A196" s="190" t="s">
        <v>159</v>
      </c>
      <c r="B196" s="10">
        <v>2027</v>
      </c>
      <c r="C196" s="190" t="s">
        <v>18</v>
      </c>
      <c r="D196" s="10"/>
      <c r="E196" s="10"/>
      <c r="F196" s="10"/>
      <c r="G196" s="10"/>
      <c r="H196" s="10"/>
      <c r="I196" s="10"/>
      <c r="J196" s="10"/>
      <c r="K196" s="10"/>
      <c r="L196" s="10"/>
      <c r="M196" s="10"/>
      <c r="N196" s="10"/>
      <c r="O196" s="10"/>
      <c r="P196" s="10"/>
      <c r="Q196" s="10"/>
      <c r="R196" s="10"/>
      <c r="S196" s="10"/>
      <c r="T196" s="10"/>
      <c r="U196" s="10"/>
      <c r="V196" s="10"/>
      <c r="W196" s="190"/>
      <c r="X196" s="190"/>
      <c r="Y196" s="190"/>
      <c r="Z196" s="190"/>
      <c r="AA196" s="190"/>
      <c r="AB196" s="190"/>
    </row>
    <row xmlns:x14ac="http://schemas.microsoft.com/office/spreadsheetml/2009/9/ac" r="197" ht="15.75" x14ac:dyDescent="0.25">
      <c r="A197" s="190" t="s">
        <v>159</v>
      </c>
      <c r="B197" s="10">
        <v>2028</v>
      </c>
      <c r="C197" s="190" t="s">
        <v>18</v>
      </c>
      <c r="D197" s="10"/>
      <c r="E197" s="10"/>
      <c r="F197" s="10"/>
      <c r="G197" s="10"/>
      <c r="H197" s="10"/>
      <c r="I197" s="10"/>
      <c r="J197" s="10"/>
      <c r="K197" s="10"/>
      <c r="L197" s="10"/>
      <c r="M197" s="10"/>
      <c r="N197" s="10"/>
      <c r="O197" s="10"/>
      <c r="P197" s="10"/>
      <c r="Q197" s="10"/>
      <c r="R197" s="10"/>
      <c r="S197" s="10"/>
      <c r="T197" s="10"/>
      <c r="U197" s="10"/>
      <c r="V197" s="10"/>
      <c r="W197" s="190"/>
      <c r="X197" s="190"/>
      <c r="Y197" s="190"/>
      <c r="Z197" s="190"/>
      <c r="AA197" s="190"/>
      <c r="AB197" s="190"/>
    </row>
    <row xmlns:x14ac="http://schemas.microsoft.com/office/spreadsheetml/2009/9/ac" r="198" ht="15.75" x14ac:dyDescent="0.25">
      <c r="A198" s="190" t="s">
        <v>159</v>
      </c>
      <c r="B198" s="10">
        <v>2029</v>
      </c>
      <c r="C198" s="190" t="s">
        <v>18</v>
      </c>
      <c r="D198" s="10"/>
      <c r="E198" s="10"/>
      <c r="F198" s="10"/>
      <c r="G198" s="10"/>
      <c r="H198" s="10"/>
      <c r="I198" s="10"/>
      <c r="J198" s="10"/>
      <c r="K198" s="10"/>
      <c r="L198" s="10"/>
      <c r="M198" s="10"/>
      <c r="N198" s="10"/>
      <c r="O198" s="10"/>
      <c r="P198" s="10"/>
      <c r="Q198" s="10"/>
      <c r="R198" s="10"/>
      <c r="S198" s="10"/>
      <c r="T198" s="10"/>
      <c r="U198" s="10"/>
      <c r="V198" s="10"/>
      <c r="W198" s="190"/>
      <c r="X198" s="190"/>
      <c r="Y198" s="190"/>
      <c r="Z198" s="190"/>
      <c r="AA198" s="190"/>
      <c r="AB198" s="190"/>
    </row>
    <row xmlns:x14ac="http://schemas.microsoft.com/office/spreadsheetml/2009/9/ac" r="199" ht="15.75" x14ac:dyDescent="0.25">
      <c r="A199" s="190" t="s">
        <v>159</v>
      </c>
      <c r="B199" s="10">
        <v>2030</v>
      </c>
      <c r="C199" s="190" t="s">
        <v>18</v>
      </c>
      <c r="D199" s="10"/>
      <c r="E199" s="10"/>
      <c r="F199" s="10"/>
      <c r="G199" s="10"/>
      <c r="H199" s="10"/>
      <c r="I199" s="10"/>
      <c r="J199" s="10"/>
      <c r="K199" s="10"/>
      <c r="L199" s="10"/>
      <c r="M199" s="10"/>
      <c r="N199" s="10"/>
      <c r="O199" s="10"/>
      <c r="P199" s="10"/>
      <c r="Q199" s="10"/>
      <c r="R199" s="10"/>
      <c r="S199" s="10"/>
      <c r="T199" s="10"/>
      <c r="U199" s="10"/>
      <c r="V199" s="10"/>
      <c r="W199" s="190"/>
      <c r="X199" s="190"/>
      <c r="Y199" s="190"/>
      <c r="Z199" s="190"/>
      <c r="AA199" s="190"/>
      <c r="AB199" s="190"/>
    </row>
    <row xmlns:x14ac="http://schemas.microsoft.com/office/spreadsheetml/2009/9/ac" r="200" ht="15.75" x14ac:dyDescent="0.25">
      <c r="A200" s="190"/>
      <c r="B200" s="191"/>
      <c r="C200" s="190"/>
      <c r="D200" s="190"/>
      <c r="E200" s="190"/>
      <c r="F200" s="190"/>
      <c r="G200" s="190"/>
      <c r="H200" s="190"/>
      <c r="I200" s="190"/>
      <c r="J200" s="190"/>
      <c r="K200" s="190"/>
      <c r="L200" s="190"/>
      <c r="M200" s="190"/>
      <c r="N200" s="190"/>
      <c r="O200" s="190"/>
      <c r="P200" s="190"/>
      <c r="Q200" s="190"/>
      <c r="R200" s="190"/>
      <c r="S200" s="190"/>
      <c r="T200" s="190"/>
      <c r="U200" s="190"/>
      <c r="V200" s="190"/>
      <c r="W200" s="190"/>
      <c r="X200" s="190"/>
      <c r="Y200" s="190"/>
      <c r="Z200" s="190"/>
      <c r="AA200" s="190"/>
      <c r="AB200" s="190"/>
    </row>
    <row xmlns:x14ac="http://schemas.microsoft.com/office/spreadsheetml/2009/9/ac" r="201" ht="15.75" x14ac:dyDescent="0.25">
      <c r="A201" s="190"/>
      <c r="B201" s="191"/>
      <c r="C201" s="190"/>
      <c r="D201" s="190"/>
      <c r="E201" s="190"/>
      <c r="F201" s="190"/>
      <c r="G201" s="190"/>
      <c r="H201" s="190"/>
      <c r="I201" s="190"/>
      <c r="J201" s="190"/>
      <c r="K201" s="190"/>
      <c r="L201" s="190"/>
      <c r="M201" s="190"/>
      <c r="N201" s="190"/>
      <c r="O201" s="190"/>
      <c r="P201" s="190"/>
      <c r="Q201" s="190"/>
      <c r="R201" s="190"/>
      <c r="S201" s="190"/>
      <c r="T201" s="190"/>
      <c r="U201" s="190"/>
      <c r="V201" s="190"/>
      <c r="W201" s="190"/>
      <c r="X201" s="190"/>
      <c r="Y201" s="190"/>
      <c r="Z201" s="190"/>
      <c r="AA201" s="190"/>
      <c r="AB201" s="190"/>
    </row>
    <row xmlns:x14ac="http://schemas.microsoft.com/office/spreadsheetml/2009/9/ac" r="202" ht="15.75" x14ac:dyDescent="0.25">
      <c r="A202" s="190"/>
      <c r="B202" s="191"/>
      <c r="C202" s="190"/>
      <c r="D202" s="190"/>
      <c r="E202" s="190"/>
      <c r="F202" s="190"/>
      <c r="G202" s="190"/>
      <c r="H202" s="190"/>
      <c r="I202" s="190"/>
      <c r="J202" s="190"/>
      <c r="K202" s="190"/>
      <c r="L202" s="190"/>
      <c r="M202" s="190"/>
      <c r="N202" s="190"/>
      <c r="O202" s="190"/>
      <c r="P202" s="190"/>
      <c r="Q202" s="190"/>
      <c r="R202" s="190"/>
      <c r="S202" s="190"/>
      <c r="T202" s="190"/>
      <c r="U202" s="190"/>
      <c r="V202" s="190"/>
      <c r="W202" s="190"/>
      <c r="X202" s="190"/>
      <c r="Y202" s="190"/>
      <c r="Z202" s="190"/>
      <c r="AA202" s="190"/>
      <c r="AB202" s="190"/>
    </row>
    <row xmlns:x14ac="http://schemas.microsoft.com/office/spreadsheetml/2009/9/ac" r="203" ht="15.75" x14ac:dyDescent="0.25">
      <c r="A203" s="190"/>
      <c r="B203" s="191"/>
      <c r="C203" s="190"/>
      <c r="D203" s="190"/>
      <c r="E203" s="190"/>
      <c r="F203" s="190"/>
      <c r="G203" s="190"/>
      <c r="H203" s="190"/>
      <c r="I203" s="190"/>
      <c r="J203" s="190"/>
      <c r="K203" s="190"/>
      <c r="L203" s="190"/>
      <c r="M203" s="190"/>
      <c r="N203" s="190"/>
      <c r="O203" s="190"/>
      <c r="P203" s="190"/>
      <c r="Q203" s="190"/>
      <c r="R203" s="190"/>
      <c r="S203" s="190"/>
      <c r="T203" s="190"/>
      <c r="U203" s="190"/>
      <c r="V203" s="190"/>
      <c r="W203" s="190"/>
      <c r="X203" s="190"/>
      <c r="Y203" s="190"/>
      <c r="Z203" s="190"/>
      <c r="AA203" s="190"/>
      <c r="AB203" s="190"/>
    </row>
    <row xmlns:x14ac="http://schemas.microsoft.com/office/spreadsheetml/2009/9/ac" r="204" ht="15.75" x14ac:dyDescent="0.25">
      <c r="A204" s="190"/>
      <c r="B204" s="191"/>
      <c r="C204" s="190"/>
      <c r="D204" s="190"/>
      <c r="E204" s="190"/>
      <c r="F204" s="190"/>
      <c r="G204" s="190"/>
      <c r="H204" s="190"/>
      <c r="I204" s="190"/>
      <c r="J204" s="190"/>
      <c r="K204" s="190"/>
      <c r="L204" s="190"/>
      <c r="M204" s="190"/>
      <c r="N204" s="190"/>
      <c r="O204" s="190"/>
      <c r="P204" s="190"/>
      <c r="Q204" s="190"/>
      <c r="R204" s="190"/>
      <c r="S204" s="190"/>
      <c r="T204" s="190"/>
      <c r="U204" s="190"/>
      <c r="V204" s="190"/>
      <c r="W204" s="190"/>
      <c r="X204" s="190"/>
      <c r="Y204" s="190"/>
      <c r="Z204" s="190"/>
      <c r="AA204" s="190"/>
      <c r="AB204" s="190"/>
    </row>
    <row xmlns:x14ac="http://schemas.microsoft.com/office/spreadsheetml/2009/9/ac" r="205" ht="15.75" x14ac:dyDescent="0.25">
      <c r="A205" s="190"/>
      <c r="B205" s="191"/>
      <c r="C205" s="190"/>
      <c r="D205" s="190"/>
      <c r="E205" s="190"/>
      <c r="F205" s="190"/>
      <c r="G205" s="190"/>
      <c r="H205" s="190"/>
      <c r="I205" s="190"/>
      <c r="J205" s="190"/>
      <c r="K205" s="190"/>
      <c r="L205" s="190"/>
      <c r="M205" s="190"/>
      <c r="N205" s="190"/>
      <c r="O205" s="190"/>
      <c r="P205" s="190"/>
      <c r="Q205" s="190"/>
      <c r="R205" s="190"/>
      <c r="S205" s="190"/>
      <c r="T205" s="190"/>
      <c r="U205" s="190"/>
      <c r="V205" s="190"/>
      <c r="W205" s="190"/>
      <c r="X205" s="190"/>
      <c r="Y205" s="190"/>
      <c r="Z205" s="190"/>
      <c r="AA205" s="190"/>
      <c r="AB205" s="190"/>
    </row>
    <row xmlns:x14ac="http://schemas.microsoft.com/office/spreadsheetml/2009/9/ac" r="206" ht="15.75" x14ac:dyDescent="0.25">
      <c r="A206" s="190"/>
      <c r="B206" s="191"/>
      <c r="C206" s="190"/>
      <c r="D206" s="190"/>
      <c r="E206" s="190"/>
      <c r="F206" s="190"/>
      <c r="G206" s="190"/>
      <c r="H206" s="190"/>
      <c r="I206" s="190"/>
      <c r="J206" s="190"/>
      <c r="K206" s="190"/>
      <c r="L206" s="190"/>
      <c r="M206" s="190"/>
      <c r="N206" s="190"/>
      <c r="O206" s="190"/>
      <c r="P206" s="190"/>
      <c r="Q206" s="190"/>
      <c r="R206" s="190"/>
      <c r="S206" s="190"/>
      <c r="T206" s="190"/>
      <c r="U206" s="190"/>
      <c r="V206" s="190"/>
      <c r="W206" s="190"/>
      <c r="X206" s="190"/>
      <c r="Y206" s="190"/>
      <c r="Z206" s="190"/>
      <c r="AA206" s="190"/>
      <c r="AB206" s="190"/>
    </row>
    <row xmlns:x14ac="http://schemas.microsoft.com/office/spreadsheetml/2009/9/ac" r="207" ht="15.75" x14ac:dyDescent="0.25">
      <c r="A207" s="190"/>
      <c r="B207" s="191"/>
      <c r="C207" s="190"/>
      <c r="D207" s="190"/>
      <c r="E207" s="190"/>
      <c r="F207" s="190"/>
      <c r="G207" s="190"/>
      <c r="H207" s="190"/>
      <c r="I207" s="190"/>
      <c r="J207" s="190"/>
      <c r="K207" s="190"/>
      <c r="L207" s="190"/>
      <c r="M207" s="190"/>
      <c r="N207" s="190"/>
      <c r="O207" s="190"/>
      <c r="P207" s="190"/>
      <c r="Q207" s="190"/>
      <c r="R207" s="190"/>
      <c r="S207" s="190"/>
      <c r="T207" s="190"/>
      <c r="U207" s="190"/>
      <c r="V207" s="190"/>
      <c r="W207" s="190"/>
      <c r="X207" s="190"/>
      <c r="Y207" s="190"/>
      <c r="Z207" s="190"/>
      <c r="AA207" s="190"/>
      <c r="AB207" s="190"/>
    </row>
    <row xmlns:x14ac="http://schemas.microsoft.com/office/spreadsheetml/2009/9/ac" r="208" ht="15.75" x14ac:dyDescent="0.25">
      <c r="A208" s="190"/>
      <c r="B208" s="191"/>
      <c r="C208" s="190"/>
      <c r="D208" s="190"/>
      <c r="E208" s="190"/>
      <c r="F208" s="190"/>
      <c r="G208" s="190"/>
      <c r="H208" s="190"/>
      <c r="I208" s="190"/>
      <c r="J208" s="190"/>
      <c r="K208" s="190"/>
      <c r="L208" s="190"/>
      <c r="M208" s="190"/>
      <c r="N208" s="190"/>
      <c r="O208" s="190"/>
      <c r="P208" s="190"/>
      <c r="Q208" s="190"/>
      <c r="R208" s="190"/>
      <c r="S208" s="190"/>
      <c r="T208" s="190"/>
      <c r="U208" s="190"/>
      <c r="V208" s="190"/>
      <c r="W208" s="190"/>
      <c r="X208" s="190"/>
      <c r="Y208" s="190"/>
      <c r="Z208" s="190"/>
      <c r="AA208" s="190"/>
      <c r="AB208" s="190"/>
    </row>
    <row xmlns:x14ac="http://schemas.microsoft.com/office/spreadsheetml/2009/9/ac" r="209" ht="15.75" x14ac:dyDescent="0.25">
      <c r="A209" s="190"/>
      <c r="B209" s="191"/>
      <c r="C209" s="190"/>
      <c r="D209" s="190"/>
      <c r="E209" s="190"/>
      <c r="F209" s="190"/>
      <c r="G209" s="190"/>
      <c r="H209" s="190"/>
      <c r="I209" s="190"/>
      <c r="J209" s="190"/>
      <c r="K209" s="190"/>
      <c r="L209" s="190"/>
      <c r="M209" s="190"/>
      <c r="N209" s="190"/>
      <c r="O209" s="190"/>
      <c r="P209" s="190"/>
      <c r="Q209" s="190"/>
      <c r="R209" s="190"/>
      <c r="S209" s="190"/>
      <c r="T209" s="190"/>
      <c r="U209" s="190"/>
      <c r="V209" s="190"/>
      <c r="W209" s="190"/>
      <c r="X209" s="190"/>
      <c r="Y209" s="190"/>
      <c r="Z209" s="190"/>
      <c r="AA209" s="190"/>
      <c r="AB209" s="190"/>
    </row>
    <row xmlns:x14ac="http://schemas.microsoft.com/office/spreadsheetml/2009/9/ac" r="210" ht="15.75" x14ac:dyDescent="0.25">
      <c r="A210" s="190"/>
      <c r="B210" s="191"/>
      <c r="C210" s="190"/>
      <c r="D210" s="190"/>
      <c r="E210" s="190"/>
      <c r="F210" s="190"/>
      <c r="G210" s="190"/>
      <c r="H210" s="190"/>
      <c r="I210" s="190"/>
      <c r="J210" s="190"/>
      <c r="K210" s="190"/>
      <c r="L210" s="190"/>
      <c r="M210" s="190"/>
      <c r="N210" s="190"/>
      <c r="O210" s="190"/>
      <c r="P210" s="190"/>
      <c r="Q210" s="190"/>
      <c r="R210" s="190"/>
      <c r="S210" s="190"/>
      <c r="T210" s="190"/>
      <c r="U210" s="190"/>
      <c r="V210" s="190"/>
      <c r="W210" s="190"/>
      <c r="X210" s="190"/>
      <c r="Y210" s="190"/>
      <c r="Z210" s="190"/>
      <c r="AA210" s="190"/>
      <c r="AB210" s="190"/>
    </row>
    <row xmlns:x14ac="http://schemas.microsoft.com/office/spreadsheetml/2009/9/ac" r="211" ht="15.75" x14ac:dyDescent="0.25">
      <c r="A211" s="190"/>
      <c r="B211" s="191"/>
      <c r="C211" s="190"/>
      <c r="D211" s="190"/>
      <c r="E211" s="190"/>
      <c r="F211" s="190"/>
      <c r="G211" s="190"/>
      <c r="H211" s="190"/>
      <c r="I211" s="190"/>
      <c r="J211" s="190"/>
      <c r="K211" s="190"/>
      <c r="L211" s="190"/>
      <c r="M211" s="190"/>
      <c r="N211" s="190"/>
      <c r="O211" s="190"/>
      <c r="P211" s="190"/>
      <c r="Q211" s="190"/>
      <c r="R211" s="190"/>
      <c r="S211" s="190"/>
      <c r="T211" s="190"/>
      <c r="U211" s="190"/>
      <c r="V211" s="190"/>
      <c r="W211" s="190"/>
      <c r="X211" s="190"/>
      <c r="Y211" s="190"/>
      <c r="Z211" s="190"/>
      <c r="AA211" s="190"/>
      <c r="AB211" s="190"/>
    </row>
    <row xmlns:x14ac="http://schemas.microsoft.com/office/spreadsheetml/2009/9/ac" r="212" ht="15.75" x14ac:dyDescent="0.25">
      <c r="A212" s="190"/>
      <c r="B212" s="191"/>
      <c r="C212" s="190"/>
      <c r="D212" s="190"/>
      <c r="E212" s="190"/>
      <c r="F212" s="190"/>
      <c r="G212" s="190"/>
      <c r="H212" s="190"/>
      <c r="I212" s="190"/>
      <c r="J212" s="190"/>
      <c r="K212" s="190"/>
      <c r="L212" s="190"/>
      <c r="M212" s="190"/>
      <c r="N212" s="190"/>
      <c r="O212" s="190"/>
      <c r="P212" s="190"/>
      <c r="Q212" s="190"/>
      <c r="R212" s="190"/>
      <c r="S212" s="190"/>
      <c r="T212" s="190"/>
      <c r="U212" s="190"/>
      <c r="V212" s="190"/>
      <c r="W212" s="190"/>
      <c r="X212" s="190"/>
      <c r="Y212" s="190"/>
      <c r="Z212" s="190"/>
      <c r="AA212" s="190"/>
      <c r="AB212" s="190"/>
    </row>
    <row xmlns:x14ac="http://schemas.microsoft.com/office/spreadsheetml/2009/9/ac" r="213" ht="15.75" x14ac:dyDescent="0.25">
      <c r="A213" s="190"/>
      <c r="B213" s="191"/>
      <c r="C213" s="190"/>
      <c r="D213" s="190"/>
      <c r="E213" s="190"/>
      <c r="F213" s="190"/>
      <c r="G213" s="190"/>
      <c r="H213" s="190"/>
      <c r="I213" s="190"/>
      <c r="J213" s="190"/>
      <c r="K213" s="190"/>
      <c r="L213" s="190"/>
      <c r="M213" s="190"/>
      <c r="N213" s="190"/>
      <c r="O213" s="190"/>
      <c r="P213" s="190"/>
      <c r="Q213" s="190"/>
      <c r="R213" s="190"/>
      <c r="S213" s="190"/>
      <c r="T213" s="190"/>
      <c r="U213" s="190"/>
      <c r="V213" s="190"/>
      <c r="W213" s="190"/>
      <c r="X213" s="190"/>
      <c r="Y213" s="190"/>
      <c r="Z213" s="190"/>
      <c r="AA213" s="190"/>
      <c r="AB213" s="190"/>
    </row>
    <row xmlns:x14ac="http://schemas.microsoft.com/office/spreadsheetml/2009/9/ac" r="214" ht="15.75" x14ac:dyDescent="0.25">
      <c r="A214" s="190"/>
      <c r="B214" s="191"/>
      <c r="C214" s="190"/>
      <c r="D214" s="190"/>
      <c r="E214" s="190"/>
      <c r="F214" s="190"/>
      <c r="G214" s="190"/>
      <c r="H214" s="190"/>
      <c r="I214" s="190"/>
      <c r="J214" s="190"/>
      <c r="K214" s="190"/>
      <c r="L214" s="190"/>
      <c r="M214" s="190"/>
      <c r="N214" s="190"/>
      <c r="O214" s="190"/>
      <c r="P214" s="190"/>
      <c r="Q214" s="190"/>
      <c r="R214" s="190"/>
      <c r="S214" s="190"/>
      <c r="T214" s="190"/>
      <c r="U214" s="190"/>
      <c r="V214" s="190"/>
      <c r="W214" s="190"/>
      <c r="X214" s="190"/>
      <c r="Y214" s="190"/>
      <c r="Z214" s="190"/>
      <c r="AA214" s="190"/>
      <c r="AB214" s="190"/>
    </row>
    <row xmlns:x14ac="http://schemas.microsoft.com/office/spreadsheetml/2009/9/ac" r="215" ht="15.75" x14ac:dyDescent="0.25">
      <c r="A215" s="190"/>
      <c r="B215" s="191"/>
      <c r="C215" s="190"/>
      <c r="D215" s="190"/>
      <c r="E215" s="190"/>
      <c r="F215" s="190"/>
      <c r="G215" s="190"/>
      <c r="H215" s="190"/>
      <c r="I215" s="190"/>
      <c r="J215" s="190"/>
      <c r="K215" s="190"/>
      <c r="L215" s="190"/>
      <c r="M215" s="190"/>
      <c r="N215" s="190"/>
      <c r="O215" s="190"/>
      <c r="P215" s="190"/>
      <c r="Q215" s="190"/>
      <c r="R215" s="190"/>
      <c r="S215" s="190"/>
      <c r="T215" s="190"/>
      <c r="U215" s="190"/>
      <c r="V215" s="190"/>
      <c r="W215" s="190"/>
      <c r="X215" s="190"/>
      <c r="Y215" s="190"/>
      <c r="Z215" s="190"/>
      <c r="AA215" s="190"/>
      <c r="AB215" s="190"/>
    </row>
    <row xmlns:x14ac="http://schemas.microsoft.com/office/spreadsheetml/2009/9/ac" r="216" ht="15.75" x14ac:dyDescent="0.25">
      <c r="A216" s="190"/>
      <c r="B216" s="191"/>
      <c r="C216" s="190"/>
      <c r="D216" s="190"/>
      <c r="E216" s="190"/>
      <c r="F216" s="190"/>
      <c r="G216" s="190"/>
      <c r="H216" s="190"/>
      <c r="I216" s="190"/>
      <c r="J216" s="190"/>
      <c r="K216" s="190"/>
      <c r="L216" s="190"/>
      <c r="M216" s="190"/>
      <c r="N216" s="190"/>
      <c r="O216" s="190"/>
      <c r="P216" s="190"/>
      <c r="Q216" s="190"/>
      <c r="R216" s="190"/>
      <c r="S216" s="190"/>
      <c r="T216" s="190"/>
      <c r="U216" s="190"/>
      <c r="V216" s="190"/>
      <c r="W216" s="190"/>
      <c r="X216" s="190"/>
      <c r="Y216" s="190"/>
      <c r="Z216" s="190"/>
      <c r="AA216" s="190"/>
      <c r="AB216" s="190"/>
    </row>
    <row xmlns:x14ac="http://schemas.microsoft.com/office/spreadsheetml/2009/9/ac" r="217" ht="15.75" x14ac:dyDescent="0.25">
      <c r="A217" s="190"/>
      <c r="B217" s="191"/>
      <c r="C217" s="190"/>
      <c r="D217" s="190"/>
      <c r="E217" s="190"/>
      <c r="F217" s="190"/>
      <c r="G217" s="190"/>
      <c r="H217" s="190"/>
      <c r="I217" s="190"/>
      <c r="J217" s="190"/>
      <c r="K217" s="190"/>
      <c r="L217" s="190"/>
      <c r="M217" s="190"/>
      <c r="N217" s="190"/>
      <c r="O217" s="190"/>
      <c r="P217" s="190"/>
      <c r="Q217" s="190"/>
      <c r="R217" s="190"/>
      <c r="S217" s="190"/>
      <c r="T217" s="190"/>
      <c r="U217" s="190"/>
      <c r="V217" s="190"/>
      <c r="W217" s="190"/>
      <c r="X217" s="190"/>
      <c r="Y217" s="190"/>
      <c r="Z217" s="190"/>
      <c r="AA217" s="190"/>
      <c r="AB217" s="190"/>
    </row>
    <row xmlns:x14ac="http://schemas.microsoft.com/office/spreadsheetml/2009/9/ac" r="218" ht="15.75" x14ac:dyDescent="0.25">
      <c r="A218" s="190"/>
      <c r="B218" s="191"/>
      <c r="C218" s="190"/>
      <c r="D218" s="190"/>
      <c r="E218" s="190"/>
      <c r="F218" s="190"/>
      <c r="G218" s="190"/>
      <c r="H218" s="190"/>
      <c r="I218" s="190"/>
      <c r="J218" s="190"/>
      <c r="K218" s="190"/>
      <c r="L218" s="190"/>
      <c r="M218" s="190"/>
      <c r="N218" s="190"/>
      <c r="O218" s="190"/>
      <c r="P218" s="190"/>
      <c r="Q218" s="190"/>
      <c r="R218" s="190"/>
      <c r="S218" s="190"/>
      <c r="T218" s="190"/>
      <c r="U218" s="190"/>
      <c r="V218" s="190"/>
      <c r="W218" s="190"/>
      <c r="X218" s="190"/>
      <c r="Y218" s="190"/>
      <c r="Z218" s="190"/>
      <c r="AA218" s="190"/>
      <c r="AB218" s="190"/>
    </row>
    <row xmlns:x14ac="http://schemas.microsoft.com/office/spreadsheetml/2009/9/ac" r="219" ht="15.75" x14ac:dyDescent="0.25">
      <c r="A219" s="190"/>
      <c r="B219" s="191"/>
      <c r="C219" s="190"/>
      <c r="D219" s="190"/>
      <c r="E219" s="190"/>
      <c r="F219" s="190"/>
      <c r="G219" s="190"/>
      <c r="H219" s="190"/>
      <c r="I219" s="190"/>
      <c r="J219" s="190"/>
      <c r="K219" s="190"/>
      <c r="L219" s="190"/>
      <c r="M219" s="190"/>
      <c r="N219" s="190"/>
      <c r="O219" s="190"/>
      <c r="P219" s="190"/>
      <c r="Q219" s="190"/>
      <c r="R219" s="190"/>
      <c r="S219" s="190"/>
      <c r="T219" s="190"/>
      <c r="U219" s="190"/>
      <c r="V219" s="190"/>
      <c r="W219" s="190"/>
      <c r="X219" s="190"/>
      <c r="Y219" s="190"/>
      <c r="Z219" s="190"/>
      <c r="AA219" s="190"/>
      <c r="AB219" s="190"/>
    </row>
    <row xmlns:x14ac="http://schemas.microsoft.com/office/spreadsheetml/2009/9/ac" r="220" ht="15.75" x14ac:dyDescent="0.25">
      <c r="A220" s="190"/>
      <c r="B220" s="191"/>
      <c r="C220" s="190"/>
      <c r="D220" s="190"/>
      <c r="E220" s="190"/>
      <c r="F220" s="190"/>
      <c r="G220" s="190"/>
      <c r="H220" s="190"/>
      <c r="I220" s="190"/>
      <c r="J220" s="190"/>
      <c r="K220" s="190"/>
      <c r="L220" s="190"/>
      <c r="M220" s="190"/>
      <c r="N220" s="190"/>
      <c r="O220" s="190"/>
      <c r="P220" s="190"/>
      <c r="Q220" s="190"/>
      <c r="R220" s="190"/>
      <c r="S220" s="190"/>
      <c r="T220" s="190"/>
      <c r="U220" s="190"/>
      <c r="V220" s="190"/>
      <c r="W220" s="190"/>
      <c r="X220" s="190"/>
      <c r="Y220" s="190"/>
      <c r="Z220" s="190"/>
      <c r="AA220" s="190"/>
      <c r="AB220" s="190"/>
    </row>
    <row xmlns:x14ac="http://schemas.microsoft.com/office/spreadsheetml/2009/9/ac" r="221" ht="15.75" x14ac:dyDescent="0.25">
      <c r="A221" s="190"/>
      <c r="B221" s="191"/>
      <c r="C221" s="190"/>
      <c r="D221" s="190"/>
      <c r="E221" s="190"/>
      <c r="F221" s="190"/>
      <c r="G221" s="190"/>
      <c r="H221" s="190"/>
      <c r="I221" s="190"/>
      <c r="J221" s="190"/>
      <c r="K221" s="190"/>
      <c r="L221" s="190"/>
      <c r="M221" s="190"/>
      <c r="N221" s="190"/>
      <c r="O221" s="190"/>
      <c r="P221" s="190"/>
      <c r="Q221" s="190"/>
      <c r="R221" s="190"/>
      <c r="S221" s="190"/>
      <c r="T221" s="190"/>
      <c r="U221" s="190"/>
      <c r="V221" s="190"/>
      <c r="W221" s="190"/>
      <c r="X221" s="190"/>
      <c r="Y221" s="190"/>
      <c r="Z221" s="190"/>
      <c r="AA221" s="190"/>
      <c r="AB221" s="190"/>
    </row>
    <row xmlns:x14ac="http://schemas.microsoft.com/office/spreadsheetml/2009/9/ac" r="222" ht="15.75" x14ac:dyDescent="0.25">
      <c r="A222" s="190"/>
      <c r="B222" s="191"/>
      <c r="C222" s="190"/>
      <c r="D222" s="190"/>
      <c r="E222" s="190"/>
      <c r="F222" s="190"/>
      <c r="G222" s="190"/>
      <c r="H222" s="190"/>
      <c r="I222" s="190"/>
      <c r="J222" s="190"/>
      <c r="K222" s="190"/>
      <c r="L222" s="190"/>
      <c r="M222" s="190"/>
      <c r="N222" s="190"/>
      <c r="O222" s="190"/>
      <c r="P222" s="190"/>
      <c r="Q222" s="190"/>
      <c r="R222" s="190"/>
      <c r="S222" s="190"/>
      <c r="T222" s="190"/>
      <c r="U222" s="190"/>
      <c r="V222" s="190"/>
      <c r="W222" s="190"/>
      <c r="X222" s="190"/>
      <c r="Y222" s="190"/>
      <c r="Z222" s="190"/>
      <c r="AA222" s="190"/>
      <c r="AB222" s="190"/>
    </row>
    <row xmlns:x14ac="http://schemas.microsoft.com/office/spreadsheetml/2009/9/ac" r="223" ht="15.75" x14ac:dyDescent="0.25">
      <c r="A223" s="190"/>
      <c r="B223" s="191"/>
      <c r="C223" s="190"/>
      <c r="D223" s="190"/>
      <c r="E223" s="190"/>
      <c r="F223" s="190"/>
      <c r="G223" s="190"/>
      <c r="H223" s="190"/>
      <c r="I223" s="190"/>
      <c r="J223" s="190"/>
      <c r="K223" s="190"/>
      <c r="L223" s="190"/>
      <c r="M223" s="190"/>
      <c r="N223" s="190"/>
      <c r="O223" s="190"/>
      <c r="P223" s="190"/>
      <c r="Q223" s="190"/>
      <c r="R223" s="190"/>
      <c r="S223" s="190"/>
      <c r="T223" s="190"/>
      <c r="U223" s="190"/>
      <c r="V223" s="190"/>
      <c r="W223" s="190"/>
      <c r="X223" s="190"/>
      <c r="Y223" s="190"/>
      <c r="Z223" s="190"/>
      <c r="AA223" s="190"/>
      <c r="AB223" s="190"/>
    </row>
    <row xmlns:x14ac="http://schemas.microsoft.com/office/spreadsheetml/2009/9/ac" r="224" ht="15.75" x14ac:dyDescent="0.25">
      <c r="A224" s="190"/>
      <c r="B224" s="191"/>
      <c r="C224" s="190"/>
      <c r="D224" s="190"/>
      <c r="E224" s="190"/>
      <c r="F224" s="190"/>
      <c r="G224" s="190"/>
      <c r="H224" s="190"/>
      <c r="I224" s="190"/>
      <c r="J224" s="190"/>
      <c r="K224" s="190"/>
      <c r="L224" s="190"/>
      <c r="M224" s="190"/>
      <c r="N224" s="190"/>
      <c r="O224" s="190"/>
      <c r="P224" s="190"/>
      <c r="Q224" s="190"/>
      <c r="R224" s="190"/>
      <c r="S224" s="190"/>
      <c r="T224" s="190"/>
      <c r="U224" s="190"/>
      <c r="V224" s="190"/>
      <c r="W224" s="190"/>
      <c r="X224" s="190"/>
      <c r="Y224" s="190"/>
      <c r="Z224" s="190"/>
      <c r="AA224" s="190"/>
      <c r="AB224" s="190"/>
    </row>
    <row xmlns:x14ac="http://schemas.microsoft.com/office/spreadsheetml/2009/9/ac" r="225" ht="15.75" x14ac:dyDescent="0.25">
      <c r="A225" s="190"/>
      <c r="B225" s="191"/>
      <c r="C225" s="190"/>
      <c r="D225" s="190"/>
      <c r="E225" s="190"/>
      <c r="F225" s="190"/>
      <c r="G225" s="190"/>
      <c r="H225" s="190"/>
      <c r="I225" s="190"/>
      <c r="J225" s="190"/>
      <c r="K225" s="190"/>
      <c r="L225" s="190"/>
      <c r="M225" s="190"/>
      <c r="N225" s="190"/>
      <c r="O225" s="190"/>
      <c r="P225" s="190"/>
      <c r="Q225" s="190"/>
      <c r="R225" s="190"/>
      <c r="S225" s="190"/>
      <c r="T225" s="190"/>
      <c r="U225" s="190"/>
      <c r="V225" s="190"/>
      <c r="W225" s="190"/>
      <c r="X225" s="190"/>
      <c r="Y225" s="190"/>
      <c r="Z225" s="190"/>
      <c r="AA225" s="190"/>
      <c r="AB225" s="190"/>
    </row>
    <row xmlns:x14ac="http://schemas.microsoft.com/office/spreadsheetml/2009/9/ac" r="226" ht="15.75" x14ac:dyDescent="0.25">
      <c r="A226" s="190"/>
      <c r="B226" s="191"/>
      <c r="C226" s="190"/>
      <c r="D226" s="190"/>
      <c r="E226" s="190"/>
      <c r="F226" s="190"/>
      <c r="G226" s="190"/>
      <c r="H226" s="190"/>
      <c r="I226" s="190"/>
      <c r="J226" s="190"/>
      <c r="K226" s="190"/>
      <c r="L226" s="190"/>
      <c r="M226" s="190"/>
      <c r="N226" s="190"/>
      <c r="O226" s="190"/>
      <c r="P226" s="190"/>
      <c r="Q226" s="190"/>
      <c r="R226" s="190"/>
      <c r="S226" s="190"/>
      <c r="T226" s="190"/>
      <c r="U226" s="190"/>
      <c r="V226" s="190"/>
      <c r="W226" s="190"/>
      <c r="X226" s="190"/>
      <c r="Y226" s="190"/>
      <c r="Z226" s="190"/>
      <c r="AA226" s="190"/>
      <c r="AB226" s="190"/>
    </row>
    <row xmlns:x14ac="http://schemas.microsoft.com/office/spreadsheetml/2009/9/ac" r="227" ht="15.75" x14ac:dyDescent="0.25">
      <c r="A227" s="190"/>
      <c r="B227" s="191"/>
      <c r="C227" s="190"/>
      <c r="D227" s="190"/>
      <c r="E227" s="190"/>
      <c r="F227" s="190"/>
      <c r="G227" s="190"/>
      <c r="H227" s="190"/>
      <c r="I227" s="190"/>
      <c r="J227" s="190"/>
      <c r="K227" s="190"/>
      <c r="L227" s="190"/>
      <c r="M227" s="190"/>
      <c r="N227" s="190"/>
      <c r="O227" s="190"/>
      <c r="P227" s="190"/>
      <c r="Q227" s="190"/>
      <c r="R227" s="190"/>
      <c r="S227" s="190"/>
      <c r="T227" s="190"/>
      <c r="U227" s="190"/>
      <c r="V227" s="190"/>
      <c r="W227" s="190"/>
      <c r="X227" s="190"/>
      <c r="Y227" s="190"/>
      <c r="Z227" s="190"/>
      <c r="AA227" s="190"/>
      <c r="AB227" s="190"/>
    </row>
    <row xmlns:x14ac="http://schemas.microsoft.com/office/spreadsheetml/2009/9/ac" r="228" ht="15.75" x14ac:dyDescent="0.25">
      <c r="A228" s="190"/>
      <c r="B228" s="191"/>
      <c r="C228" s="190"/>
      <c r="D228" s="190"/>
      <c r="E228" s="190"/>
      <c r="F228" s="190"/>
      <c r="G228" s="190"/>
      <c r="H228" s="190"/>
      <c r="I228" s="190"/>
      <c r="J228" s="190"/>
      <c r="K228" s="190"/>
      <c r="L228" s="190"/>
      <c r="M228" s="190"/>
      <c r="N228" s="190"/>
      <c r="O228" s="190"/>
      <c r="P228" s="190"/>
      <c r="Q228" s="190"/>
      <c r="R228" s="190"/>
      <c r="S228" s="190"/>
      <c r="T228" s="190"/>
      <c r="U228" s="190"/>
      <c r="V228" s="190"/>
      <c r="W228" s="190"/>
      <c r="X228" s="190"/>
      <c r="Y228" s="190"/>
      <c r="Z228" s="190"/>
      <c r="AA228" s="190"/>
      <c r="AB228" s="190"/>
    </row>
    <row xmlns:x14ac="http://schemas.microsoft.com/office/spreadsheetml/2009/9/ac" r="229" ht="15.75" x14ac:dyDescent="0.25">
      <c r="A229" s="190"/>
      <c r="B229" s="191"/>
      <c r="C229" s="190"/>
      <c r="D229" s="190"/>
      <c r="E229" s="190"/>
      <c r="F229" s="190"/>
      <c r="G229" s="190"/>
      <c r="H229" s="190"/>
      <c r="I229" s="190"/>
      <c r="J229" s="190"/>
      <c r="K229" s="190"/>
      <c r="L229" s="190"/>
      <c r="M229" s="190"/>
      <c r="N229" s="190"/>
      <c r="O229" s="190"/>
      <c r="P229" s="190"/>
      <c r="Q229" s="190"/>
      <c r="R229" s="190"/>
      <c r="S229" s="190"/>
      <c r="T229" s="190"/>
      <c r="U229" s="190"/>
      <c r="V229" s="190"/>
      <c r="W229" s="190"/>
      <c r="X229" s="190"/>
      <c r="Y229" s="190"/>
      <c r="Z229" s="190"/>
      <c r="AA229" s="190"/>
      <c r="AB229" s="190"/>
    </row>
    <row xmlns:x14ac="http://schemas.microsoft.com/office/spreadsheetml/2009/9/ac" r="230" ht="15.75" x14ac:dyDescent="0.25">
      <c r="A230" s="190"/>
      <c r="B230" s="191"/>
      <c r="C230" s="190"/>
      <c r="D230" s="190"/>
      <c r="E230" s="190"/>
      <c r="F230" s="190"/>
      <c r="G230" s="190"/>
      <c r="H230" s="190"/>
      <c r="I230" s="190"/>
      <c r="J230" s="190"/>
      <c r="K230" s="190"/>
      <c r="L230" s="190"/>
      <c r="M230" s="190"/>
      <c r="N230" s="190"/>
      <c r="O230" s="190"/>
      <c r="P230" s="190"/>
      <c r="Q230" s="190"/>
      <c r="R230" s="190"/>
      <c r="S230" s="190"/>
      <c r="T230" s="190"/>
      <c r="U230" s="190"/>
      <c r="V230" s="190"/>
      <c r="W230" s="190"/>
      <c r="X230" s="190"/>
      <c r="Y230" s="190"/>
      <c r="Z230" s="190"/>
      <c r="AA230" s="190"/>
      <c r="AB230" s="190"/>
    </row>
    <row xmlns:x14ac="http://schemas.microsoft.com/office/spreadsheetml/2009/9/ac" r="231" ht="15.75" x14ac:dyDescent="0.25">
      <c r="A231" s="190"/>
      <c r="B231" s="191"/>
      <c r="C231" s="190"/>
      <c r="D231" s="190"/>
      <c r="E231" s="190"/>
      <c r="F231" s="190"/>
      <c r="G231" s="190"/>
      <c r="H231" s="190"/>
      <c r="I231" s="190"/>
      <c r="J231" s="190"/>
      <c r="K231" s="190"/>
      <c r="L231" s="190"/>
      <c r="M231" s="190"/>
      <c r="N231" s="190"/>
      <c r="O231" s="190"/>
      <c r="P231" s="190"/>
      <c r="Q231" s="190"/>
      <c r="R231" s="190"/>
      <c r="S231" s="190"/>
      <c r="T231" s="190"/>
      <c r="U231" s="190"/>
      <c r="V231" s="190"/>
      <c r="W231" s="190"/>
      <c r="X231" s="190"/>
      <c r="Y231" s="190"/>
      <c r="Z231" s="190"/>
      <c r="AA231" s="190"/>
      <c r="AB231" s="190"/>
    </row>
    <row xmlns:x14ac="http://schemas.microsoft.com/office/spreadsheetml/2009/9/ac" r="232" ht="15.75" x14ac:dyDescent="0.25">
      <c r="A232" s="190"/>
      <c r="B232" s="191"/>
      <c r="C232" s="190"/>
      <c r="D232" s="190"/>
      <c r="E232" s="190"/>
      <c r="F232" s="190"/>
      <c r="G232" s="190"/>
      <c r="H232" s="190"/>
      <c r="I232" s="190"/>
      <c r="J232" s="190"/>
      <c r="K232" s="190"/>
      <c r="L232" s="190"/>
      <c r="M232" s="190"/>
      <c r="N232" s="190"/>
      <c r="O232" s="190"/>
      <c r="P232" s="190"/>
      <c r="Q232" s="190"/>
      <c r="R232" s="190"/>
      <c r="S232" s="190"/>
      <c r="T232" s="190"/>
      <c r="U232" s="190"/>
      <c r="V232" s="190"/>
      <c r="W232" s="190"/>
      <c r="X232" s="190"/>
      <c r="Y232" s="190"/>
      <c r="Z232" s="190"/>
      <c r="AA232" s="190"/>
      <c r="AB232" s="190"/>
    </row>
    <row xmlns:x14ac="http://schemas.microsoft.com/office/spreadsheetml/2009/9/ac" r="233" ht="15.75" x14ac:dyDescent="0.25">
      <c r="A233" s="190"/>
      <c r="B233" s="191"/>
      <c r="C233" s="190"/>
      <c r="D233" s="190"/>
      <c r="E233" s="190"/>
      <c r="F233" s="190"/>
      <c r="G233" s="190"/>
      <c r="H233" s="190"/>
      <c r="I233" s="190"/>
      <c r="J233" s="190"/>
      <c r="K233" s="190"/>
      <c r="L233" s="190"/>
      <c r="M233" s="190"/>
      <c r="N233" s="190"/>
      <c r="O233" s="190"/>
      <c r="P233" s="190"/>
      <c r="Q233" s="190"/>
      <c r="R233" s="190"/>
      <c r="S233" s="190"/>
      <c r="T233" s="190"/>
      <c r="U233" s="190"/>
      <c r="V233" s="190"/>
      <c r="W233" s="190"/>
      <c r="X233" s="190"/>
      <c r="Y233" s="190"/>
      <c r="Z233" s="190"/>
      <c r="AA233" s="190"/>
    </row>
    <row xmlns:x14ac="http://schemas.microsoft.com/office/spreadsheetml/2009/9/ac" r="234" ht="15.75" x14ac:dyDescent="0.25">
      <c r="A234" s="190"/>
      <c r="B234" s="191"/>
      <c r="C234" s="190"/>
      <c r="D234" s="190"/>
      <c r="E234" s="190"/>
      <c r="F234" s="190"/>
      <c r="G234" s="190"/>
      <c r="H234" s="190"/>
      <c r="I234" s="190"/>
      <c r="J234" s="190"/>
      <c r="K234" s="190"/>
      <c r="L234" s="190"/>
      <c r="M234" s="190"/>
      <c r="N234" s="190"/>
      <c r="O234" s="190"/>
      <c r="P234" s="190"/>
      <c r="Q234" s="190"/>
      <c r="R234" s="190"/>
      <c r="S234" s="190"/>
      <c r="T234" s="190"/>
      <c r="U234" s="190"/>
      <c r="V234" s="190"/>
      <c r="W234" s="190"/>
      <c r="X234" s="190"/>
      <c r="Y234" s="190"/>
      <c r="Z234" s="190"/>
      <c r="AA234" s="190"/>
    </row>
    <row xmlns:x14ac="http://schemas.microsoft.com/office/spreadsheetml/2009/9/ac" r="235" ht="15.75" x14ac:dyDescent="0.25">
      <c r="A235" s="190"/>
      <c r="B235" s="191"/>
      <c r="C235" s="190"/>
      <c r="D235" s="190"/>
      <c r="E235" s="190"/>
      <c r="F235" s="190"/>
      <c r="G235" s="190"/>
      <c r="H235" s="190"/>
      <c r="I235" s="190"/>
      <c r="J235" s="190"/>
      <c r="K235" s="190"/>
      <c r="L235" s="190"/>
      <c r="M235" s="190"/>
      <c r="N235" s="190"/>
      <c r="O235" s="190"/>
      <c r="P235" s="190"/>
      <c r="Q235" s="190"/>
      <c r="R235" s="190"/>
      <c r="S235" s="190"/>
      <c r="T235" s="190"/>
      <c r="U235" s="190"/>
      <c r="V235" s="190"/>
      <c r="W235" s="190"/>
      <c r="X235" s="190"/>
      <c r="Y235" s="190"/>
      <c r="Z235" s="190"/>
      <c r="AA235" s="190"/>
    </row>
    <row xmlns:x14ac="http://schemas.microsoft.com/office/spreadsheetml/2009/9/ac" r="236" ht="15.75" x14ac:dyDescent="0.25">
      <c r="A236" s="190"/>
      <c r="B236" s="191"/>
      <c r="C236" s="190"/>
      <c r="D236" s="190"/>
      <c r="E236" s="190"/>
      <c r="F236" s="190"/>
      <c r="G236" s="190"/>
      <c r="H236" s="190"/>
      <c r="I236" s="190"/>
      <c r="J236" s="190"/>
      <c r="K236" s="190"/>
      <c r="L236" s="190"/>
      <c r="M236" s="190"/>
      <c r="N236" s="190"/>
      <c r="O236" s="190"/>
      <c r="P236" s="190"/>
      <c r="Q236" s="190"/>
      <c r="R236" s="190"/>
      <c r="S236" s="190"/>
      <c r="T236" s="190"/>
      <c r="U236" s="190"/>
      <c r="V236" s="190"/>
      <c r="W236" s="190"/>
      <c r="X236" s="190"/>
      <c r="Y236" s="190"/>
      <c r="Z236" s="190"/>
      <c r="AA236" s="190"/>
    </row>
    <row xmlns:x14ac="http://schemas.microsoft.com/office/spreadsheetml/2009/9/ac" r="237" ht="15.75" x14ac:dyDescent="0.25">
      <c r="A237" s="190"/>
      <c r="B237" s="191"/>
      <c r="C237" s="190"/>
      <c r="D237" s="190"/>
      <c r="E237" s="190"/>
      <c r="F237" s="190"/>
      <c r="G237" s="190"/>
      <c r="H237" s="190"/>
      <c r="I237" s="190"/>
      <c r="J237" s="190"/>
      <c r="K237" s="190"/>
      <c r="L237" s="190"/>
      <c r="M237" s="190"/>
      <c r="N237" s="190"/>
      <c r="O237" s="190"/>
      <c r="P237" s="190"/>
      <c r="Q237" s="190"/>
      <c r="R237" s="190"/>
      <c r="S237" s="190"/>
      <c r="T237" s="190"/>
      <c r="U237" s="190"/>
      <c r="V237" s="190"/>
      <c r="W237" s="190"/>
      <c r="X237" s="190"/>
      <c r="Y237" s="190"/>
      <c r="Z237" s="190"/>
      <c r="AA237" s="190"/>
    </row>
    <row xmlns:x14ac="http://schemas.microsoft.com/office/spreadsheetml/2009/9/ac" r="238" ht="15.75" x14ac:dyDescent="0.25">
      <c r="A238" s="190"/>
      <c r="B238" s="191"/>
      <c r="C238" s="190"/>
      <c r="D238" s="190"/>
      <c r="E238" s="190"/>
      <c r="F238" s="190"/>
      <c r="G238" s="190"/>
      <c r="H238" s="190"/>
      <c r="I238" s="190"/>
      <c r="J238" s="190"/>
      <c r="K238" s="190"/>
      <c r="L238" s="190"/>
      <c r="M238" s="190"/>
      <c r="N238" s="190"/>
      <c r="O238" s="190"/>
      <c r="P238" s="190"/>
      <c r="Q238" s="190"/>
      <c r="R238" s="190"/>
      <c r="S238" s="190"/>
      <c r="T238" s="190"/>
      <c r="U238" s="190"/>
      <c r="V238" s="190"/>
      <c r="W238" s="190"/>
      <c r="X238" s="190"/>
      <c r="Y238" s="190"/>
      <c r="Z238" s="190"/>
      <c r="AA238" s="190"/>
    </row>
    <row xmlns:x14ac="http://schemas.microsoft.com/office/spreadsheetml/2009/9/ac" r="239" ht="15.75" x14ac:dyDescent="0.25">
      <c r="A239" s="190"/>
      <c r="B239" s="191"/>
      <c r="C239" s="190"/>
      <c r="D239" s="190"/>
      <c r="E239" s="190"/>
      <c r="F239" s="190"/>
      <c r="G239" s="190"/>
      <c r="H239" s="190"/>
      <c r="I239" s="190"/>
      <c r="J239" s="190"/>
      <c r="K239" s="190"/>
      <c r="L239" s="190"/>
      <c r="M239" s="190"/>
      <c r="N239" s="190"/>
      <c r="O239" s="190"/>
      <c r="P239" s="190"/>
      <c r="Q239" s="190"/>
      <c r="R239" s="190"/>
      <c r="S239" s="190"/>
      <c r="T239" s="190"/>
      <c r="U239" s="190"/>
      <c r="V239" s="190"/>
      <c r="W239" s="190"/>
      <c r="X239" s="190"/>
      <c r="Y239" s="190"/>
      <c r="Z239" s="190"/>
      <c r="AA239" s="190"/>
    </row>
    <row xmlns:x14ac="http://schemas.microsoft.com/office/spreadsheetml/2009/9/ac" r="240" ht="15.75" x14ac:dyDescent="0.25">
      <c r="A240" s="190"/>
      <c r="B240" s="191"/>
      <c r="C240" s="190"/>
      <c r="D240" s="190"/>
      <c r="E240" s="190"/>
      <c r="F240" s="190"/>
      <c r="G240" s="190"/>
      <c r="H240" s="190"/>
      <c r="I240" s="190"/>
      <c r="J240" s="190"/>
      <c r="K240" s="190"/>
      <c r="L240" s="190"/>
      <c r="M240" s="190"/>
      <c r="N240" s="190"/>
      <c r="O240" s="190"/>
      <c r="P240" s="190"/>
      <c r="Q240" s="190"/>
      <c r="R240" s="190"/>
      <c r="S240" s="190"/>
      <c r="T240" s="190"/>
      <c r="U240" s="190"/>
      <c r="V240" s="190"/>
      <c r="W240" s="190"/>
      <c r="X240" s="190"/>
      <c r="Y240" s="190"/>
      <c r="Z240" s="190"/>
      <c r="AA240" s="190"/>
    </row>
    <row xmlns:x14ac="http://schemas.microsoft.com/office/spreadsheetml/2009/9/ac" r="241" ht="15.75" x14ac:dyDescent="0.25">
      <c r="A241" s="190"/>
      <c r="B241" s="191"/>
      <c r="C241" s="190"/>
      <c r="D241" s="190"/>
      <c r="E241" s="190"/>
      <c r="F241" s="190"/>
      <c r="G241" s="190"/>
      <c r="H241" s="190"/>
      <c r="I241" s="190"/>
      <c r="J241" s="190"/>
      <c r="K241" s="190"/>
      <c r="L241" s="190"/>
      <c r="M241" s="190"/>
      <c r="N241" s="190"/>
      <c r="O241" s="190"/>
      <c r="P241" s="190"/>
      <c r="Q241" s="190"/>
      <c r="R241" s="190"/>
      <c r="S241" s="190"/>
      <c r="T241" s="190"/>
      <c r="U241" s="190"/>
      <c r="V241" s="190"/>
      <c r="W241" s="190"/>
      <c r="X241" s="190"/>
      <c r="Y241" s="190"/>
      <c r="Z241" s="190"/>
      <c r="AA241" s="190"/>
    </row>
    <row xmlns:x14ac="http://schemas.microsoft.com/office/spreadsheetml/2009/9/ac" r="242" ht="15.75" x14ac:dyDescent="0.25">
      <c r="A242" s="190"/>
      <c r="B242" s="191"/>
      <c r="C242" s="190"/>
      <c r="D242" s="190"/>
      <c r="E242" s="190"/>
      <c r="F242" s="190"/>
      <c r="G242" s="190"/>
      <c r="H242" s="190"/>
      <c r="I242" s="190"/>
      <c r="J242" s="190"/>
      <c r="K242" s="190"/>
      <c r="L242" s="190"/>
      <c r="M242" s="190"/>
      <c r="N242" s="190"/>
      <c r="O242" s="190"/>
      <c r="P242" s="190"/>
      <c r="Q242" s="190"/>
      <c r="R242" s="190"/>
      <c r="S242" s="190"/>
      <c r="T242" s="190"/>
      <c r="U242" s="190"/>
      <c r="V242" s="190"/>
      <c r="W242" s="190"/>
      <c r="X242" s="190"/>
      <c r="Y242" s="190"/>
      <c r="Z242" s="190"/>
      <c r="AA242" s="190"/>
    </row>
    <row xmlns:x14ac="http://schemas.microsoft.com/office/spreadsheetml/2009/9/ac" r="243" ht="15.75" x14ac:dyDescent="0.25">
      <c r="A243" s="190"/>
      <c r="B243" s="191"/>
      <c r="C243" s="190"/>
      <c r="D243" s="190"/>
      <c r="E243" s="190"/>
      <c r="F243" s="190"/>
      <c r="G243" s="190"/>
      <c r="H243" s="190"/>
      <c r="I243" s="190"/>
      <c r="J243" s="190"/>
      <c r="K243" s="190"/>
      <c r="L243" s="190"/>
      <c r="M243" s="190"/>
      <c r="N243" s="190"/>
      <c r="O243" s="190"/>
      <c r="P243" s="190"/>
      <c r="Q243" s="190"/>
      <c r="R243" s="190"/>
      <c r="S243" s="190"/>
      <c r="T243" s="190"/>
      <c r="U243" s="190"/>
      <c r="V243" s="190"/>
      <c r="W243" s="190"/>
      <c r="X243" s="190"/>
      <c r="Y243" s="190"/>
      <c r="Z243" s="190"/>
      <c r="AA243" s="190"/>
    </row>
    <row xmlns:x14ac="http://schemas.microsoft.com/office/spreadsheetml/2009/9/ac" r="244" ht="15.75" x14ac:dyDescent="0.25">
      <c r="A244" s="190"/>
      <c r="B244" s="191"/>
      <c r="C244" s="190"/>
      <c r="D244" s="190"/>
      <c r="E244" s="190"/>
      <c r="F244" s="190"/>
      <c r="G244" s="190"/>
      <c r="H244" s="190"/>
      <c r="I244" s="190"/>
      <c r="J244" s="190"/>
      <c r="K244" s="190"/>
      <c r="L244" s="190"/>
      <c r="M244" s="190"/>
      <c r="N244" s="190"/>
      <c r="O244" s="190"/>
      <c r="P244" s="190"/>
      <c r="Q244" s="190"/>
      <c r="R244" s="190"/>
      <c r="S244" s="190"/>
      <c r="T244" s="190"/>
      <c r="U244" s="190"/>
      <c r="V244" s="190"/>
      <c r="W244" s="190"/>
      <c r="X244" s="190"/>
      <c r="Y244" s="190"/>
      <c r="Z244" s="190"/>
      <c r="AA244" s="190"/>
    </row>
    <row xmlns:x14ac="http://schemas.microsoft.com/office/spreadsheetml/2009/9/ac" r="245" ht="15.75" x14ac:dyDescent="0.25">
      <c r="A245" s="190"/>
      <c r="B245" s="191"/>
      <c r="C245" s="190"/>
      <c r="D245" s="190"/>
      <c r="E245" s="190"/>
      <c r="F245" s="190"/>
      <c r="G245" s="190"/>
      <c r="H245" s="190"/>
      <c r="I245" s="190"/>
      <c r="J245" s="190"/>
      <c r="K245" s="190"/>
      <c r="L245" s="190"/>
      <c r="M245" s="190"/>
      <c r="N245" s="190"/>
      <c r="O245" s="190"/>
      <c r="P245" s="190"/>
      <c r="Q245" s="190"/>
      <c r="R245" s="190"/>
      <c r="S245" s="190"/>
      <c r="T245" s="190"/>
      <c r="U245" s="190"/>
      <c r="V245" s="190"/>
      <c r="W245" s="190"/>
      <c r="X245" s="190"/>
      <c r="Y245" s="190"/>
      <c r="Z245" s="190"/>
      <c r="AA245" s="190"/>
    </row>
    <row xmlns:x14ac="http://schemas.microsoft.com/office/spreadsheetml/2009/9/ac" r="246" ht="15.75" x14ac:dyDescent="0.25">
      <c r="A246" s="190"/>
      <c r="B246" s="191"/>
      <c r="C246" s="190"/>
      <c r="D246" s="190"/>
      <c r="E246" s="190"/>
      <c r="F246" s="190"/>
      <c r="G246" s="190"/>
      <c r="H246" s="190"/>
      <c r="I246" s="190"/>
      <c r="J246" s="190"/>
      <c r="K246" s="190"/>
      <c r="L246" s="190"/>
      <c r="M246" s="190"/>
      <c r="N246" s="190"/>
      <c r="O246" s="190"/>
      <c r="P246" s="190"/>
      <c r="Q246" s="190"/>
      <c r="R246" s="190"/>
      <c r="S246" s="190"/>
      <c r="T246" s="190"/>
      <c r="U246" s="190"/>
      <c r="V246" s="190"/>
      <c r="W246" s="190"/>
      <c r="X246" s="190"/>
      <c r="Y246" s="190"/>
      <c r="Z246" s="190"/>
      <c r="AA246" s="190"/>
    </row>
    <row xmlns:x14ac="http://schemas.microsoft.com/office/spreadsheetml/2009/9/ac" r="247" ht="15.75" x14ac:dyDescent="0.25">
      <c r="A247" s="190"/>
      <c r="B247" s="191"/>
      <c r="C247" s="190"/>
      <c r="D247" s="190"/>
      <c r="E247" s="190"/>
      <c r="F247" s="190"/>
      <c r="G247" s="190"/>
      <c r="H247" s="190"/>
      <c r="I247" s="190"/>
      <c r="J247" s="190"/>
      <c r="K247" s="190"/>
      <c r="L247" s="190"/>
      <c r="M247" s="190"/>
      <c r="N247" s="190"/>
      <c r="O247" s="190"/>
      <c r="P247" s="190"/>
      <c r="Q247" s="190"/>
      <c r="R247" s="190"/>
      <c r="S247" s="190"/>
      <c r="T247" s="190"/>
      <c r="U247" s="190"/>
      <c r="V247" s="190"/>
      <c r="W247" s="190"/>
      <c r="X247" s="190"/>
      <c r="Y247" s="190"/>
      <c r="Z247" s="190"/>
      <c r="AA247" s="190"/>
    </row>
    <row xmlns:x14ac="http://schemas.microsoft.com/office/spreadsheetml/2009/9/ac" r="248" ht="15.75" x14ac:dyDescent="0.25">
      <c r="A248" s="190"/>
      <c r="B248" s="191"/>
      <c r="C248" s="190"/>
      <c r="D248" s="190"/>
      <c r="E248" s="190"/>
      <c r="F248" s="190"/>
      <c r="G248" s="190"/>
      <c r="H248" s="190"/>
      <c r="I248" s="190"/>
      <c r="J248" s="190"/>
      <c r="K248" s="190"/>
      <c r="L248" s="190"/>
      <c r="M248" s="190"/>
      <c r="N248" s="190"/>
      <c r="O248" s="190"/>
      <c r="P248" s="190"/>
      <c r="Q248" s="190"/>
      <c r="R248" s="190"/>
      <c r="S248" s="190"/>
      <c r="T248" s="190"/>
      <c r="U248" s="190"/>
      <c r="V248" s="190"/>
      <c r="W248" s="190"/>
      <c r="X248" s="190"/>
      <c r="Y248" s="190"/>
      <c r="Z248" s="190"/>
      <c r="AA248" s="190"/>
    </row>
    <row xmlns:x14ac="http://schemas.microsoft.com/office/spreadsheetml/2009/9/ac" r="249" ht="15.75" x14ac:dyDescent="0.25">
      <c r="A249" s="190"/>
      <c r="B249" s="191"/>
      <c r="C249" s="190"/>
      <c r="D249" s="190"/>
      <c r="E249" s="190"/>
      <c r="F249" s="190"/>
      <c r="G249" s="190"/>
      <c r="H249" s="190"/>
      <c r="I249" s="190"/>
      <c r="J249" s="190"/>
      <c r="K249" s="190"/>
      <c r="L249" s="190"/>
      <c r="M249" s="190"/>
      <c r="N249" s="190"/>
      <c r="O249" s="190"/>
      <c r="P249" s="190"/>
      <c r="Q249" s="190"/>
      <c r="R249" s="190"/>
      <c r="S249" s="190"/>
      <c r="T249" s="190"/>
      <c r="U249" s="190"/>
      <c r="V249" s="190"/>
      <c r="W249" s="190"/>
      <c r="X249" s="190"/>
      <c r="Y249" s="190"/>
      <c r="Z249" s="190"/>
      <c r="AA249" s="190"/>
    </row>
    <row xmlns:x14ac="http://schemas.microsoft.com/office/spreadsheetml/2009/9/ac" r="250" ht="15.75" x14ac:dyDescent="0.25">
      <c r="A250" s="190"/>
      <c r="B250" s="191"/>
      <c r="C250" s="190"/>
      <c r="D250" s="190"/>
      <c r="E250" s="190"/>
      <c r="F250" s="190"/>
      <c r="G250" s="190"/>
      <c r="H250" s="190"/>
      <c r="I250" s="190"/>
      <c r="J250" s="190"/>
      <c r="K250" s="190"/>
      <c r="L250" s="190"/>
      <c r="M250" s="190"/>
      <c r="N250" s="190"/>
      <c r="O250" s="190"/>
      <c r="P250" s="190"/>
      <c r="Q250" s="190"/>
      <c r="R250" s="190"/>
      <c r="S250" s="190"/>
      <c r="T250" s="190"/>
      <c r="U250" s="190"/>
      <c r="V250" s="190"/>
      <c r="W250" s="190"/>
      <c r="X250" s="190"/>
      <c r="Y250" s="190"/>
      <c r="Z250" s="190"/>
      <c r="AA250" s="190"/>
    </row>
    <row xmlns:x14ac="http://schemas.microsoft.com/office/spreadsheetml/2009/9/ac" r="251" ht="15.75" x14ac:dyDescent="0.25">
      <c r="A251" s="190"/>
      <c r="B251" s="191"/>
      <c r="C251" s="190"/>
      <c r="D251" s="190"/>
      <c r="E251" s="190"/>
      <c r="F251" s="190"/>
      <c r="G251" s="190"/>
      <c r="H251" s="190"/>
      <c r="I251" s="190"/>
      <c r="J251" s="190"/>
      <c r="K251" s="190"/>
      <c r="L251" s="190"/>
      <c r="M251" s="190"/>
      <c r="N251" s="190"/>
      <c r="O251" s="190"/>
      <c r="P251" s="190"/>
      <c r="Q251" s="190"/>
      <c r="R251" s="190"/>
      <c r="S251" s="190"/>
      <c r="T251" s="190"/>
      <c r="U251" s="190"/>
      <c r="V251" s="190"/>
      <c r="W251" s="190"/>
      <c r="X251" s="190"/>
      <c r="Y251" s="190"/>
      <c r="Z251" s="190"/>
      <c r="AA251" s="190"/>
    </row>
    <row xmlns:x14ac="http://schemas.microsoft.com/office/spreadsheetml/2009/9/ac" r="252" ht="15.75" x14ac:dyDescent="0.25">
      <c r="A252" s="190"/>
      <c r="B252" s="191"/>
      <c r="C252" s="190"/>
      <c r="D252" s="190"/>
      <c r="E252" s="190"/>
      <c r="F252" s="190"/>
      <c r="G252" s="190"/>
      <c r="H252" s="190"/>
      <c r="I252" s="190"/>
      <c r="J252" s="190"/>
      <c r="K252" s="190"/>
      <c r="L252" s="190"/>
      <c r="M252" s="190"/>
      <c r="N252" s="190"/>
      <c r="O252" s="190"/>
      <c r="P252" s="190"/>
      <c r="Q252" s="190"/>
      <c r="R252" s="190"/>
      <c r="S252" s="190"/>
      <c r="T252" s="190"/>
      <c r="U252" s="190"/>
      <c r="V252" s="190"/>
      <c r="W252" s="190"/>
      <c r="X252" s="190"/>
      <c r="Y252" s="190"/>
      <c r="Z252" s="190"/>
      <c r="AA252" s="190"/>
    </row>
    <row xmlns:x14ac="http://schemas.microsoft.com/office/spreadsheetml/2009/9/ac" r="253" ht="15.75" x14ac:dyDescent="0.25">
      <c r="A253" s="190"/>
      <c r="B253" s="191"/>
      <c r="C253" s="190"/>
      <c r="D253" s="190"/>
      <c r="E253" s="190"/>
      <c r="F253" s="190"/>
      <c r="G253" s="190"/>
      <c r="H253" s="190"/>
      <c r="I253" s="190"/>
      <c r="J253" s="190"/>
      <c r="K253" s="190"/>
      <c r="L253" s="190"/>
      <c r="M253" s="190"/>
      <c r="N253" s="190"/>
      <c r="O253" s="190"/>
      <c r="P253" s="190"/>
      <c r="Q253" s="190"/>
      <c r="R253" s="190"/>
      <c r="S253" s="190"/>
      <c r="T253" s="190"/>
      <c r="U253" s="190"/>
      <c r="V253" s="190"/>
      <c r="W253" s="190"/>
      <c r="X253" s="190"/>
      <c r="Y253" s="190"/>
      <c r="Z253" s="190"/>
      <c r="AA253" s="190"/>
    </row>
    <row xmlns:x14ac="http://schemas.microsoft.com/office/spreadsheetml/2009/9/ac" r="254" ht="15.75" x14ac:dyDescent="0.25">
      <c r="A254" s="190"/>
      <c r="B254" s="191"/>
      <c r="C254" s="190"/>
      <c r="D254" s="190"/>
      <c r="E254" s="190"/>
      <c r="F254" s="190"/>
      <c r="G254" s="190"/>
      <c r="H254" s="190"/>
      <c r="I254" s="190"/>
      <c r="J254" s="190"/>
      <c r="K254" s="190"/>
      <c r="L254" s="190"/>
      <c r="M254" s="190"/>
      <c r="N254" s="190"/>
      <c r="O254" s="190"/>
      <c r="P254" s="190"/>
      <c r="Q254" s="190"/>
      <c r="R254" s="190"/>
      <c r="S254" s="190"/>
      <c r="T254" s="190"/>
      <c r="U254" s="190"/>
      <c r="V254" s="190"/>
      <c r="W254" s="190"/>
      <c r="X254" s="190"/>
      <c r="Y254" s="190"/>
      <c r="Z254" s="190"/>
      <c r="AA254" s="190"/>
    </row>
    <row xmlns:x14ac="http://schemas.microsoft.com/office/spreadsheetml/2009/9/ac" r="255" ht="15.75" x14ac:dyDescent="0.25">
      <c r="A255" s="190"/>
      <c r="B255" s="191"/>
      <c r="C255" s="190"/>
      <c r="D255" s="190"/>
      <c r="E255" s="190"/>
      <c r="F255" s="190"/>
      <c r="G255" s="190"/>
      <c r="H255" s="190"/>
      <c r="I255" s="190"/>
      <c r="J255" s="190"/>
      <c r="K255" s="190"/>
      <c r="L255" s="190"/>
      <c r="M255" s="190"/>
      <c r="N255" s="190"/>
      <c r="O255" s="190"/>
      <c r="P255" s="190"/>
      <c r="Q255" s="190"/>
      <c r="R255" s="190"/>
      <c r="S255" s="190"/>
      <c r="T255" s="190"/>
      <c r="U255" s="190"/>
      <c r="V255" s="190"/>
      <c r="W255" s="190"/>
      <c r="X255" s="190"/>
      <c r="Y255" s="190"/>
      <c r="Z255" s="190"/>
      <c r="AA255" s="190"/>
    </row>
    <row xmlns:x14ac="http://schemas.microsoft.com/office/spreadsheetml/2009/9/ac" r="256" ht="15.75" x14ac:dyDescent="0.25">
      <c r="A256" s="190"/>
      <c r="B256" s="191"/>
      <c r="C256" s="190"/>
      <c r="D256" s="190"/>
      <c r="E256" s="190"/>
      <c r="F256" s="190"/>
      <c r="G256" s="190"/>
      <c r="H256" s="190"/>
      <c r="I256" s="190"/>
      <c r="J256" s="190"/>
      <c r="K256" s="190"/>
      <c r="L256" s="190"/>
      <c r="M256" s="190"/>
      <c r="N256" s="190"/>
      <c r="O256" s="190"/>
      <c r="P256" s="190"/>
      <c r="Q256" s="190"/>
      <c r="R256" s="190"/>
      <c r="S256" s="190"/>
      <c r="T256" s="190"/>
      <c r="U256" s="190"/>
      <c r="V256" s="190"/>
      <c r="W256" s="190"/>
      <c r="X256" s="190"/>
      <c r="Y256" s="190"/>
      <c r="Z256" s="190"/>
      <c r="AA256" s="190"/>
    </row>
    <row xmlns:x14ac="http://schemas.microsoft.com/office/spreadsheetml/2009/9/ac" r="257" ht="15.75" x14ac:dyDescent="0.25">
      <c r="A257" s="190"/>
      <c r="B257" s="191"/>
      <c r="C257" s="190"/>
      <c r="D257" s="190"/>
      <c r="E257" s="190"/>
      <c r="F257" s="190"/>
      <c r="G257" s="190"/>
      <c r="H257" s="190"/>
      <c r="I257" s="190"/>
      <c r="J257" s="190"/>
      <c r="K257" s="190"/>
      <c r="L257" s="190"/>
      <c r="M257" s="190"/>
      <c r="N257" s="190"/>
      <c r="O257" s="190"/>
      <c r="P257" s="190"/>
      <c r="Q257" s="190"/>
      <c r="R257" s="190"/>
      <c r="S257" s="190"/>
      <c r="T257" s="190"/>
      <c r="U257" s="190"/>
      <c r="V257" s="190"/>
      <c r="W257" s="190"/>
      <c r="X257" s="190"/>
      <c r="Y257" s="190"/>
      <c r="Z257" s="190"/>
      <c r="AA257" s="190"/>
    </row>
    <row xmlns:x14ac="http://schemas.microsoft.com/office/spreadsheetml/2009/9/ac" r="258" ht="15.75" x14ac:dyDescent="0.25">
      <c r="A258" s="190"/>
      <c r="B258" s="191"/>
      <c r="C258" s="190"/>
      <c r="D258" s="190"/>
      <c r="E258" s="190"/>
      <c r="F258" s="190"/>
      <c r="G258" s="190"/>
      <c r="H258" s="190"/>
      <c r="I258" s="190"/>
      <c r="J258" s="190"/>
      <c r="K258" s="190"/>
      <c r="L258" s="190"/>
      <c r="M258" s="190"/>
      <c r="N258" s="190"/>
      <c r="O258" s="190"/>
      <c r="P258" s="190"/>
      <c r="Q258" s="190"/>
      <c r="R258" s="190"/>
      <c r="S258" s="190"/>
      <c r="T258" s="190"/>
      <c r="U258" s="190"/>
      <c r="V258" s="190"/>
      <c r="W258" s="190"/>
      <c r="X258" s="190"/>
      <c r="Y258" s="190"/>
      <c r="Z258" s="190"/>
      <c r="AA258" s="190"/>
    </row>
    <row xmlns:x14ac="http://schemas.microsoft.com/office/spreadsheetml/2009/9/ac" r="259" ht="15.75" x14ac:dyDescent="0.25">
      <c r="A259" s="190"/>
      <c r="B259" s="191"/>
      <c r="C259" s="190"/>
      <c r="D259" s="190"/>
      <c r="E259" s="190"/>
      <c r="F259" s="190"/>
      <c r="G259" s="190"/>
      <c r="H259" s="190"/>
      <c r="I259" s="190"/>
      <c r="J259" s="190"/>
      <c r="K259" s="190"/>
      <c r="L259" s="190"/>
      <c r="M259" s="190"/>
      <c r="N259" s="190"/>
      <c r="O259" s="190"/>
      <c r="P259" s="190"/>
      <c r="Q259" s="190"/>
      <c r="R259" s="190"/>
      <c r="S259" s="190"/>
      <c r="T259" s="190"/>
      <c r="U259" s="190"/>
      <c r="V259" s="190"/>
      <c r="W259" s="190"/>
      <c r="X259" s="190"/>
      <c r="Y259" s="190"/>
      <c r="Z259" s="190"/>
      <c r="AA259" s="190"/>
    </row>
    <row xmlns:x14ac="http://schemas.microsoft.com/office/spreadsheetml/2009/9/ac" r="260" ht="15.75" x14ac:dyDescent="0.25">
      <c r="A260" s="190"/>
      <c r="B260" s="191"/>
      <c r="C260" s="190"/>
      <c r="D260" s="190"/>
      <c r="E260" s="190"/>
      <c r="F260" s="190"/>
      <c r="G260" s="190"/>
      <c r="H260" s="190"/>
      <c r="I260" s="190"/>
      <c r="J260" s="190"/>
      <c r="K260" s="190"/>
      <c r="L260" s="190"/>
      <c r="M260" s="190"/>
      <c r="N260" s="190"/>
      <c r="O260" s="190"/>
      <c r="P260" s="190"/>
      <c r="Q260" s="190"/>
      <c r="R260" s="190"/>
      <c r="S260" s="190"/>
      <c r="T260" s="190"/>
      <c r="U260" s="190"/>
      <c r="V260" s="190"/>
      <c r="W260" s="190"/>
      <c r="X260" s="190"/>
      <c r="Y260" s="190"/>
      <c r="Z260" s="190"/>
      <c r="AA260" s="190"/>
    </row>
    <row xmlns:x14ac="http://schemas.microsoft.com/office/spreadsheetml/2009/9/ac" r="261" ht="15.75" x14ac:dyDescent="0.25">
      <c r="A261" s="190"/>
      <c r="B261" s="191"/>
      <c r="C261" s="190"/>
      <c r="D261" s="190"/>
      <c r="E261" s="190"/>
      <c r="F261" s="190"/>
      <c r="G261" s="190"/>
      <c r="H261" s="190"/>
      <c r="I261" s="190"/>
      <c r="J261" s="190"/>
      <c r="K261" s="190"/>
      <c r="L261" s="190"/>
      <c r="M261" s="190"/>
      <c r="N261" s="190"/>
      <c r="O261" s="190"/>
      <c r="P261" s="190"/>
      <c r="Q261" s="190"/>
      <c r="R261" s="190"/>
      <c r="S261" s="190"/>
      <c r="T261" s="190"/>
      <c r="U261" s="190"/>
      <c r="V261" s="190"/>
      <c r="W261" s="190"/>
      <c r="X261" s="190"/>
      <c r="Y261" s="190"/>
      <c r="Z261" s="190"/>
      <c r="AA261" s="190"/>
    </row>
    <row xmlns:x14ac="http://schemas.microsoft.com/office/spreadsheetml/2009/9/ac" r="262" ht="15.75" x14ac:dyDescent="0.25">
      <c r="A262" s="190"/>
      <c r="B262" s="191"/>
      <c r="C262" s="190"/>
      <c r="D262" s="190"/>
      <c r="E262" s="190"/>
      <c r="F262" s="190"/>
      <c r="G262" s="190"/>
      <c r="H262" s="190"/>
      <c r="I262" s="190"/>
      <c r="J262" s="190"/>
      <c r="K262" s="190"/>
      <c r="L262" s="190"/>
      <c r="M262" s="190"/>
      <c r="N262" s="190"/>
      <c r="O262" s="190"/>
      <c r="P262" s="190"/>
      <c r="Q262" s="190"/>
      <c r="R262" s="190"/>
      <c r="S262" s="190"/>
      <c r="T262" s="190"/>
      <c r="U262" s="190"/>
      <c r="V262" s="190"/>
      <c r="W262" s="190"/>
      <c r="X262" s="190"/>
      <c r="Y262" s="190"/>
      <c r="Z262" s="190"/>
      <c r="AA262" s="190"/>
    </row>
    <row xmlns:x14ac="http://schemas.microsoft.com/office/spreadsheetml/2009/9/ac" r="263" ht="15.75" x14ac:dyDescent="0.25">
      <c r="A263" s="190"/>
      <c r="B263" s="191"/>
      <c r="C263" s="190"/>
      <c r="D263" s="190"/>
      <c r="E263" s="190"/>
      <c r="F263" s="190"/>
      <c r="G263" s="190"/>
      <c r="H263" s="190"/>
      <c r="I263" s="190"/>
      <c r="J263" s="190"/>
      <c r="K263" s="190"/>
      <c r="L263" s="190"/>
      <c r="M263" s="190"/>
      <c r="N263" s="190"/>
      <c r="O263" s="190"/>
      <c r="P263" s="190"/>
      <c r="Q263" s="190"/>
      <c r="R263" s="190"/>
      <c r="S263" s="190"/>
      <c r="T263" s="190"/>
      <c r="U263" s="190"/>
      <c r="V263" s="190"/>
      <c r="W263" s="190"/>
      <c r="X263" s="190"/>
      <c r="Y263" s="190"/>
      <c r="Z263" s="190"/>
      <c r="AA263" s="190"/>
    </row>
    <row xmlns:x14ac="http://schemas.microsoft.com/office/spreadsheetml/2009/9/ac" r="264" ht="15.75" x14ac:dyDescent="0.25">
      <c r="A264" s="190"/>
      <c r="B264" s="191"/>
      <c r="C264" s="190"/>
      <c r="D264" s="190"/>
      <c r="E264" s="190"/>
      <c r="F264" s="190"/>
      <c r="G264" s="190"/>
      <c r="H264" s="190"/>
      <c r="I264" s="190"/>
      <c r="J264" s="190"/>
      <c r="K264" s="190"/>
      <c r="L264" s="190"/>
      <c r="M264" s="190"/>
      <c r="N264" s="190"/>
      <c r="O264" s="190"/>
      <c r="P264" s="190"/>
      <c r="Q264" s="190"/>
      <c r="R264" s="190"/>
      <c r="S264" s="190"/>
      <c r="T264" s="190"/>
      <c r="U264" s="190"/>
      <c r="V264" s="190"/>
      <c r="W264" s="190"/>
      <c r="X264" s="190"/>
      <c r="Y264" s="190"/>
      <c r="Z264" s="190"/>
      <c r="AA264" s="190"/>
    </row>
    <row xmlns:x14ac="http://schemas.microsoft.com/office/spreadsheetml/2009/9/ac" r="265" ht="15.75" x14ac:dyDescent="0.25">
      <c r="A265" s="190"/>
      <c r="B265" s="191"/>
      <c r="C265" s="190"/>
      <c r="D265" s="190"/>
      <c r="E265" s="190"/>
      <c r="F265" s="190"/>
      <c r="G265" s="190"/>
      <c r="H265" s="190"/>
      <c r="I265" s="190"/>
      <c r="J265" s="190"/>
      <c r="K265" s="190"/>
      <c r="L265" s="190"/>
      <c r="M265" s="190"/>
      <c r="N265" s="190"/>
      <c r="O265" s="190"/>
      <c r="P265" s="190"/>
      <c r="Q265" s="190"/>
      <c r="R265" s="190"/>
      <c r="S265" s="190"/>
      <c r="T265" s="190"/>
      <c r="U265" s="190"/>
      <c r="V265" s="190"/>
      <c r="W265" s="190"/>
      <c r="X265" s="190"/>
      <c r="Y265" s="190"/>
      <c r="Z265" s="190"/>
      <c r="AA265" s="190"/>
    </row>
    <row xmlns:x14ac="http://schemas.microsoft.com/office/spreadsheetml/2009/9/ac" r="266" ht="15.75" x14ac:dyDescent="0.25">
      <c r="A266" s="190"/>
      <c r="B266" s="191"/>
      <c r="C266" s="190"/>
      <c r="D266" s="190"/>
      <c r="E266" s="190"/>
      <c r="F266" s="190"/>
      <c r="G266" s="190"/>
      <c r="H266" s="190"/>
      <c r="I266" s="190"/>
      <c r="J266" s="190"/>
      <c r="K266" s="190"/>
      <c r="L266" s="190"/>
      <c r="M266" s="190"/>
      <c r="N266" s="190"/>
      <c r="O266" s="190"/>
      <c r="P266" s="190"/>
      <c r="Q266" s="190"/>
      <c r="R266" s="190"/>
      <c r="S266" s="190"/>
      <c r="T266" s="190"/>
      <c r="U266" s="190"/>
      <c r="V266" s="190"/>
      <c r="W266" s="190"/>
      <c r="X266" s="190"/>
      <c r="Y266" s="190"/>
      <c r="Z266" s="190"/>
      <c r="AA266" s="190"/>
    </row>
    <row xmlns:x14ac="http://schemas.microsoft.com/office/spreadsheetml/2009/9/ac" r="267" ht="15.75" x14ac:dyDescent="0.25">
      <c r="A267" s="190"/>
      <c r="B267" s="191"/>
      <c r="C267" s="190"/>
      <c r="D267" s="190"/>
      <c r="E267" s="190"/>
      <c r="F267" s="190"/>
      <c r="G267" s="190"/>
      <c r="H267" s="190"/>
      <c r="I267" s="190"/>
      <c r="J267" s="190"/>
      <c r="K267" s="190"/>
      <c r="L267" s="190"/>
      <c r="M267" s="190"/>
      <c r="N267" s="190"/>
      <c r="O267" s="190"/>
      <c r="P267" s="190"/>
      <c r="Q267" s="190"/>
      <c r="R267" s="190"/>
      <c r="S267" s="190"/>
      <c r="T267" s="190"/>
      <c r="U267" s="190"/>
      <c r="V267" s="190"/>
      <c r="W267" s="190"/>
      <c r="X267" s="190"/>
      <c r="Y267" s="190"/>
      <c r="Z267" s="190"/>
      <c r="AA267" s="190"/>
    </row>
    <row xmlns:x14ac="http://schemas.microsoft.com/office/spreadsheetml/2009/9/ac" r="268" ht="15.75" x14ac:dyDescent="0.25">
      <c r="A268" s="190"/>
      <c r="B268" s="191"/>
      <c r="C268" s="190"/>
      <c r="D268" s="190"/>
      <c r="E268" s="190"/>
      <c r="F268" s="190"/>
      <c r="G268" s="190"/>
      <c r="H268" s="190"/>
      <c r="I268" s="190"/>
      <c r="J268" s="190"/>
      <c r="K268" s="190"/>
      <c r="L268" s="190"/>
      <c r="M268" s="190"/>
      <c r="N268" s="190"/>
      <c r="O268" s="190"/>
      <c r="P268" s="190"/>
      <c r="Q268" s="190"/>
      <c r="R268" s="190"/>
      <c r="S268" s="190"/>
      <c r="T268" s="190"/>
      <c r="U268" s="190"/>
      <c r="V268" s="190"/>
      <c r="W268" s="190"/>
      <c r="X268" s="190"/>
      <c r="Y268" s="190"/>
      <c r="Z268" s="190"/>
      <c r="AA268" s="190"/>
    </row>
    <row xmlns:x14ac="http://schemas.microsoft.com/office/spreadsheetml/2009/9/ac" r="269" ht="15.75" x14ac:dyDescent="0.25">
      <c r="A269" s="190"/>
      <c r="B269" s="191"/>
      <c r="C269" s="190"/>
      <c r="D269" s="190"/>
      <c r="E269" s="190"/>
      <c r="F269" s="190"/>
      <c r="G269" s="190"/>
      <c r="H269" s="190"/>
      <c r="I269" s="190"/>
      <c r="J269" s="190"/>
      <c r="K269" s="190"/>
      <c r="L269" s="190"/>
      <c r="M269" s="190"/>
      <c r="N269" s="190"/>
      <c r="O269" s="190"/>
      <c r="P269" s="190"/>
      <c r="Q269" s="190"/>
      <c r="R269" s="190"/>
      <c r="S269" s="190"/>
      <c r="T269" s="190"/>
      <c r="U269" s="190"/>
      <c r="V269" s="190"/>
      <c r="W269" s="190"/>
      <c r="X269" s="190"/>
      <c r="Y269" s="190"/>
      <c r="Z269" s="190"/>
      <c r="AA269" s="190"/>
    </row>
    <row xmlns:x14ac="http://schemas.microsoft.com/office/spreadsheetml/2009/9/ac" r="270" ht="15.75" x14ac:dyDescent="0.25">
      <c r="A270" s="190"/>
      <c r="B270" s="191"/>
      <c r="C270" s="190"/>
      <c r="D270" s="190"/>
      <c r="E270" s="190"/>
      <c r="F270" s="190"/>
      <c r="G270" s="190"/>
      <c r="H270" s="190"/>
      <c r="I270" s="190"/>
      <c r="J270" s="190"/>
      <c r="K270" s="190"/>
      <c r="L270" s="190"/>
      <c r="M270" s="190"/>
      <c r="N270" s="190"/>
      <c r="O270" s="190"/>
      <c r="P270" s="190"/>
      <c r="Q270" s="190"/>
      <c r="R270" s="190"/>
      <c r="S270" s="190"/>
      <c r="T270" s="190"/>
      <c r="U270" s="190"/>
      <c r="V270" s="190"/>
      <c r="W270" s="190"/>
      <c r="X270" s="190"/>
      <c r="Y270" s="190"/>
      <c r="Z270" s="190"/>
      <c r="AA270" s="190"/>
    </row>
    <row xmlns:x14ac="http://schemas.microsoft.com/office/spreadsheetml/2009/9/ac" r="271" ht="15.75" x14ac:dyDescent="0.25">
      <c r="A271" s="190"/>
      <c r="B271" s="191"/>
      <c r="C271" s="190"/>
      <c r="D271" s="190"/>
      <c r="E271" s="190"/>
      <c r="F271" s="190"/>
      <c r="G271" s="190"/>
      <c r="H271" s="190"/>
      <c r="I271" s="190"/>
      <c r="J271" s="190"/>
      <c r="K271" s="190"/>
      <c r="L271" s="190"/>
      <c r="M271" s="190"/>
      <c r="N271" s="190"/>
      <c r="O271" s="190"/>
      <c r="P271" s="190"/>
      <c r="Q271" s="190"/>
      <c r="R271" s="190"/>
      <c r="S271" s="190"/>
      <c r="T271" s="190"/>
      <c r="U271" s="190"/>
      <c r="V271" s="190"/>
      <c r="W271" s="190"/>
      <c r="X271" s="190"/>
      <c r="Y271" s="190"/>
      <c r="Z271" s="190"/>
      <c r="AA271" s="190"/>
    </row>
    <row xmlns:x14ac="http://schemas.microsoft.com/office/spreadsheetml/2009/9/ac" r="272" ht="15.75" x14ac:dyDescent="0.25">
      <c r="A272" s="190"/>
      <c r="B272" s="191"/>
      <c r="C272" s="190"/>
      <c r="D272" s="190"/>
      <c r="E272" s="190"/>
      <c r="F272" s="190"/>
      <c r="G272" s="190"/>
      <c r="H272" s="190"/>
      <c r="I272" s="190"/>
      <c r="J272" s="190"/>
      <c r="K272" s="190"/>
      <c r="L272" s="190"/>
      <c r="M272" s="190"/>
      <c r="N272" s="190"/>
      <c r="O272" s="190"/>
      <c r="P272" s="190"/>
      <c r="Q272" s="190"/>
      <c r="R272" s="190"/>
      <c r="S272" s="190"/>
      <c r="T272" s="190"/>
      <c r="U272" s="190"/>
      <c r="V272" s="190"/>
      <c r="W272" s="190"/>
      <c r="X272" s="190"/>
      <c r="Y272" s="190"/>
      <c r="Z272" s="190"/>
      <c r="AA272" s="190"/>
    </row>
    <row xmlns:x14ac="http://schemas.microsoft.com/office/spreadsheetml/2009/9/ac" r="273" ht="15.75" x14ac:dyDescent="0.25">
      <c r="A273" s="190"/>
      <c r="B273" s="191"/>
      <c r="C273" s="190"/>
      <c r="D273" s="190"/>
      <c r="E273" s="190"/>
      <c r="F273" s="190"/>
      <c r="G273" s="190"/>
      <c r="H273" s="190"/>
      <c r="I273" s="190"/>
      <c r="J273" s="190"/>
      <c r="K273" s="190"/>
      <c r="L273" s="190"/>
      <c r="M273" s="190"/>
      <c r="N273" s="190"/>
      <c r="O273" s="190"/>
      <c r="P273" s="190"/>
      <c r="Q273" s="190"/>
      <c r="R273" s="190"/>
      <c r="S273" s="190"/>
      <c r="T273" s="190"/>
      <c r="U273" s="190"/>
      <c r="V273" s="190"/>
      <c r="W273" s="190"/>
      <c r="X273" s="190"/>
      <c r="Y273" s="190"/>
      <c r="Z273" s="190"/>
      <c r="AA273" s="190"/>
    </row>
    <row xmlns:x14ac="http://schemas.microsoft.com/office/spreadsheetml/2009/9/ac" r="274" ht="15.75" x14ac:dyDescent="0.25">
      <c r="A274" s="190"/>
      <c r="B274" s="191"/>
      <c r="C274" s="190"/>
      <c r="D274" s="190"/>
      <c r="E274" s="190"/>
      <c r="F274" s="190"/>
      <c r="G274" s="190"/>
      <c r="H274" s="190"/>
      <c r="I274" s="190"/>
      <c r="J274" s="190"/>
      <c r="K274" s="190"/>
      <c r="L274" s="190"/>
      <c r="M274" s="190"/>
      <c r="N274" s="190"/>
      <c r="O274" s="190"/>
      <c r="P274" s="190"/>
      <c r="Q274" s="190"/>
      <c r="R274" s="190"/>
      <c r="S274" s="190"/>
      <c r="T274" s="190"/>
      <c r="U274" s="190"/>
      <c r="V274" s="190"/>
      <c r="W274" s="190"/>
      <c r="X274" s="190"/>
      <c r="Y274" s="190"/>
      <c r="Z274" s="190"/>
      <c r="AA274" s="190"/>
    </row>
    <row xmlns:x14ac="http://schemas.microsoft.com/office/spreadsheetml/2009/9/ac" r="275" ht="15.75" x14ac:dyDescent="0.25">
      <c r="A275" s="190"/>
      <c r="B275" s="191"/>
      <c r="C275" s="190"/>
      <c r="D275" s="190"/>
      <c r="E275" s="190"/>
      <c r="F275" s="190"/>
      <c r="G275" s="190"/>
      <c r="H275" s="190"/>
      <c r="I275" s="190"/>
      <c r="J275" s="190"/>
      <c r="K275" s="190"/>
      <c r="L275" s="190"/>
      <c r="M275" s="190"/>
      <c r="N275" s="190"/>
      <c r="O275" s="190"/>
      <c r="P275" s="190"/>
      <c r="Q275" s="190"/>
      <c r="R275" s="190"/>
      <c r="S275" s="190"/>
      <c r="T275" s="190"/>
      <c r="U275" s="190"/>
      <c r="V275" s="190"/>
      <c r="W275" s="190"/>
      <c r="X275" s="190"/>
      <c r="Y275" s="190"/>
      <c r="Z275" s="190"/>
      <c r="AA275" s="190"/>
    </row>
    <row xmlns:x14ac="http://schemas.microsoft.com/office/spreadsheetml/2009/9/ac" r="276" ht="15.75" x14ac:dyDescent="0.25">
      <c r="A276" s="190"/>
      <c r="B276" s="191"/>
      <c r="C276" s="190"/>
      <c r="D276" s="190"/>
      <c r="E276" s="190"/>
      <c r="F276" s="190"/>
      <c r="G276" s="190"/>
      <c r="H276" s="190"/>
      <c r="I276" s="190"/>
      <c r="J276" s="190"/>
      <c r="K276" s="190"/>
      <c r="L276" s="190"/>
      <c r="M276" s="190"/>
      <c r="N276" s="190"/>
      <c r="O276" s="190"/>
      <c r="P276" s="190"/>
      <c r="Q276" s="190"/>
      <c r="R276" s="190"/>
      <c r="S276" s="190"/>
      <c r="T276" s="190"/>
      <c r="U276" s="190"/>
      <c r="V276" s="190"/>
      <c r="W276" s="190"/>
      <c r="X276" s="190"/>
      <c r="Y276" s="190"/>
      <c r="Z276" s="190"/>
      <c r="AA276" s="190"/>
    </row>
    <row xmlns:x14ac="http://schemas.microsoft.com/office/spreadsheetml/2009/9/ac" r="277" ht="15.75" x14ac:dyDescent="0.25">
      <c r="A277" s="190"/>
      <c r="B277" s="191"/>
      <c r="C277" s="190"/>
      <c r="D277" s="190"/>
      <c r="E277" s="190"/>
      <c r="F277" s="190"/>
      <c r="G277" s="190"/>
      <c r="H277" s="190"/>
      <c r="I277" s="190"/>
      <c r="J277" s="190"/>
      <c r="K277" s="190"/>
      <c r="L277" s="190"/>
      <c r="M277" s="190"/>
      <c r="N277" s="190"/>
      <c r="O277" s="190"/>
      <c r="P277" s="190"/>
      <c r="Q277" s="190"/>
      <c r="R277" s="190"/>
      <c r="S277" s="190"/>
      <c r="T277" s="190"/>
      <c r="U277" s="190"/>
      <c r="V277" s="190"/>
      <c r="W277" s="190"/>
      <c r="X277" s="190"/>
      <c r="Y277" s="190"/>
      <c r="Z277" s="190"/>
      <c r="AA277" s="190"/>
    </row>
    <row xmlns:x14ac="http://schemas.microsoft.com/office/spreadsheetml/2009/9/ac" r="278" ht="15.75" x14ac:dyDescent="0.25">
      <c r="A278" s="190"/>
      <c r="B278" s="191"/>
      <c r="C278" s="190"/>
      <c r="D278" s="190"/>
      <c r="E278" s="190"/>
      <c r="F278" s="190"/>
      <c r="G278" s="190"/>
      <c r="H278" s="190"/>
      <c r="I278" s="190"/>
      <c r="J278" s="190"/>
      <c r="K278" s="190"/>
      <c r="L278" s="190"/>
      <c r="M278" s="190"/>
      <c r="N278" s="190"/>
      <c r="O278" s="190"/>
      <c r="P278" s="190"/>
      <c r="Q278" s="190"/>
      <c r="R278" s="190"/>
      <c r="S278" s="190"/>
      <c r="T278" s="190"/>
      <c r="U278" s="190"/>
      <c r="V278" s="190"/>
      <c r="W278" s="190"/>
      <c r="X278" s="190"/>
      <c r="Y278" s="190"/>
      <c r="Z278" s="190"/>
      <c r="AA278" s="190"/>
    </row>
    <row xmlns:x14ac="http://schemas.microsoft.com/office/spreadsheetml/2009/9/ac" r="279" ht="15.75" x14ac:dyDescent="0.25">
      <c r="A279" s="190"/>
      <c r="B279" s="191"/>
      <c r="C279" s="190"/>
      <c r="D279" s="190"/>
      <c r="E279" s="190"/>
      <c r="F279" s="190"/>
      <c r="G279" s="190"/>
      <c r="H279" s="190"/>
      <c r="I279" s="190"/>
      <c r="J279" s="190"/>
      <c r="K279" s="190"/>
      <c r="L279" s="190"/>
      <c r="M279" s="190"/>
      <c r="N279" s="190"/>
      <c r="O279" s="190"/>
      <c r="P279" s="190"/>
      <c r="Q279" s="190"/>
      <c r="R279" s="190"/>
      <c r="S279" s="190"/>
      <c r="T279" s="190"/>
      <c r="U279" s="190"/>
      <c r="V279" s="190"/>
      <c r="W279" s="190"/>
      <c r="X279" s="190"/>
      <c r="Y279" s="190"/>
      <c r="Z279" s="190"/>
      <c r="AA279" s="190"/>
    </row>
    <row xmlns:x14ac="http://schemas.microsoft.com/office/spreadsheetml/2009/9/ac" r="280" ht="15.75" x14ac:dyDescent="0.25">
      <c r="A280" s="190"/>
      <c r="B280" s="191"/>
      <c r="C280" s="190"/>
      <c r="D280" s="190"/>
      <c r="E280" s="190"/>
      <c r="F280" s="190"/>
      <c r="G280" s="190"/>
      <c r="H280" s="190"/>
      <c r="I280" s="190"/>
      <c r="J280" s="190"/>
      <c r="K280" s="190"/>
      <c r="L280" s="190"/>
      <c r="M280" s="190"/>
      <c r="N280" s="190"/>
      <c r="O280" s="190"/>
      <c r="P280" s="190"/>
      <c r="Q280" s="190"/>
      <c r="R280" s="190"/>
      <c r="S280" s="190"/>
      <c r="T280" s="190"/>
      <c r="U280" s="190"/>
      <c r="V280" s="190"/>
      <c r="W280" s="190"/>
      <c r="X280" s="190"/>
      <c r="Y280" s="190"/>
      <c r="Z280" s="190"/>
      <c r="AA280" s="190"/>
    </row>
    <row xmlns:x14ac="http://schemas.microsoft.com/office/spreadsheetml/2009/9/ac" r="281" ht="15.75" x14ac:dyDescent="0.25">
      <c r="A281" s="190"/>
      <c r="B281" s="191"/>
      <c r="C281" s="190"/>
      <c r="D281" s="190"/>
      <c r="E281" s="190"/>
      <c r="F281" s="190"/>
      <c r="G281" s="190"/>
      <c r="H281" s="190"/>
      <c r="I281" s="190"/>
      <c r="J281" s="190"/>
      <c r="K281" s="190"/>
      <c r="L281" s="190"/>
      <c r="M281" s="190"/>
      <c r="N281" s="190"/>
      <c r="O281" s="190"/>
      <c r="P281" s="190"/>
      <c r="Q281" s="190"/>
      <c r="R281" s="190"/>
      <c r="S281" s="190"/>
      <c r="T281" s="190"/>
      <c r="U281" s="190"/>
      <c r="V281" s="190"/>
      <c r="W281" s="190"/>
      <c r="X281" s="190"/>
      <c r="Y281" s="190"/>
      <c r="Z281" s="190"/>
      <c r="AA281" s="190"/>
    </row>
    <row xmlns:x14ac="http://schemas.microsoft.com/office/spreadsheetml/2009/9/ac" r="282" ht="15.75" x14ac:dyDescent="0.25">
      <c r="A282" s="190"/>
      <c r="B282" s="191"/>
      <c r="C282" s="190"/>
      <c r="D282" s="190"/>
      <c r="E282" s="190"/>
      <c r="F282" s="190"/>
      <c r="G282" s="190"/>
      <c r="H282" s="190"/>
      <c r="I282" s="190"/>
      <c r="J282" s="190"/>
      <c r="K282" s="190"/>
      <c r="L282" s="190"/>
      <c r="M282" s="190"/>
      <c r="N282" s="190"/>
      <c r="O282" s="190"/>
      <c r="P282" s="190"/>
      <c r="Q282" s="190"/>
      <c r="R282" s="190"/>
      <c r="S282" s="190"/>
      <c r="T282" s="190"/>
      <c r="U282" s="190"/>
      <c r="V282" s="190"/>
      <c r="W282" s="190"/>
      <c r="X282" s="190"/>
      <c r="Y282" s="190"/>
      <c r="Z282" s="190"/>
      <c r="AA282" s="190"/>
    </row>
    <row xmlns:x14ac="http://schemas.microsoft.com/office/spreadsheetml/2009/9/ac" r="283" ht="15.75" x14ac:dyDescent="0.25">
      <c r="A283" s="190"/>
      <c r="B283" s="191"/>
      <c r="C283" s="190"/>
      <c r="D283" s="190"/>
      <c r="E283" s="190"/>
      <c r="F283" s="190"/>
      <c r="G283" s="190"/>
      <c r="H283" s="190"/>
      <c r="I283" s="190"/>
      <c r="J283" s="190"/>
      <c r="K283" s="190"/>
      <c r="L283" s="190"/>
      <c r="M283" s="190"/>
      <c r="N283" s="190"/>
      <c r="O283" s="190"/>
      <c r="P283" s="190"/>
      <c r="Q283" s="190"/>
      <c r="R283" s="190"/>
      <c r="S283" s="190"/>
      <c r="T283" s="190"/>
      <c r="U283" s="190"/>
      <c r="V283" s="190"/>
      <c r="W283" s="190"/>
      <c r="X283" s="190"/>
      <c r="Y283" s="190"/>
      <c r="Z283" s="190"/>
      <c r="AA283" s="190"/>
    </row>
    <row xmlns:x14ac="http://schemas.microsoft.com/office/spreadsheetml/2009/9/ac" r="284" ht="15.75" x14ac:dyDescent="0.25">
      <c r="A284" s="190"/>
      <c r="B284" s="191"/>
      <c r="C284" s="190"/>
      <c r="D284" s="190"/>
      <c r="E284" s="190"/>
      <c r="F284" s="190"/>
      <c r="G284" s="190"/>
      <c r="H284" s="190"/>
      <c r="I284" s="190"/>
      <c r="J284" s="190"/>
      <c r="K284" s="190"/>
      <c r="L284" s="190"/>
      <c r="M284" s="190"/>
      <c r="N284" s="190"/>
      <c r="O284" s="190"/>
      <c r="P284" s="190"/>
      <c r="Q284" s="190"/>
      <c r="R284" s="190"/>
      <c r="S284" s="190"/>
      <c r="T284" s="190"/>
      <c r="U284" s="190"/>
      <c r="V284" s="190"/>
      <c r="W284" s="190"/>
      <c r="X284" s="190"/>
      <c r="Y284" s="190"/>
      <c r="Z284" s="190"/>
      <c r="AA284" s="190"/>
    </row>
    <row xmlns:x14ac="http://schemas.microsoft.com/office/spreadsheetml/2009/9/ac" r="285" ht="15.75" x14ac:dyDescent="0.25">
      <c r="A285" s="190"/>
      <c r="B285" s="191"/>
      <c r="C285" s="190"/>
      <c r="D285" s="190"/>
      <c r="E285" s="190"/>
      <c r="F285" s="190"/>
      <c r="G285" s="190"/>
      <c r="H285" s="190"/>
      <c r="I285" s="190"/>
      <c r="J285" s="190"/>
      <c r="K285" s="190"/>
      <c r="L285" s="190"/>
      <c r="M285" s="190"/>
      <c r="N285" s="190"/>
      <c r="O285" s="190"/>
      <c r="P285" s="190"/>
      <c r="Q285" s="190"/>
      <c r="R285" s="190"/>
      <c r="S285" s="190"/>
      <c r="T285" s="190"/>
      <c r="U285" s="190"/>
      <c r="V285" s="190"/>
      <c r="W285" s="190"/>
      <c r="X285" s="190"/>
      <c r="Y285" s="190"/>
      <c r="Z285" s="190"/>
      <c r="AA285" s="190"/>
    </row>
    <row xmlns:x14ac="http://schemas.microsoft.com/office/spreadsheetml/2009/9/ac" r="286" ht="15.75" x14ac:dyDescent="0.25">
      <c r="A286" s="190"/>
      <c r="B286" s="191"/>
      <c r="C286" s="190"/>
      <c r="D286" s="190"/>
      <c r="E286" s="190"/>
      <c r="F286" s="190"/>
      <c r="G286" s="190"/>
      <c r="H286" s="190"/>
      <c r="I286" s="190"/>
      <c r="J286" s="190"/>
      <c r="K286" s="190"/>
      <c r="L286" s="190"/>
      <c r="M286" s="190"/>
      <c r="N286" s="190"/>
      <c r="O286" s="190"/>
      <c r="P286" s="190"/>
      <c r="Q286" s="190"/>
      <c r="R286" s="190"/>
      <c r="S286" s="190"/>
      <c r="T286" s="190"/>
      <c r="U286" s="190"/>
      <c r="V286" s="190"/>
      <c r="W286" s="190"/>
      <c r="X286" s="190"/>
      <c r="Y286" s="190"/>
      <c r="Z286" s="190"/>
      <c r="AA286" s="190"/>
    </row>
    <row xmlns:x14ac="http://schemas.microsoft.com/office/spreadsheetml/2009/9/ac" r="287" ht="15.75" x14ac:dyDescent="0.25">
      <c r="A287" s="190"/>
      <c r="B287" s="191"/>
      <c r="C287" s="190"/>
      <c r="D287" s="190"/>
      <c r="E287" s="190"/>
      <c r="F287" s="190"/>
      <c r="G287" s="190"/>
      <c r="H287" s="190"/>
      <c r="I287" s="190"/>
      <c r="J287" s="190"/>
      <c r="K287" s="190"/>
      <c r="L287" s="190"/>
      <c r="M287" s="190"/>
      <c r="N287" s="190"/>
      <c r="O287" s="190"/>
      <c r="P287" s="190"/>
      <c r="Q287" s="190"/>
      <c r="R287" s="190"/>
      <c r="S287" s="190"/>
      <c r="T287" s="190"/>
      <c r="U287" s="190"/>
      <c r="V287" s="190"/>
      <c r="W287" s="190"/>
      <c r="X287" s="190"/>
      <c r="Y287" s="190"/>
      <c r="Z287" s="190"/>
      <c r="AA287" s="190"/>
    </row>
    <row xmlns:x14ac="http://schemas.microsoft.com/office/spreadsheetml/2009/9/ac" r="288" ht="15.75" x14ac:dyDescent="0.25">
      <c r="A288" s="190"/>
      <c r="B288" s="191"/>
      <c r="C288" s="190"/>
      <c r="D288" s="190"/>
      <c r="E288" s="190"/>
      <c r="F288" s="190"/>
      <c r="G288" s="190"/>
      <c r="H288" s="190"/>
      <c r="I288" s="190"/>
      <c r="J288" s="190"/>
      <c r="K288" s="190"/>
      <c r="L288" s="190"/>
      <c r="M288" s="190"/>
      <c r="N288" s="190"/>
      <c r="O288" s="190"/>
      <c r="P288" s="190"/>
      <c r="Q288" s="190"/>
      <c r="R288" s="190"/>
      <c r="S288" s="190"/>
      <c r="T288" s="190"/>
      <c r="U288" s="190"/>
      <c r="V288" s="190"/>
      <c r="W288" s="190"/>
      <c r="X288" s="190"/>
      <c r="Y288" s="190"/>
      <c r="Z288" s="190"/>
      <c r="AA288" s="190"/>
    </row>
    <row xmlns:x14ac="http://schemas.microsoft.com/office/spreadsheetml/2009/9/ac" r="289" ht="15.75" x14ac:dyDescent="0.25">
      <c r="A289" s="190"/>
      <c r="B289" s="191"/>
      <c r="C289" s="190"/>
      <c r="D289" s="190"/>
      <c r="E289" s="190"/>
      <c r="F289" s="190"/>
      <c r="G289" s="190"/>
      <c r="H289" s="190"/>
      <c r="I289" s="190"/>
      <c r="J289" s="190"/>
      <c r="K289" s="190"/>
      <c r="L289" s="190"/>
      <c r="M289" s="190"/>
      <c r="N289" s="190"/>
      <c r="O289" s="190"/>
      <c r="P289" s="190"/>
      <c r="Q289" s="190"/>
      <c r="R289" s="190"/>
      <c r="S289" s="190"/>
      <c r="T289" s="190"/>
      <c r="U289" s="190"/>
      <c r="V289" s="190"/>
      <c r="W289" s="190"/>
      <c r="X289" s="190"/>
      <c r="Y289" s="190"/>
      <c r="Z289" s="190"/>
      <c r="AA289" s="190"/>
    </row>
    <row xmlns:x14ac="http://schemas.microsoft.com/office/spreadsheetml/2009/9/ac" r="290" ht="15.75" x14ac:dyDescent="0.25">
      <c r="A290" s="190"/>
      <c r="B290" s="191"/>
      <c r="C290" s="190"/>
      <c r="D290" s="190"/>
      <c r="E290" s="190"/>
      <c r="F290" s="190"/>
      <c r="G290" s="190"/>
      <c r="H290" s="190"/>
      <c r="I290" s="190"/>
      <c r="J290" s="190"/>
      <c r="K290" s="190"/>
      <c r="L290" s="190"/>
      <c r="M290" s="190"/>
      <c r="N290" s="190"/>
      <c r="O290" s="190"/>
      <c r="P290" s="190"/>
      <c r="Q290" s="190"/>
      <c r="R290" s="190"/>
      <c r="S290" s="190"/>
      <c r="T290" s="190"/>
      <c r="U290" s="190"/>
      <c r="V290" s="190"/>
      <c r="W290" s="190"/>
      <c r="X290" s="190"/>
      <c r="Y290" s="190"/>
      <c r="Z290" s="190"/>
      <c r="AA290" s="190"/>
    </row>
    <row xmlns:x14ac="http://schemas.microsoft.com/office/spreadsheetml/2009/9/ac" r="291" ht="15.75" x14ac:dyDescent="0.25">
      <c r="A291" s="190"/>
      <c r="B291" s="191"/>
      <c r="C291" s="190"/>
      <c r="D291" s="190"/>
      <c r="E291" s="190"/>
      <c r="F291" s="190"/>
      <c r="G291" s="190"/>
      <c r="H291" s="190"/>
      <c r="I291" s="190"/>
      <c r="J291" s="190"/>
      <c r="K291" s="190"/>
      <c r="L291" s="190"/>
      <c r="M291" s="190"/>
      <c r="N291" s="190"/>
      <c r="O291" s="190"/>
      <c r="P291" s="190"/>
      <c r="Q291" s="190"/>
      <c r="R291" s="190"/>
      <c r="S291" s="190"/>
      <c r="T291" s="190"/>
      <c r="U291" s="190"/>
      <c r="V291" s="190"/>
      <c r="W291" s="190"/>
      <c r="X291" s="190"/>
      <c r="Y291" s="190"/>
      <c r="Z291" s="190"/>
      <c r="AA291" s="190"/>
    </row>
    <row xmlns:x14ac="http://schemas.microsoft.com/office/spreadsheetml/2009/9/ac" r="292" ht="15.75" x14ac:dyDescent="0.25">
      <c r="A292" s="190"/>
      <c r="B292" s="191"/>
      <c r="C292" s="190"/>
      <c r="D292" s="190"/>
      <c r="E292" s="190"/>
      <c r="F292" s="190"/>
      <c r="G292" s="190"/>
      <c r="H292" s="190"/>
      <c r="I292" s="190"/>
      <c r="J292" s="190"/>
      <c r="K292" s="190"/>
      <c r="L292" s="190"/>
      <c r="M292" s="190"/>
      <c r="N292" s="190"/>
      <c r="O292" s="190"/>
      <c r="P292" s="190"/>
      <c r="Q292" s="190"/>
      <c r="R292" s="190"/>
      <c r="S292" s="190"/>
      <c r="T292" s="190"/>
      <c r="U292" s="190"/>
      <c r="V292" s="190"/>
      <c r="W292" s="190"/>
      <c r="X292" s="190"/>
      <c r="Y292" s="190"/>
      <c r="Z292" s="190"/>
      <c r="AA292" s="190"/>
    </row>
    <row xmlns:x14ac="http://schemas.microsoft.com/office/spreadsheetml/2009/9/ac" r="293" ht="15.75" x14ac:dyDescent="0.25">
      <c r="A293" s="190"/>
      <c r="B293" s="191"/>
      <c r="C293" s="190"/>
      <c r="D293" s="190"/>
      <c r="E293" s="190"/>
      <c r="F293" s="190"/>
      <c r="G293" s="190"/>
      <c r="H293" s="190"/>
      <c r="I293" s="190"/>
      <c r="J293" s="190"/>
      <c r="K293" s="190"/>
      <c r="L293" s="190"/>
      <c r="M293" s="190"/>
      <c r="N293" s="190"/>
      <c r="O293" s="190"/>
      <c r="P293" s="190"/>
      <c r="Q293" s="190"/>
      <c r="R293" s="190"/>
      <c r="S293" s="190"/>
      <c r="T293" s="190"/>
      <c r="U293" s="190"/>
      <c r="V293" s="190"/>
      <c r="W293" s="190"/>
      <c r="X293" s="190"/>
      <c r="Y293" s="190"/>
      <c r="Z293" s="190"/>
      <c r="AA293" s="190"/>
    </row>
    <row xmlns:x14ac="http://schemas.microsoft.com/office/spreadsheetml/2009/9/ac" r="294" ht="15.75" x14ac:dyDescent="0.25">
      <c r="A294" s="190"/>
      <c r="B294" s="191"/>
      <c r="C294" s="190"/>
      <c r="D294" s="190"/>
      <c r="E294" s="190"/>
      <c r="F294" s="190"/>
      <c r="G294" s="190"/>
      <c r="H294" s="190"/>
      <c r="I294" s="190"/>
      <c r="J294" s="190"/>
      <c r="K294" s="190"/>
      <c r="L294" s="190"/>
      <c r="M294" s="190"/>
      <c r="N294" s="190"/>
      <c r="O294" s="190"/>
      <c r="P294" s="190"/>
      <c r="Q294" s="190"/>
      <c r="R294" s="190"/>
      <c r="S294" s="190"/>
      <c r="T294" s="190"/>
      <c r="U294" s="190"/>
      <c r="V294" s="190"/>
      <c r="W294" s="190"/>
      <c r="X294" s="190"/>
      <c r="Y294" s="190"/>
      <c r="Z294" s="190"/>
      <c r="AA294" s="190"/>
    </row>
    <row xmlns:x14ac="http://schemas.microsoft.com/office/spreadsheetml/2009/9/ac" r="295" ht="15.75" x14ac:dyDescent="0.25">
      <c r="A295" s="190"/>
      <c r="B295" s="191"/>
      <c r="C295" s="190"/>
      <c r="D295" s="190"/>
      <c r="E295" s="190"/>
      <c r="F295" s="190"/>
      <c r="G295" s="190"/>
      <c r="H295" s="190"/>
      <c r="I295" s="190"/>
      <c r="J295" s="190"/>
      <c r="K295" s="190"/>
      <c r="L295" s="190"/>
      <c r="M295" s="190"/>
      <c r="N295" s="190"/>
      <c r="O295" s="190"/>
      <c r="P295" s="190"/>
      <c r="Q295" s="190"/>
      <c r="R295" s="190"/>
      <c r="S295" s="190"/>
      <c r="T295" s="190"/>
      <c r="U295" s="190"/>
      <c r="V295" s="190"/>
      <c r="W295" s="190"/>
      <c r="X295" s="190"/>
      <c r="Y295" s="190"/>
      <c r="Z295" s="190"/>
      <c r="AA295" s="190"/>
    </row>
    <row xmlns:x14ac="http://schemas.microsoft.com/office/spreadsheetml/2009/9/ac" r="296" ht="15.75" x14ac:dyDescent="0.25">
      <c r="A296" s="190"/>
      <c r="B296" s="191"/>
      <c r="C296" s="190"/>
      <c r="D296" s="190"/>
      <c r="E296" s="190"/>
      <c r="F296" s="190"/>
      <c r="G296" s="190"/>
      <c r="H296" s="190"/>
      <c r="I296" s="190"/>
      <c r="J296" s="190"/>
      <c r="K296" s="190"/>
      <c r="L296" s="190"/>
      <c r="M296" s="190"/>
      <c r="N296" s="190"/>
      <c r="O296" s="190"/>
      <c r="P296" s="190"/>
      <c r="Q296" s="190"/>
      <c r="R296" s="190"/>
      <c r="S296" s="190"/>
      <c r="T296" s="190"/>
      <c r="U296" s="190"/>
      <c r="V296" s="190"/>
      <c r="W296" s="190"/>
      <c r="X296" s="190"/>
      <c r="Y296" s="190"/>
      <c r="Z296" s="190"/>
      <c r="AA296" s="190"/>
    </row>
    <row xmlns:x14ac="http://schemas.microsoft.com/office/spreadsheetml/2009/9/ac" r="297" ht="15.75" x14ac:dyDescent="0.25">
      <c r="A297" s="190"/>
      <c r="B297" s="191"/>
      <c r="C297" s="190"/>
      <c r="D297" s="190"/>
      <c r="E297" s="190"/>
      <c r="F297" s="190"/>
      <c r="G297" s="190"/>
      <c r="H297" s="190"/>
      <c r="I297" s="190"/>
      <c r="J297" s="190"/>
      <c r="K297" s="190"/>
      <c r="L297" s="190"/>
      <c r="M297" s="190"/>
      <c r="N297" s="190"/>
      <c r="O297" s="190"/>
      <c r="P297" s="190"/>
      <c r="Q297" s="190"/>
      <c r="R297" s="190"/>
      <c r="S297" s="190"/>
      <c r="T297" s="190"/>
      <c r="U297" s="190"/>
      <c r="V297" s="190"/>
      <c r="W297" s="190"/>
      <c r="X297" s="190"/>
      <c r="Y297" s="190"/>
      <c r="Z297" s="190"/>
      <c r="AA297" s="190"/>
    </row>
    <row xmlns:x14ac="http://schemas.microsoft.com/office/spreadsheetml/2009/9/ac" r="298" ht="15.75" x14ac:dyDescent="0.25">
      <c r="A298" s="190"/>
      <c r="B298" s="191"/>
      <c r="C298" s="190"/>
      <c r="D298" s="190"/>
      <c r="E298" s="190"/>
      <c r="F298" s="190"/>
      <c r="G298" s="190"/>
      <c r="H298" s="190"/>
      <c r="I298" s="190"/>
      <c r="J298" s="190"/>
      <c r="K298" s="190"/>
      <c r="L298" s="190"/>
      <c r="M298" s="190"/>
      <c r="N298" s="190"/>
      <c r="O298" s="190"/>
      <c r="P298" s="190"/>
      <c r="Q298" s="190"/>
      <c r="R298" s="190"/>
      <c r="S298" s="190"/>
      <c r="T298" s="190"/>
      <c r="U298" s="190"/>
      <c r="V298" s="190"/>
      <c r="W298" s="190"/>
      <c r="X298" s="190"/>
      <c r="Y298" s="190"/>
      <c r="Z298" s="190"/>
      <c r="AA298" s="190"/>
    </row>
    <row xmlns:x14ac="http://schemas.microsoft.com/office/spreadsheetml/2009/9/ac" r="299" ht="15.75" x14ac:dyDescent="0.25">
      <c r="A299" s="190"/>
      <c r="B299" s="191"/>
      <c r="C299" s="190"/>
      <c r="D299" s="190"/>
      <c r="E299" s="190"/>
      <c r="F299" s="190"/>
      <c r="G299" s="190"/>
      <c r="H299" s="190"/>
      <c r="I299" s="190"/>
      <c r="J299" s="190"/>
      <c r="K299" s="190"/>
      <c r="L299" s="190"/>
      <c r="M299" s="190"/>
      <c r="N299" s="190"/>
      <c r="O299" s="190"/>
      <c r="P299" s="190"/>
      <c r="Q299" s="190"/>
      <c r="R299" s="190"/>
      <c r="S299" s="190"/>
      <c r="T299" s="190"/>
      <c r="U299" s="190"/>
      <c r="V299" s="190"/>
      <c r="W299" s="190"/>
      <c r="X299" s="190"/>
      <c r="Y299" s="190"/>
      <c r="Z299" s="190"/>
      <c r="AA299" s="190"/>
    </row>
    <row xmlns:x14ac="http://schemas.microsoft.com/office/spreadsheetml/2009/9/ac" r="300" ht="15.75" x14ac:dyDescent="0.25">
      <c r="A300" s="190"/>
      <c r="B300" s="191"/>
      <c r="C300" s="190"/>
      <c r="D300" s="190"/>
      <c r="E300" s="190"/>
      <c r="F300" s="190"/>
      <c r="G300" s="190"/>
      <c r="H300" s="190"/>
      <c r="I300" s="190"/>
      <c r="J300" s="190"/>
      <c r="K300" s="190"/>
      <c r="L300" s="190"/>
      <c r="M300" s="190"/>
      <c r="N300" s="190"/>
      <c r="O300" s="190"/>
      <c r="P300" s="190"/>
      <c r="Q300" s="190"/>
      <c r="R300" s="190"/>
      <c r="S300" s="190"/>
      <c r="T300" s="190"/>
      <c r="U300" s="190"/>
      <c r="V300" s="190"/>
      <c r="W300" s="190"/>
      <c r="X300" s="190"/>
      <c r="Y300" s="190"/>
      <c r="Z300" s="190"/>
      <c r="AA300" s="190"/>
    </row>
    <row xmlns:x14ac="http://schemas.microsoft.com/office/spreadsheetml/2009/9/ac" r="301" ht="15.75" x14ac:dyDescent="0.25">
      <c r="A301" s="190"/>
      <c r="B301" s="191"/>
      <c r="C301" s="190"/>
      <c r="D301" s="190"/>
      <c r="E301" s="190"/>
      <c r="F301" s="190"/>
      <c r="G301" s="190"/>
      <c r="H301" s="190"/>
      <c r="I301" s="190"/>
      <c r="J301" s="190"/>
      <c r="K301" s="190"/>
      <c r="L301" s="190"/>
      <c r="M301" s="190"/>
      <c r="N301" s="190"/>
      <c r="O301" s="190"/>
      <c r="P301" s="190"/>
      <c r="Q301" s="190"/>
      <c r="R301" s="190"/>
      <c r="S301" s="190"/>
      <c r="T301" s="190"/>
      <c r="U301" s="190"/>
      <c r="V301" s="190"/>
      <c r="W301" s="190"/>
      <c r="X301" s="190"/>
      <c r="Y301" s="190"/>
      <c r="Z301" s="190"/>
      <c r="AA301" s="190"/>
    </row>
    <row xmlns:x14ac="http://schemas.microsoft.com/office/spreadsheetml/2009/9/ac" r="302" ht="15.75" x14ac:dyDescent="0.25">
      <c r="A302" s="190"/>
      <c r="B302" s="191"/>
      <c r="C302" s="190"/>
      <c r="D302" s="190"/>
      <c r="E302" s="190"/>
      <c r="F302" s="190"/>
      <c r="G302" s="190"/>
      <c r="H302" s="190"/>
      <c r="I302" s="190"/>
      <c r="J302" s="190"/>
      <c r="K302" s="190"/>
      <c r="L302" s="190"/>
      <c r="M302" s="190"/>
      <c r="N302" s="190"/>
      <c r="O302" s="190"/>
      <c r="P302" s="190"/>
      <c r="Q302" s="190"/>
      <c r="R302" s="190"/>
      <c r="S302" s="190"/>
      <c r="T302" s="190"/>
      <c r="U302" s="190"/>
      <c r="V302" s="190"/>
      <c r="W302" s="190"/>
      <c r="X302" s="190"/>
      <c r="Y302" s="190"/>
      <c r="Z302" s="190"/>
      <c r="AA302" s="190"/>
    </row>
    <row xmlns:x14ac="http://schemas.microsoft.com/office/spreadsheetml/2009/9/ac" r="303" ht="15.75" x14ac:dyDescent="0.25">
      <c r="A303" s="190"/>
      <c r="B303" s="191"/>
      <c r="C303" s="190"/>
      <c r="D303" s="190"/>
      <c r="E303" s="190"/>
      <c r="F303" s="190"/>
      <c r="G303" s="190"/>
      <c r="H303" s="190"/>
      <c r="I303" s="190"/>
      <c r="J303" s="190"/>
      <c r="K303" s="190"/>
      <c r="L303" s="190"/>
      <c r="M303" s="190"/>
      <c r="N303" s="190"/>
      <c r="O303" s="190"/>
      <c r="P303" s="190"/>
      <c r="Q303" s="190"/>
      <c r="R303" s="190"/>
      <c r="S303" s="190"/>
      <c r="T303" s="190"/>
      <c r="U303" s="190"/>
      <c r="V303" s="190"/>
      <c r="W303" s="190"/>
      <c r="X303" s="190"/>
      <c r="Y303" s="190"/>
      <c r="Z303" s="190"/>
      <c r="AA303" s="190"/>
    </row>
    <row xmlns:x14ac="http://schemas.microsoft.com/office/spreadsheetml/2009/9/ac" r="304" ht="15.75" x14ac:dyDescent="0.25">
      <c r="A304" s="190"/>
      <c r="B304" s="191"/>
      <c r="C304" s="190"/>
      <c r="D304" s="190"/>
      <c r="E304" s="190"/>
      <c r="F304" s="190"/>
      <c r="G304" s="190"/>
      <c r="H304" s="190"/>
      <c r="I304" s="190"/>
      <c r="J304" s="190"/>
      <c r="K304" s="190"/>
      <c r="L304" s="190"/>
      <c r="M304" s="190"/>
      <c r="N304" s="190"/>
      <c r="O304" s="190"/>
      <c r="P304" s="190"/>
      <c r="Q304" s="190"/>
      <c r="R304" s="190"/>
      <c r="S304" s="190"/>
      <c r="T304" s="190"/>
      <c r="U304" s="190"/>
      <c r="V304" s="190"/>
      <c r="W304" s="190"/>
      <c r="X304" s="190"/>
      <c r="Y304" s="190"/>
      <c r="Z304" s="190"/>
      <c r="AA304" s="190"/>
    </row>
    <row xmlns:x14ac="http://schemas.microsoft.com/office/spreadsheetml/2009/9/ac" r="305" ht="15.75" x14ac:dyDescent="0.25">
      <c r="A305" s="190"/>
      <c r="B305" s="191"/>
      <c r="C305" s="190"/>
      <c r="D305" s="190"/>
      <c r="E305" s="190"/>
      <c r="F305" s="190"/>
      <c r="G305" s="190"/>
      <c r="H305" s="190"/>
      <c r="I305" s="190"/>
      <c r="J305" s="190"/>
      <c r="K305" s="190"/>
      <c r="L305" s="190"/>
      <c r="M305" s="190"/>
      <c r="N305" s="190"/>
      <c r="O305" s="190"/>
      <c r="P305" s="190"/>
      <c r="Q305" s="190"/>
      <c r="R305" s="190"/>
      <c r="S305" s="190"/>
      <c r="T305" s="190"/>
      <c r="U305" s="190"/>
      <c r="V305" s="190"/>
      <c r="W305" s="190"/>
      <c r="X305" s="190"/>
      <c r="Y305" s="190"/>
      <c r="Z305" s="190"/>
      <c r="AA305" s="190"/>
    </row>
    <row xmlns:x14ac="http://schemas.microsoft.com/office/spreadsheetml/2009/9/ac" r="306" ht="15.75" x14ac:dyDescent="0.25">
      <c r="A306" s="190"/>
      <c r="B306" s="191"/>
      <c r="C306" s="190"/>
      <c r="D306" s="190"/>
      <c r="E306" s="190"/>
      <c r="F306" s="190"/>
      <c r="G306" s="190"/>
      <c r="H306" s="190"/>
      <c r="I306" s="190"/>
      <c r="J306" s="190"/>
      <c r="K306" s="190"/>
      <c r="L306" s="190"/>
      <c r="M306" s="190"/>
      <c r="N306" s="190"/>
      <c r="O306" s="190"/>
      <c r="P306" s="190"/>
      <c r="Q306" s="190"/>
      <c r="R306" s="190"/>
      <c r="S306" s="190"/>
      <c r="T306" s="190"/>
      <c r="U306" s="190"/>
      <c r="V306" s="190"/>
      <c r="W306" s="190"/>
      <c r="X306" s="190"/>
      <c r="Y306" s="190"/>
      <c r="Z306" s="190"/>
      <c r="AA306" s="190"/>
    </row>
    <row xmlns:x14ac="http://schemas.microsoft.com/office/spreadsheetml/2009/9/ac" r="307" ht="15.75" x14ac:dyDescent="0.25">
      <c r="A307" s="190"/>
      <c r="B307" s="191"/>
      <c r="C307" s="190"/>
      <c r="D307" s="190"/>
      <c r="E307" s="190"/>
      <c r="F307" s="190"/>
      <c r="G307" s="190"/>
      <c r="H307" s="190"/>
      <c r="I307" s="190"/>
      <c r="J307" s="190"/>
      <c r="K307" s="190"/>
      <c r="L307" s="190"/>
      <c r="M307" s="190"/>
      <c r="N307" s="190"/>
      <c r="O307" s="190"/>
      <c r="P307" s="190"/>
      <c r="Q307" s="190"/>
      <c r="R307" s="190"/>
      <c r="S307" s="190"/>
      <c r="T307" s="190"/>
      <c r="U307" s="190"/>
      <c r="V307" s="190"/>
      <c r="W307" s="190"/>
      <c r="X307" s="190"/>
      <c r="Y307" s="190"/>
      <c r="Z307" s="190"/>
      <c r="AA307" s="190"/>
    </row>
    <row xmlns:x14ac="http://schemas.microsoft.com/office/spreadsheetml/2009/9/ac" r="308" ht="15.75" x14ac:dyDescent="0.25">
      <c r="A308" s="190"/>
      <c r="B308" s="191"/>
      <c r="C308" s="190"/>
      <c r="D308" s="190"/>
      <c r="E308" s="190"/>
      <c r="F308" s="190"/>
      <c r="G308" s="190"/>
      <c r="H308" s="190"/>
      <c r="I308" s="190"/>
      <c r="J308" s="190"/>
      <c r="K308" s="190"/>
      <c r="L308" s="190"/>
      <c r="M308" s="190"/>
      <c r="N308" s="190"/>
      <c r="O308" s="190"/>
      <c r="P308" s="190"/>
      <c r="Q308" s="190"/>
      <c r="R308" s="190"/>
      <c r="S308" s="190"/>
      <c r="T308" s="190"/>
      <c r="U308" s="190"/>
      <c r="V308" s="190"/>
      <c r="W308" s="190"/>
      <c r="X308" s="190"/>
      <c r="Y308" s="190"/>
      <c r="Z308" s="190"/>
      <c r="AA308" s="190"/>
    </row>
    <row xmlns:x14ac="http://schemas.microsoft.com/office/spreadsheetml/2009/9/ac" r="309" ht="15.75" x14ac:dyDescent="0.25">
      <c r="A309" s="190"/>
      <c r="B309" s="191"/>
      <c r="C309" s="190"/>
      <c r="D309" s="190"/>
      <c r="E309" s="190"/>
      <c r="F309" s="190"/>
      <c r="G309" s="190"/>
      <c r="H309" s="190"/>
      <c r="I309" s="190"/>
      <c r="J309" s="190"/>
      <c r="K309" s="190"/>
      <c r="L309" s="190"/>
      <c r="M309" s="190"/>
      <c r="N309" s="190"/>
      <c r="O309" s="190"/>
      <c r="P309" s="190"/>
      <c r="Q309" s="190"/>
      <c r="R309" s="190"/>
      <c r="S309" s="190"/>
      <c r="T309" s="190"/>
      <c r="U309" s="190"/>
      <c r="V309" s="190"/>
      <c r="W309" s="190"/>
      <c r="X309" s="190"/>
      <c r="Y309" s="190"/>
      <c r="Z309" s="190"/>
      <c r="AA309" s="190"/>
    </row>
    <row xmlns:x14ac="http://schemas.microsoft.com/office/spreadsheetml/2009/9/ac" r="310" ht="15.75" x14ac:dyDescent="0.25">
      <c r="A310" s="190"/>
      <c r="B310" s="191"/>
      <c r="C310" s="190"/>
      <c r="D310" s="190"/>
      <c r="E310" s="190"/>
      <c r="F310" s="190"/>
      <c r="G310" s="190"/>
      <c r="H310" s="190"/>
      <c r="I310" s="190"/>
      <c r="J310" s="190"/>
      <c r="K310" s="190"/>
      <c r="L310" s="190"/>
      <c r="M310" s="190"/>
      <c r="N310" s="190"/>
      <c r="O310" s="190"/>
      <c r="P310" s="190"/>
      <c r="Q310" s="190"/>
      <c r="R310" s="190"/>
      <c r="S310" s="190"/>
      <c r="T310" s="190"/>
      <c r="U310" s="190"/>
      <c r="V310" s="190"/>
      <c r="W310" s="190"/>
      <c r="X310" s="190"/>
      <c r="Y310" s="190"/>
      <c r="Z310" s="190"/>
      <c r="AA310" s="190"/>
    </row>
    <row xmlns:x14ac="http://schemas.microsoft.com/office/spreadsheetml/2009/9/ac" r="311" ht="15.75" x14ac:dyDescent="0.25">
      <c r="A311" s="190"/>
      <c r="B311" s="191"/>
      <c r="C311" s="190"/>
      <c r="D311" s="190"/>
      <c r="E311" s="190"/>
      <c r="F311" s="190"/>
      <c r="G311" s="190"/>
      <c r="H311" s="190"/>
      <c r="I311" s="190"/>
      <c r="J311" s="190"/>
      <c r="K311" s="190"/>
      <c r="L311" s="190"/>
      <c r="M311" s="190"/>
      <c r="N311" s="190"/>
      <c r="O311" s="190"/>
      <c r="P311" s="190"/>
      <c r="Q311" s="190"/>
      <c r="R311" s="190"/>
      <c r="S311" s="190"/>
      <c r="T311" s="190"/>
      <c r="U311" s="190"/>
      <c r="V311" s="190"/>
      <c r="W311" s="190"/>
      <c r="X311" s="190"/>
      <c r="Y311" s="190"/>
      <c r="Z311" s="190"/>
      <c r="AA311" s="190"/>
    </row>
    <row xmlns:x14ac="http://schemas.microsoft.com/office/spreadsheetml/2009/9/ac" r="312" ht="15.75" x14ac:dyDescent="0.25">
      <c r="A312" s="190"/>
      <c r="B312" s="191"/>
      <c r="C312" s="190"/>
      <c r="D312" s="190"/>
      <c r="E312" s="190"/>
      <c r="F312" s="190"/>
      <c r="G312" s="190"/>
      <c r="H312" s="190"/>
      <c r="I312" s="190"/>
      <c r="J312" s="190"/>
      <c r="K312" s="190"/>
      <c r="L312" s="190"/>
      <c r="M312" s="190"/>
      <c r="N312" s="190"/>
      <c r="O312" s="190"/>
      <c r="P312" s="190"/>
      <c r="Q312" s="190"/>
      <c r="R312" s="190"/>
      <c r="S312" s="190"/>
      <c r="T312" s="190"/>
      <c r="U312" s="190"/>
      <c r="V312" s="190"/>
      <c r="W312" s="190"/>
      <c r="X312" s="190"/>
      <c r="Y312" s="190"/>
      <c r="Z312" s="190"/>
      <c r="AA312" s="190"/>
    </row>
    <row xmlns:x14ac="http://schemas.microsoft.com/office/spreadsheetml/2009/9/ac" r="313" ht="15.75" x14ac:dyDescent="0.25">
      <c r="A313" s="190"/>
      <c r="B313" s="191"/>
      <c r="C313" s="190"/>
      <c r="D313" s="190"/>
      <c r="E313" s="190"/>
      <c r="F313" s="190"/>
      <c r="G313" s="190"/>
      <c r="H313" s="190"/>
      <c r="I313" s="190"/>
      <c r="J313" s="190"/>
      <c r="K313" s="190"/>
      <c r="L313" s="190"/>
      <c r="M313" s="190"/>
      <c r="N313" s="190"/>
      <c r="O313" s="190"/>
      <c r="P313" s="190"/>
      <c r="Q313" s="190"/>
      <c r="R313" s="190"/>
      <c r="S313" s="190"/>
      <c r="T313" s="190"/>
      <c r="U313" s="190"/>
      <c r="V313" s="190"/>
      <c r="W313" s="190"/>
      <c r="X313" s="190"/>
      <c r="Y313" s="190"/>
      <c r="Z313" s="190"/>
      <c r="AA313" s="190"/>
    </row>
    <row xmlns:x14ac="http://schemas.microsoft.com/office/spreadsheetml/2009/9/ac" r="314" ht="15.75" x14ac:dyDescent="0.25">
      <c r="A314" s="190"/>
      <c r="B314" s="191"/>
      <c r="C314" s="190"/>
      <c r="D314" s="190"/>
      <c r="E314" s="190"/>
      <c r="F314" s="190"/>
      <c r="G314" s="190"/>
      <c r="H314" s="190"/>
      <c r="I314" s="190"/>
      <c r="J314" s="190"/>
      <c r="K314" s="190"/>
      <c r="L314" s="190"/>
      <c r="M314" s="190"/>
      <c r="N314" s="190"/>
      <c r="O314" s="190"/>
      <c r="P314" s="190"/>
      <c r="Q314" s="190"/>
      <c r="R314" s="190"/>
      <c r="S314" s="190"/>
      <c r="T314" s="190"/>
      <c r="U314" s="190"/>
      <c r="V314" s="190"/>
      <c r="W314" s="190"/>
      <c r="X314" s="190"/>
      <c r="Y314" s="190"/>
      <c r="Z314" s="190"/>
      <c r="AA314" s="190"/>
    </row>
    <row xmlns:x14ac="http://schemas.microsoft.com/office/spreadsheetml/2009/9/ac" r="315" ht="15.75" x14ac:dyDescent="0.25">
      <c r="A315" s="190"/>
      <c r="B315" s="191"/>
      <c r="C315" s="190"/>
      <c r="D315" s="190"/>
      <c r="E315" s="190"/>
      <c r="F315" s="190"/>
      <c r="G315" s="190"/>
      <c r="H315" s="190"/>
      <c r="I315" s="190"/>
      <c r="J315" s="190"/>
      <c r="K315" s="190"/>
      <c r="L315" s="190"/>
      <c r="M315" s="190"/>
      <c r="N315" s="190"/>
      <c r="O315" s="190"/>
      <c r="P315" s="190"/>
      <c r="Q315" s="190"/>
      <c r="R315" s="190"/>
      <c r="S315" s="190"/>
      <c r="T315" s="190"/>
      <c r="U315" s="190"/>
      <c r="V315" s="190"/>
      <c r="W315" s="190"/>
      <c r="X315" s="190"/>
      <c r="Y315" s="190"/>
      <c r="Z315" s="190"/>
      <c r="AA315" s="190"/>
    </row>
    <row xmlns:x14ac="http://schemas.microsoft.com/office/spreadsheetml/2009/9/ac" r="316" ht="15.75" x14ac:dyDescent="0.25">
      <c r="A316" s="190"/>
      <c r="B316" s="191"/>
      <c r="C316" s="190"/>
      <c r="D316" s="190"/>
      <c r="E316" s="190"/>
      <c r="F316" s="190"/>
      <c r="G316" s="190"/>
      <c r="H316" s="190"/>
      <c r="I316" s="190"/>
      <c r="J316" s="190"/>
      <c r="K316" s="190"/>
      <c r="L316" s="190"/>
      <c r="M316" s="190"/>
      <c r="N316" s="190"/>
      <c r="O316" s="190"/>
      <c r="P316" s="190"/>
      <c r="Q316" s="190"/>
      <c r="R316" s="190"/>
      <c r="S316" s="190"/>
      <c r="T316" s="190"/>
      <c r="U316" s="190"/>
      <c r="V316" s="190"/>
      <c r="W316" s="190"/>
      <c r="X316" s="190"/>
      <c r="Y316" s="190"/>
      <c r="Z316" s="190"/>
      <c r="AA316" s="190"/>
    </row>
    <row xmlns:x14ac="http://schemas.microsoft.com/office/spreadsheetml/2009/9/ac" r="317" ht="15.75" x14ac:dyDescent="0.25">
      <c r="A317" s="190"/>
      <c r="B317" s="191"/>
      <c r="C317" s="190"/>
      <c r="D317" s="190"/>
      <c r="E317" s="190"/>
      <c r="F317" s="190"/>
      <c r="G317" s="190"/>
      <c r="H317" s="190"/>
      <c r="I317" s="190"/>
      <c r="J317" s="190"/>
      <c r="K317" s="190"/>
      <c r="L317" s="190"/>
      <c r="M317" s="190"/>
      <c r="N317" s="190"/>
      <c r="O317" s="190"/>
      <c r="P317" s="190"/>
      <c r="Q317" s="190"/>
      <c r="R317" s="190"/>
      <c r="S317" s="190"/>
      <c r="T317" s="190"/>
      <c r="U317" s="190"/>
      <c r="V317" s="190"/>
      <c r="W317" s="190"/>
      <c r="X317" s="190"/>
      <c r="Y317" s="190"/>
      <c r="Z317" s="190"/>
      <c r="AA317" s="190"/>
    </row>
    <row xmlns:x14ac="http://schemas.microsoft.com/office/spreadsheetml/2009/9/ac" r="318" ht="15.75" x14ac:dyDescent="0.25">
      <c r="A318" s="190"/>
      <c r="B318" s="191"/>
      <c r="C318" s="190"/>
      <c r="D318" s="190"/>
      <c r="E318" s="190"/>
      <c r="F318" s="190"/>
      <c r="G318" s="190"/>
      <c r="H318" s="190"/>
      <c r="I318" s="190"/>
      <c r="J318" s="190"/>
      <c r="K318" s="190"/>
      <c r="L318" s="190"/>
      <c r="M318" s="190"/>
      <c r="N318" s="190"/>
      <c r="O318" s="190"/>
      <c r="P318" s="190"/>
      <c r="Q318" s="190"/>
      <c r="R318" s="190"/>
      <c r="S318" s="190"/>
      <c r="T318" s="190"/>
      <c r="U318" s="190"/>
      <c r="V318" s="190"/>
      <c r="W318" s="190"/>
      <c r="X318" s="190"/>
      <c r="Y318" s="190"/>
      <c r="Z318" s="190"/>
      <c r="AA318" s="190"/>
    </row>
    <row xmlns:x14ac="http://schemas.microsoft.com/office/spreadsheetml/2009/9/ac" r="319" ht="15.75" x14ac:dyDescent="0.25">
      <c r="A319" s="190"/>
      <c r="B319" s="191"/>
      <c r="C319" s="190"/>
      <c r="D319" s="190"/>
      <c r="E319" s="190"/>
      <c r="F319" s="190"/>
      <c r="G319" s="190"/>
      <c r="H319" s="190"/>
      <c r="I319" s="190"/>
      <c r="J319" s="190"/>
      <c r="K319" s="190"/>
      <c r="L319" s="190"/>
      <c r="M319" s="190"/>
      <c r="N319" s="190"/>
      <c r="O319" s="190"/>
      <c r="P319" s="190"/>
      <c r="Q319" s="190"/>
      <c r="R319" s="190"/>
      <c r="S319" s="190"/>
      <c r="T319" s="190"/>
      <c r="U319" s="190"/>
      <c r="V319" s="190"/>
      <c r="W319" s="190"/>
      <c r="X319" s="190"/>
      <c r="Y319" s="190"/>
      <c r="Z319" s="190"/>
      <c r="AA319" s="190"/>
    </row>
    <row xmlns:x14ac="http://schemas.microsoft.com/office/spreadsheetml/2009/9/ac" r="320" ht="15.75" x14ac:dyDescent="0.25">
      <c r="A320" s="190"/>
      <c r="B320" s="191"/>
      <c r="C320" s="190"/>
      <c r="D320" s="190"/>
      <c r="E320" s="190"/>
      <c r="F320" s="190"/>
      <c r="G320" s="190"/>
      <c r="H320" s="190"/>
      <c r="I320" s="190"/>
      <c r="J320" s="190"/>
      <c r="K320" s="190"/>
      <c r="L320" s="190"/>
      <c r="M320" s="190"/>
      <c r="N320" s="190"/>
      <c r="O320" s="190"/>
      <c r="P320" s="190"/>
      <c r="Q320" s="190"/>
      <c r="R320" s="190"/>
      <c r="S320" s="190"/>
      <c r="T320" s="190"/>
      <c r="U320" s="190"/>
      <c r="V320" s="190"/>
      <c r="W320" s="190"/>
      <c r="X320" s="190"/>
      <c r="Y320" s="190"/>
      <c r="Z320" s="190"/>
      <c r="AA320" s="190"/>
    </row>
    <row xmlns:x14ac="http://schemas.microsoft.com/office/spreadsheetml/2009/9/ac" r="321" ht="15.75" x14ac:dyDescent="0.25">
      <c r="A321" s="190"/>
      <c r="B321" s="191"/>
      <c r="C321" s="190"/>
      <c r="D321" s="190"/>
      <c r="E321" s="190"/>
      <c r="F321" s="190"/>
      <c r="G321" s="190"/>
      <c r="H321" s="190"/>
      <c r="I321" s="190"/>
      <c r="J321" s="190"/>
      <c r="K321" s="190"/>
      <c r="L321" s="190"/>
      <c r="M321" s="190"/>
      <c r="N321" s="190"/>
      <c r="O321" s="190"/>
      <c r="P321" s="190"/>
      <c r="Q321" s="190"/>
      <c r="R321" s="190"/>
      <c r="S321" s="190"/>
      <c r="T321" s="190"/>
      <c r="U321" s="190"/>
      <c r="V321" s="190"/>
      <c r="W321" s="190"/>
      <c r="X321" s="190"/>
      <c r="Y321" s="190"/>
      <c r="Z321" s="190"/>
      <c r="AA321" s="190"/>
    </row>
    <row xmlns:x14ac="http://schemas.microsoft.com/office/spreadsheetml/2009/9/ac" r="322" ht="15.75" x14ac:dyDescent="0.25">
      <c r="A322" s="190"/>
      <c r="B322" s="191"/>
      <c r="C322" s="190"/>
      <c r="D322" s="190"/>
      <c r="E322" s="190"/>
      <c r="F322" s="190"/>
      <c r="G322" s="190"/>
      <c r="H322" s="190"/>
      <c r="I322" s="190"/>
      <c r="J322" s="190"/>
      <c r="K322" s="190"/>
      <c r="L322" s="190"/>
      <c r="M322" s="190"/>
      <c r="N322" s="190"/>
      <c r="O322" s="190"/>
      <c r="P322" s="190"/>
      <c r="Q322" s="190"/>
      <c r="R322" s="190"/>
      <c r="S322" s="190"/>
      <c r="T322" s="190"/>
      <c r="U322" s="190"/>
      <c r="V322" s="190"/>
      <c r="W322" s="190"/>
      <c r="X322" s="190"/>
      <c r="Y322" s="190"/>
      <c r="Z322" s="190"/>
      <c r="AA322" s="190"/>
    </row>
    <row xmlns:x14ac="http://schemas.microsoft.com/office/spreadsheetml/2009/9/ac" r="323" ht="15.75" x14ac:dyDescent="0.25">
      <c r="A323" s="190"/>
      <c r="B323" s="191"/>
      <c r="C323" s="190"/>
      <c r="D323" s="190"/>
      <c r="E323" s="190"/>
      <c r="F323" s="190"/>
      <c r="G323" s="190"/>
      <c r="H323" s="190"/>
      <c r="I323" s="190"/>
      <c r="J323" s="190"/>
      <c r="K323" s="190"/>
      <c r="L323" s="190"/>
      <c r="M323" s="190"/>
      <c r="N323" s="190"/>
      <c r="O323" s="190"/>
      <c r="P323" s="190"/>
      <c r="Q323" s="190"/>
      <c r="R323" s="190"/>
      <c r="S323" s="190"/>
      <c r="T323" s="190"/>
      <c r="U323" s="190"/>
      <c r="V323" s="190"/>
      <c r="W323" s="190"/>
      <c r="X323" s="190"/>
      <c r="Y323" s="190"/>
      <c r="Z323" s="190"/>
      <c r="AA323" s="190"/>
    </row>
    <row xmlns:x14ac="http://schemas.microsoft.com/office/spreadsheetml/2009/9/ac" r="324" ht="15.75" x14ac:dyDescent="0.25">
      <c r="A324" s="190"/>
      <c r="B324" s="191"/>
      <c r="C324" s="190"/>
      <c r="D324" s="190"/>
      <c r="E324" s="190"/>
      <c r="F324" s="190"/>
      <c r="G324" s="190"/>
      <c r="H324" s="190"/>
      <c r="I324" s="190"/>
      <c r="J324" s="190"/>
      <c r="K324" s="190"/>
      <c r="L324" s="190"/>
      <c r="M324" s="190"/>
      <c r="N324" s="190"/>
      <c r="O324" s="190"/>
      <c r="P324" s="190"/>
      <c r="Q324" s="190"/>
      <c r="R324" s="190"/>
      <c r="S324" s="190"/>
      <c r="T324" s="190"/>
      <c r="U324" s="190"/>
      <c r="V324" s="190"/>
      <c r="W324" s="190"/>
      <c r="X324" s="190"/>
      <c r="Y324" s="190"/>
      <c r="Z324" s="190"/>
      <c r="AA324" s="190"/>
    </row>
    <row xmlns:x14ac="http://schemas.microsoft.com/office/spreadsheetml/2009/9/ac" r="325" ht="15.75" x14ac:dyDescent="0.25">
      <c r="A325" s="190"/>
      <c r="B325" s="191"/>
      <c r="C325" s="190"/>
      <c r="D325" s="190"/>
      <c r="E325" s="190"/>
      <c r="F325" s="190"/>
      <c r="G325" s="190"/>
      <c r="H325" s="190"/>
      <c r="I325" s="190"/>
      <c r="J325" s="190"/>
      <c r="K325" s="190"/>
      <c r="L325" s="190"/>
      <c r="M325" s="190"/>
      <c r="N325" s="190"/>
      <c r="O325" s="190"/>
      <c r="P325" s="190"/>
      <c r="Q325" s="190"/>
      <c r="R325" s="190"/>
      <c r="S325" s="190"/>
      <c r="T325" s="190"/>
      <c r="U325" s="190"/>
      <c r="V325" s="190"/>
      <c r="W325" s="190"/>
      <c r="X325" s="190"/>
      <c r="Y325" s="190"/>
      <c r="Z325" s="190"/>
      <c r="AA325" s="190"/>
    </row>
    <row xmlns:x14ac="http://schemas.microsoft.com/office/spreadsheetml/2009/9/ac" r="326" ht="15.75" x14ac:dyDescent="0.25">
      <c r="A326" s="190"/>
      <c r="B326" s="191"/>
      <c r="C326" s="190"/>
      <c r="D326" s="190"/>
      <c r="E326" s="190"/>
      <c r="F326" s="190"/>
      <c r="G326" s="190"/>
      <c r="H326" s="190"/>
      <c r="I326" s="190"/>
      <c r="J326" s="190"/>
      <c r="K326" s="190"/>
      <c r="L326" s="190"/>
      <c r="M326" s="190"/>
      <c r="N326" s="190"/>
      <c r="O326" s="190"/>
      <c r="P326" s="190"/>
      <c r="Q326" s="190"/>
      <c r="R326" s="190"/>
      <c r="S326" s="190"/>
      <c r="T326" s="190"/>
      <c r="U326" s="190"/>
      <c r="V326" s="190"/>
      <c r="W326" s="190"/>
      <c r="X326" s="190"/>
      <c r="Y326" s="190"/>
      <c r="Z326" s="190"/>
      <c r="AA326" s="190"/>
    </row>
    <row xmlns:x14ac="http://schemas.microsoft.com/office/spreadsheetml/2009/9/ac" r="327" ht="15.75" x14ac:dyDescent="0.25">
      <c r="A327" s="190"/>
      <c r="B327" s="191"/>
      <c r="C327" s="190"/>
      <c r="D327" s="190"/>
      <c r="E327" s="190"/>
      <c r="F327" s="190"/>
      <c r="G327" s="190"/>
      <c r="H327" s="190"/>
      <c r="I327" s="190"/>
      <c r="J327" s="190"/>
      <c r="K327" s="190"/>
      <c r="L327" s="190"/>
      <c r="M327" s="190"/>
      <c r="N327" s="190"/>
      <c r="O327" s="190"/>
      <c r="P327" s="190"/>
      <c r="Q327" s="190"/>
      <c r="R327" s="190"/>
      <c r="S327" s="190"/>
      <c r="T327" s="190"/>
      <c r="U327" s="190"/>
      <c r="V327" s="190"/>
      <c r="W327" s="190"/>
      <c r="X327" s="190"/>
      <c r="Y327" s="190"/>
      <c r="Z327" s="190"/>
      <c r="AA327" s="190"/>
    </row>
    <row xmlns:x14ac="http://schemas.microsoft.com/office/spreadsheetml/2009/9/ac" r="328" ht="15.75" x14ac:dyDescent="0.25">
      <c r="A328" s="190"/>
      <c r="B328" s="191"/>
      <c r="C328" s="190"/>
      <c r="D328" s="190"/>
      <c r="E328" s="190"/>
      <c r="F328" s="190"/>
      <c r="G328" s="190"/>
      <c r="H328" s="190"/>
      <c r="I328" s="190"/>
      <c r="J328" s="190"/>
      <c r="K328" s="190"/>
      <c r="L328" s="190"/>
      <c r="M328" s="190"/>
      <c r="N328" s="190"/>
      <c r="O328" s="190"/>
      <c r="P328" s="190"/>
      <c r="Q328" s="190"/>
      <c r="R328" s="190"/>
      <c r="S328" s="190"/>
      <c r="T328" s="190"/>
      <c r="U328" s="190"/>
      <c r="V328" s="190"/>
      <c r="W328" s="190"/>
      <c r="X328" s="190"/>
      <c r="Y328" s="190"/>
      <c r="Z328" s="190"/>
      <c r="AA328" s="190"/>
    </row>
    <row xmlns:x14ac="http://schemas.microsoft.com/office/spreadsheetml/2009/9/ac" r="329" ht="15.75" x14ac:dyDescent="0.25">
      <c r="A329" s="190"/>
      <c r="B329" s="191"/>
      <c r="C329" s="190"/>
      <c r="D329" s="190"/>
      <c r="E329" s="190"/>
      <c r="F329" s="190"/>
      <c r="G329" s="190"/>
      <c r="H329" s="190"/>
      <c r="I329" s="190"/>
      <c r="J329" s="190"/>
      <c r="K329" s="190"/>
      <c r="L329" s="190"/>
      <c r="M329" s="190"/>
      <c r="N329" s="190"/>
      <c r="O329" s="190"/>
      <c r="P329" s="190"/>
      <c r="Q329" s="190"/>
      <c r="R329" s="190"/>
      <c r="S329" s="190"/>
      <c r="T329" s="190"/>
      <c r="U329" s="190"/>
      <c r="V329" s="190"/>
      <c r="W329" s="190"/>
      <c r="X329" s="190"/>
      <c r="Y329" s="190"/>
      <c r="Z329" s="190"/>
      <c r="AA329" s="190"/>
    </row>
    <row xmlns:x14ac="http://schemas.microsoft.com/office/spreadsheetml/2009/9/ac" r="330" ht="15.75" x14ac:dyDescent="0.25">
      <c r="A330" s="190"/>
      <c r="B330" s="191"/>
      <c r="C330" s="190"/>
      <c r="D330" s="190"/>
      <c r="E330" s="190"/>
      <c r="F330" s="190"/>
      <c r="G330" s="190"/>
      <c r="H330" s="190"/>
      <c r="I330" s="190"/>
      <c r="J330" s="190"/>
      <c r="K330" s="190"/>
      <c r="L330" s="190"/>
      <c r="M330" s="190"/>
      <c r="N330" s="190"/>
      <c r="O330" s="190"/>
      <c r="P330" s="190"/>
      <c r="Q330" s="190"/>
      <c r="R330" s="190"/>
      <c r="S330" s="190"/>
      <c r="T330" s="190"/>
      <c r="U330" s="190"/>
      <c r="V330" s="190"/>
      <c r="W330" s="190"/>
      <c r="X330" s="190"/>
      <c r="Y330" s="190"/>
      <c r="Z330" s="190"/>
      <c r="AA330" s="190"/>
    </row>
    <row xmlns:x14ac="http://schemas.microsoft.com/office/spreadsheetml/2009/9/ac" r="331" ht="15.75" x14ac:dyDescent="0.25">
      <c r="A331" s="190"/>
      <c r="B331" s="191"/>
      <c r="C331" s="190"/>
      <c r="D331" s="190"/>
      <c r="E331" s="190"/>
      <c r="F331" s="190"/>
      <c r="G331" s="190"/>
      <c r="H331" s="190"/>
      <c r="I331" s="190"/>
      <c r="J331" s="190"/>
      <c r="K331" s="190"/>
      <c r="L331" s="190"/>
      <c r="M331" s="190"/>
      <c r="N331" s="190"/>
      <c r="O331" s="190"/>
      <c r="P331" s="190"/>
      <c r="Q331" s="190"/>
      <c r="R331" s="190"/>
      <c r="S331" s="190"/>
      <c r="T331" s="190"/>
      <c r="U331" s="190"/>
      <c r="V331" s="190"/>
      <c r="W331" s="190"/>
      <c r="X331" s="190"/>
      <c r="Y331" s="190"/>
      <c r="Z331" s="190"/>
      <c r="AA331" s="190"/>
    </row>
    <row xmlns:x14ac="http://schemas.microsoft.com/office/spreadsheetml/2009/9/ac" r="332" ht="15.75" x14ac:dyDescent="0.25">
      <c r="A332" s="190"/>
      <c r="B332" s="191"/>
      <c r="C332" s="190"/>
      <c r="D332" s="190"/>
      <c r="E332" s="190"/>
      <c r="F332" s="190"/>
      <c r="G332" s="190"/>
      <c r="H332" s="190"/>
      <c r="I332" s="190"/>
      <c r="J332" s="190"/>
      <c r="K332" s="190"/>
      <c r="L332" s="190"/>
      <c r="M332" s="190"/>
      <c r="N332" s="190"/>
      <c r="O332" s="190"/>
      <c r="P332" s="190"/>
      <c r="Q332" s="190"/>
      <c r="R332" s="190"/>
      <c r="S332" s="190"/>
      <c r="T332" s="190"/>
      <c r="U332" s="190"/>
      <c r="V332" s="190"/>
      <c r="W332" s="190"/>
      <c r="X332" s="190"/>
      <c r="Y332" s="190"/>
      <c r="Z332" s="190"/>
      <c r="AA332" s="190"/>
    </row>
    <row xmlns:x14ac="http://schemas.microsoft.com/office/spreadsheetml/2009/9/ac" r="333" ht="15.75" x14ac:dyDescent="0.25">
      <c r="A333" s="190"/>
      <c r="B333" s="191"/>
      <c r="C333" s="190"/>
      <c r="D333" s="190"/>
      <c r="E333" s="190"/>
      <c r="F333" s="190"/>
      <c r="G333" s="190"/>
      <c r="H333" s="190"/>
      <c r="I333" s="190"/>
      <c r="J333" s="190"/>
      <c r="K333" s="190"/>
      <c r="L333" s="190"/>
      <c r="M333" s="190"/>
      <c r="N333" s="190"/>
      <c r="O333" s="190"/>
      <c r="P333" s="190"/>
      <c r="Q333" s="190"/>
      <c r="R333" s="190"/>
      <c r="S333" s="190"/>
      <c r="T333" s="190"/>
      <c r="U333" s="190"/>
      <c r="V333" s="190"/>
      <c r="W333" s="190"/>
      <c r="X333" s="190"/>
      <c r="Y333" s="190"/>
      <c r="Z333" s="190"/>
      <c r="AA333" s="190"/>
    </row>
    <row xmlns:x14ac="http://schemas.microsoft.com/office/spreadsheetml/2009/9/ac" r="334" ht="15.75" x14ac:dyDescent="0.25">
      <c r="A334" s="190"/>
      <c r="B334" s="191"/>
      <c r="C334" s="190"/>
      <c r="D334" s="190"/>
      <c r="E334" s="190"/>
      <c r="F334" s="190"/>
      <c r="G334" s="190"/>
      <c r="H334" s="190"/>
      <c r="I334" s="190"/>
      <c r="J334" s="190"/>
      <c r="K334" s="190"/>
      <c r="L334" s="190"/>
      <c r="M334" s="190"/>
      <c r="N334" s="190"/>
      <c r="O334" s="190"/>
      <c r="P334" s="190"/>
      <c r="Q334" s="190"/>
      <c r="R334" s="190"/>
      <c r="S334" s="190"/>
      <c r="T334" s="190"/>
      <c r="U334" s="190"/>
      <c r="V334" s="190"/>
      <c r="W334" s="190"/>
      <c r="X334" s="190"/>
      <c r="Y334" s="190"/>
      <c r="Z334" s="190"/>
      <c r="AA334" s="190"/>
    </row>
    <row xmlns:x14ac="http://schemas.microsoft.com/office/spreadsheetml/2009/9/ac" r="335" ht="15.75" x14ac:dyDescent="0.25">
      <c r="A335" s="190"/>
      <c r="B335" s="191"/>
      <c r="C335" s="190"/>
      <c r="D335" s="190"/>
      <c r="E335" s="190"/>
      <c r="F335" s="190"/>
      <c r="G335" s="190"/>
      <c r="H335" s="190"/>
      <c r="I335" s="190"/>
      <c r="J335" s="190"/>
      <c r="K335" s="190"/>
      <c r="L335" s="190"/>
      <c r="M335" s="190"/>
      <c r="N335" s="190"/>
      <c r="O335" s="190"/>
      <c r="P335" s="190"/>
      <c r="Q335" s="190"/>
      <c r="R335" s="190"/>
      <c r="S335" s="190"/>
      <c r="T335" s="190"/>
      <c r="U335" s="190"/>
      <c r="V335" s="190"/>
      <c r="W335" s="190"/>
      <c r="X335" s="190"/>
      <c r="Y335" s="190"/>
      <c r="Z335" s="190"/>
      <c r="AA335" s="190"/>
    </row>
    <row xmlns:x14ac="http://schemas.microsoft.com/office/spreadsheetml/2009/9/ac" r="336" ht="15.75" x14ac:dyDescent="0.25">
      <c r="A336" s="190"/>
      <c r="B336" s="191"/>
      <c r="C336" s="190"/>
      <c r="D336" s="190"/>
      <c r="E336" s="190"/>
      <c r="F336" s="190"/>
      <c r="G336" s="190"/>
      <c r="H336" s="190"/>
      <c r="I336" s="190"/>
      <c r="J336" s="190"/>
      <c r="K336" s="190"/>
      <c r="L336" s="190"/>
      <c r="M336" s="190"/>
      <c r="N336" s="190"/>
      <c r="O336" s="190"/>
      <c r="P336" s="190"/>
      <c r="Q336" s="190"/>
      <c r="R336" s="190"/>
      <c r="S336" s="190"/>
      <c r="T336" s="190"/>
      <c r="U336" s="190"/>
      <c r="V336" s="190"/>
      <c r="W336" s="190"/>
      <c r="X336" s="190"/>
      <c r="Y336" s="190"/>
      <c r="Z336" s="190"/>
      <c r="AA336" s="190"/>
    </row>
    <row xmlns:x14ac="http://schemas.microsoft.com/office/spreadsheetml/2009/9/ac" r="337" ht="15.75" x14ac:dyDescent="0.25">
      <c r="A337" s="190"/>
      <c r="B337" s="191"/>
      <c r="C337" s="190"/>
      <c r="D337" s="190"/>
      <c r="E337" s="190"/>
      <c r="F337" s="190"/>
      <c r="G337" s="190"/>
      <c r="H337" s="190"/>
      <c r="I337" s="190"/>
      <c r="J337" s="190"/>
      <c r="K337" s="190"/>
      <c r="L337" s="190"/>
      <c r="M337" s="190"/>
      <c r="N337" s="190"/>
      <c r="O337" s="190"/>
      <c r="P337" s="190"/>
      <c r="Q337" s="190"/>
      <c r="R337" s="190"/>
      <c r="S337" s="190"/>
      <c r="T337" s="190"/>
      <c r="U337" s="190"/>
      <c r="V337" s="190"/>
      <c r="W337" s="190"/>
      <c r="X337" s="190"/>
      <c r="Y337" s="190"/>
      <c r="Z337" s="190"/>
      <c r="AA337" s="190"/>
    </row>
    <row xmlns:x14ac="http://schemas.microsoft.com/office/spreadsheetml/2009/9/ac" r="338" ht="15.75" x14ac:dyDescent="0.25">
      <c r="A338" s="190"/>
      <c r="B338" s="191"/>
      <c r="C338" s="190"/>
      <c r="D338" s="190"/>
      <c r="E338" s="190"/>
      <c r="F338" s="190"/>
      <c r="G338" s="190"/>
      <c r="H338" s="190"/>
      <c r="I338" s="190"/>
      <c r="J338" s="190"/>
      <c r="K338" s="190"/>
      <c r="L338" s="190"/>
      <c r="M338" s="190"/>
      <c r="N338" s="190"/>
      <c r="O338" s="190"/>
      <c r="P338" s="190"/>
      <c r="Q338" s="190"/>
      <c r="R338" s="190"/>
      <c r="S338" s="190"/>
      <c r="T338" s="190"/>
      <c r="U338" s="190"/>
      <c r="V338" s="190"/>
      <c r="W338" s="190"/>
      <c r="X338" s="190"/>
      <c r="Y338" s="190"/>
      <c r="Z338" s="190"/>
      <c r="AA338" s="190"/>
    </row>
    <row xmlns:x14ac="http://schemas.microsoft.com/office/spreadsheetml/2009/9/ac" r="339" ht="15.75" x14ac:dyDescent="0.25">
      <c r="A339" s="190"/>
      <c r="B339" s="191"/>
      <c r="C339" s="190"/>
      <c r="D339" s="190"/>
      <c r="E339" s="190"/>
      <c r="F339" s="190"/>
      <c r="G339" s="190"/>
      <c r="H339" s="190"/>
      <c r="I339" s="190"/>
      <c r="J339" s="190"/>
      <c r="K339" s="190"/>
      <c r="L339" s="190"/>
      <c r="M339" s="190"/>
      <c r="N339" s="190"/>
      <c r="O339" s="190"/>
      <c r="P339" s="190"/>
      <c r="Q339" s="190"/>
      <c r="R339" s="190"/>
      <c r="S339" s="190"/>
      <c r="T339" s="190"/>
      <c r="U339" s="190"/>
      <c r="V339" s="190"/>
      <c r="W339" s="190"/>
      <c r="X339" s="190"/>
      <c r="Y339" s="190"/>
      <c r="Z339" s="190"/>
      <c r="AA339" s="190"/>
    </row>
    <row xmlns:x14ac="http://schemas.microsoft.com/office/spreadsheetml/2009/9/ac" r="340" ht="15.75" x14ac:dyDescent="0.25">
      <c r="A340" s="190"/>
      <c r="B340" s="191"/>
      <c r="C340" s="190"/>
      <c r="D340" s="190"/>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row>
    <row xmlns:x14ac="http://schemas.microsoft.com/office/spreadsheetml/2009/9/ac" r="341" ht="15.75" x14ac:dyDescent="0.25">
      <c r="A341" s="190"/>
      <c r="B341" s="191"/>
      <c r="C341" s="190"/>
      <c r="D341" s="190"/>
      <c r="E341" s="190"/>
      <c r="F341" s="190"/>
      <c r="G341" s="190"/>
      <c r="H341" s="190"/>
      <c r="I341" s="190"/>
      <c r="J341" s="190"/>
      <c r="K341" s="190"/>
      <c r="L341" s="190"/>
      <c r="M341" s="190"/>
      <c r="N341" s="190"/>
      <c r="O341" s="190"/>
      <c r="P341" s="190"/>
      <c r="Q341" s="190"/>
      <c r="R341" s="190"/>
      <c r="S341" s="190"/>
      <c r="T341" s="190"/>
      <c r="U341" s="190"/>
      <c r="V341" s="190"/>
      <c r="W341" s="190"/>
      <c r="X341" s="190"/>
      <c r="Y341" s="190"/>
      <c r="Z341" s="190"/>
      <c r="AA341" s="190"/>
    </row>
    <row xmlns:x14ac="http://schemas.microsoft.com/office/spreadsheetml/2009/9/ac" r="342" ht="15.75" x14ac:dyDescent="0.25">
      <c r="A342" s="190"/>
      <c r="B342" s="191"/>
      <c r="C342" s="190"/>
      <c r="D342" s="190"/>
      <c r="E342" s="190"/>
      <c r="F342" s="190"/>
      <c r="G342" s="190"/>
      <c r="H342" s="190"/>
      <c r="I342" s="190"/>
      <c r="J342" s="190"/>
      <c r="K342" s="190"/>
      <c r="L342" s="190"/>
      <c r="M342" s="190"/>
      <c r="N342" s="190"/>
      <c r="O342" s="190"/>
      <c r="P342" s="190"/>
      <c r="Q342" s="190"/>
      <c r="R342" s="190"/>
      <c r="S342" s="190"/>
      <c r="T342" s="190"/>
      <c r="U342" s="190"/>
      <c r="V342" s="190"/>
      <c r="W342" s="190"/>
      <c r="X342" s="190"/>
      <c r="Y342" s="190"/>
      <c r="Z342" s="190"/>
      <c r="AA342" s="190"/>
    </row>
    <row xmlns:x14ac="http://schemas.microsoft.com/office/spreadsheetml/2009/9/ac" r="343" ht="15.75" x14ac:dyDescent="0.25">
      <c r="A343" s="190"/>
      <c r="B343" s="191"/>
      <c r="C343" s="190"/>
      <c r="D343" s="190"/>
      <c r="E343" s="190"/>
      <c r="F343" s="190"/>
      <c r="G343" s="190"/>
      <c r="H343" s="190"/>
      <c r="I343" s="190"/>
      <c r="J343" s="190"/>
      <c r="K343" s="190"/>
      <c r="L343" s="190"/>
      <c r="M343" s="190"/>
      <c r="N343" s="190"/>
      <c r="O343" s="190"/>
      <c r="P343" s="190"/>
      <c r="Q343" s="190"/>
      <c r="R343" s="190"/>
      <c r="S343" s="190"/>
      <c r="T343" s="190"/>
      <c r="U343" s="190"/>
      <c r="V343" s="190"/>
      <c r="W343" s="190"/>
      <c r="X343" s="190"/>
      <c r="Y343" s="190"/>
      <c r="Z343" s="190"/>
      <c r="AA343" s="190"/>
    </row>
    <row xmlns:x14ac="http://schemas.microsoft.com/office/spreadsheetml/2009/9/ac" r="344" ht="15.75" x14ac:dyDescent="0.25">
      <c r="A344" s="190"/>
      <c r="B344" s="191"/>
      <c r="C344" s="190"/>
      <c r="D344" s="190"/>
      <c r="E344" s="190"/>
      <c r="F344" s="190"/>
      <c r="G344" s="190"/>
      <c r="H344" s="190"/>
      <c r="I344" s="190"/>
      <c r="J344" s="190"/>
      <c r="K344" s="190"/>
      <c r="L344" s="190"/>
      <c r="M344" s="190"/>
      <c r="N344" s="190"/>
      <c r="O344" s="190"/>
      <c r="P344" s="190"/>
      <c r="Q344" s="190"/>
      <c r="R344" s="190"/>
      <c r="S344" s="190"/>
      <c r="T344" s="190"/>
      <c r="U344" s="190"/>
      <c r="V344" s="190"/>
      <c r="W344" s="190"/>
      <c r="X344" s="190"/>
      <c r="Y344" s="190"/>
      <c r="Z344" s="190"/>
      <c r="AA344" s="190"/>
    </row>
    <row xmlns:x14ac="http://schemas.microsoft.com/office/spreadsheetml/2009/9/ac" r="345" ht="15.75" x14ac:dyDescent="0.25">
      <c r="A345" s="190"/>
      <c r="B345" s="191"/>
      <c r="C345" s="190"/>
      <c r="D345" s="190"/>
      <c r="E345" s="190"/>
      <c r="F345" s="190"/>
      <c r="G345" s="190"/>
      <c r="H345" s="190"/>
      <c r="I345" s="190"/>
      <c r="J345" s="190"/>
      <c r="K345" s="190"/>
      <c r="L345" s="190"/>
      <c r="M345" s="190"/>
      <c r="N345" s="190"/>
      <c r="O345" s="190"/>
      <c r="P345" s="190"/>
      <c r="Q345" s="190"/>
      <c r="R345" s="190"/>
      <c r="S345" s="190"/>
      <c r="T345" s="190"/>
      <c r="U345" s="190"/>
      <c r="V345" s="190"/>
      <c r="W345" s="190"/>
      <c r="X345" s="190"/>
      <c r="Y345" s="190"/>
      <c r="Z345" s="190"/>
      <c r="AA345" s="190"/>
    </row>
    <row xmlns:x14ac="http://schemas.microsoft.com/office/spreadsheetml/2009/9/ac" r="346" ht="15.75" x14ac:dyDescent="0.25">
      <c r="A346" s="190"/>
      <c r="B346" s="191"/>
      <c r="C346" s="190"/>
      <c r="D346" s="190"/>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row>
    <row xmlns:x14ac="http://schemas.microsoft.com/office/spreadsheetml/2009/9/ac" r="347" ht="15.75" x14ac:dyDescent="0.25">
      <c r="A347" s="190"/>
      <c r="B347" s="191"/>
      <c r="C347" s="190"/>
      <c r="D347" s="190"/>
      <c r="E347" s="190"/>
      <c r="F347" s="190"/>
      <c r="G347" s="190"/>
      <c r="H347" s="190"/>
      <c r="I347" s="190"/>
      <c r="J347" s="190"/>
      <c r="K347" s="190"/>
      <c r="L347" s="190"/>
      <c r="M347" s="190"/>
      <c r="N347" s="190"/>
      <c r="O347" s="190"/>
      <c r="P347" s="190"/>
      <c r="Q347" s="190"/>
      <c r="R347" s="190"/>
      <c r="S347" s="190"/>
      <c r="T347" s="190"/>
      <c r="U347" s="190"/>
      <c r="V347" s="190"/>
      <c r="W347" s="190"/>
      <c r="X347" s="190"/>
      <c r="Y347" s="190"/>
      <c r="Z347" s="190"/>
      <c r="AA347" s="190"/>
    </row>
    <row xmlns:x14ac="http://schemas.microsoft.com/office/spreadsheetml/2009/9/ac" r="348" ht="15.75" x14ac:dyDescent="0.25">
      <c r="A348" s="190"/>
      <c r="B348" s="191"/>
      <c r="C348" s="190"/>
      <c r="D348" s="190"/>
      <c r="E348" s="190"/>
      <c r="F348" s="190"/>
      <c r="G348" s="190"/>
      <c r="H348" s="190"/>
      <c r="I348" s="190"/>
      <c r="J348" s="190"/>
      <c r="K348" s="190"/>
      <c r="L348" s="190"/>
      <c r="M348" s="190"/>
      <c r="N348" s="190"/>
      <c r="O348" s="190"/>
      <c r="P348" s="190"/>
      <c r="Q348" s="190"/>
      <c r="R348" s="190"/>
      <c r="S348" s="190"/>
      <c r="T348" s="190"/>
      <c r="U348" s="190"/>
      <c r="V348" s="190"/>
      <c r="W348" s="190"/>
      <c r="X348" s="190"/>
      <c r="Y348" s="190"/>
      <c r="Z348" s="190"/>
      <c r="AA348" s="190"/>
    </row>
    <row xmlns:x14ac="http://schemas.microsoft.com/office/spreadsheetml/2009/9/ac" r="349" ht="15.75" x14ac:dyDescent="0.25">
      <c r="A349" s="190"/>
      <c r="B349" s="191"/>
      <c r="C349" s="190"/>
      <c r="D349" s="190"/>
      <c r="E349" s="190"/>
      <c r="F349" s="190"/>
      <c r="G349" s="190"/>
      <c r="H349" s="190"/>
      <c r="I349" s="190"/>
      <c r="J349" s="190"/>
      <c r="K349" s="190"/>
      <c r="L349" s="190"/>
      <c r="M349" s="190"/>
      <c r="N349" s="190"/>
      <c r="O349" s="190"/>
      <c r="P349" s="190"/>
      <c r="Q349" s="190"/>
      <c r="R349" s="190"/>
      <c r="S349" s="190"/>
      <c r="T349" s="190"/>
      <c r="U349" s="190"/>
      <c r="V349" s="190"/>
      <c r="W349" s="190"/>
      <c r="X349" s="190"/>
      <c r="Y349" s="190"/>
      <c r="Z349" s="190"/>
      <c r="AA349" s="190"/>
    </row>
    <row xmlns:x14ac="http://schemas.microsoft.com/office/spreadsheetml/2009/9/ac" r="350" ht="15.75" x14ac:dyDescent="0.25">
      <c r="A350" s="190"/>
      <c r="B350" s="191"/>
      <c r="C350" s="190"/>
      <c r="D350" s="190"/>
      <c r="E350" s="190"/>
      <c r="F350" s="190"/>
      <c r="G350" s="190"/>
      <c r="H350" s="190"/>
      <c r="I350" s="190"/>
      <c r="J350" s="190"/>
      <c r="K350" s="190"/>
      <c r="L350" s="190"/>
      <c r="M350" s="190"/>
      <c r="N350" s="190"/>
      <c r="O350" s="190"/>
      <c r="P350" s="190"/>
      <c r="Q350" s="190"/>
      <c r="R350" s="190"/>
      <c r="S350" s="190"/>
      <c r="T350" s="190"/>
      <c r="U350" s="190"/>
      <c r="V350" s="190"/>
      <c r="W350" s="190"/>
      <c r="X350" s="190"/>
      <c r="Y350" s="190"/>
      <c r="Z350" s="190"/>
      <c r="AA350" s="190"/>
    </row>
    <row xmlns:x14ac="http://schemas.microsoft.com/office/spreadsheetml/2009/9/ac" r="351" ht="15.75" x14ac:dyDescent="0.25">
      <c r="A351" s="190"/>
      <c r="B351" s="191"/>
      <c r="C351" s="190"/>
      <c r="D351" s="190"/>
      <c r="E351" s="190"/>
      <c r="F351" s="190"/>
      <c r="G351" s="190"/>
      <c r="H351" s="190"/>
      <c r="I351" s="190"/>
      <c r="J351" s="190"/>
      <c r="K351" s="190"/>
      <c r="L351" s="190"/>
      <c r="M351" s="190"/>
      <c r="N351" s="190"/>
      <c r="O351" s="190"/>
      <c r="P351" s="190"/>
      <c r="Q351" s="190"/>
      <c r="R351" s="190"/>
      <c r="S351" s="190"/>
      <c r="T351" s="190"/>
      <c r="U351" s="190"/>
      <c r="V351" s="190"/>
      <c r="W351" s="190"/>
      <c r="X351" s="190"/>
      <c r="Y351" s="190"/>
      <c r="Z351" s="190"/>
      <c r="AA351" s="190"/>
    </row>
    <row xmlns:x14ac="http://schemas.microsoft.com/office/spreadsheetml/2009/9/ac" r="352" ht="15.75" x14ac:dyDescent="0.25">
      <c r="A352" s="190"/>
      <c r="B352" s="191"/>
      <c r="C352" s="190"/>
      <c r="D352" s="190"/>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row>
    <row xmlns:x14ac="http://schemas.microsoft.com/office/spreadsheetml/2009/9/ac" r="353" ht="15.75" x14ac:dyDescent="0.25">
      <c r="A353" s="190"/>
      <c r="B353" s="191"/>
      <c r="C353" s="190"/>
      <c r="D353" s="190"/>
      <c r="E353" s="190"/>
      <c r="F353" s="190"/>
      <c r="G353" s="190"/>
      <c r="H353" s="190"/>
      <c r="I353" s="190"/>
      <c r="J353" s="190"/>
      <c r="K353" s="190"/>
      <c r="L353" s="190"/>
      <c r="M353" s="190"/>
      <c r="N353" s="190"/>
      <c r="O353" s="190"/>
      <c r="P353" s="190"/>
      <c r="Q353" s="190"/>
      <c r="R353" s="190"/>
      <c r="S353" s="190"/>
      <c r="T353" s="190"/>
      <c r="U353" s="190"/>
      <c r="V353" s="190"/>
      <c r="W353" s="190"/>
      <c r="X353" s="190"/>
      <c r="Y353" s="190"/>
      <c r="Z353" s="190"/>
      <c r="AA353" s="190"/>
    </row>
    <row xmlns:x14ac="http://schemas.microsoft.com/office/spreadsheetml/2009/9/ac" r="354" ht="15.75" x14ac:dyDescent="0.25">
      <c r="A354" s="190"/>
      <c r="B354" s="191"/>
      <c r="C354" s="190"/>
      <c r="D354" s="190"/>
      <c r="E354" s="190"/>
      <c r="F354" s="190"/>
      <c r="G354" s="190"/>
      <c r="H354" s="190"/>
      <c r="I354" s="190"/>
      <c r="J354" s="190"/>
      <c r="K354" s="190"/>
      <c r="L354" s="190"/>
      <c r="M354" s="190"/>
      <c r="N354" s="190"/>
      <c r="O354" s="190"/>
      <c r="P354" s="190"/>
      <c r="Q354" s="190"/>
      <c r="R354" s="190"/>
      <c r="S354" s="190"/>
      <c r="T354" s="190"/>
      <c r="U354" s="190"/>
      <c r="V354" s="190"/>
      <c r="W354" s="190"/>
      <c r="X354" s="190"/>
      <c r="Y354" s="190"/>
      <c r="Z354" s="190"/>
      <c r="AA354" s="190"/>
    </row>
    <row xmlns:x14ac="http://schemas.microsoft.com/office/spreadsheetml/2009/9/ac" r="355" ht="15.75" x14ac:dyDescent="0.25">
      <c r="A355" s="190"/>
      <c r="B355" s="191"/>
      <c r="C355" s="190"/>
      <c r="D355" s="190"/>
      <c r="E355" s="190"/>
      <c r="F355" s="190"/>
      <c r="G355" s="190"/>
      <c r="H355" s="190"/>
      <c r="I355" s="190"/>
      <c r="J355" s="190"/>
      <c r="K355" s="190"/>
      <c r="L355" s="190"/>
      <c r="M355" s="190"/>
      <c r="N355" s="190"/>
      <c r="O355" s="190"/>
      <c r="P355" s="190"/>
      <c r="Q355" s="190"/>
      <c r="R355" s="190"/>
      <c r="S355" s="190"/>
      <c r="T355" s="190"/>
      <c r="U355" s="190"/>
      <c r="V355" s="190"/>
      <c r="W355" s="190"/>
      <c r="X355" s="190"/>
      <c r="Y355" s="190"/>
      <c r="Z355" s="190"/>
      <c r="AA355" s="190"/>
    </row>
    <row xmlns:x14ac="http://schemas.microsoft.com/office/spreadsheetml/2009/9/ac" r="356" ht="15.75" x14ac:dyDescent="0.25">
      <c r="A356" s="190"/>
      <c r="B356" s="191"/>
      <c r="C356" s="190"/>
      <c r="D356" s="190"/>
      <c r="E356" s="190"/>
      <c r="F356" s="190"/>
      <c r="G356" s="190"/>
      <c r="H356" s="190"/>
      <c r="I356" s="190"/>
      <c r="J356" s="190"/>
      <c r="K356" s="190"/>
      <c r="L356" s="190"/>
      <c r="M356" s="190"/>
      <c r="N356" s="190"/>
      <c r="O356" s="190"/>
      <c r="P356" s="190"/>
      <c r="Q356" s="190"/>
      <c r="R356" s="190"/>
      <c r="S356" s="190"/>
      <c r="T356" s="190"/>
      <c r="U356" s="190"/>
      <c r="V356" s="190"/>
      <c r="W356" s="190"/>
      <c r="X356" s="190"/>
      <c r="Y356" s="190"/>
      <c r="Z356" s="190"/>
      <c r="AA356" s="190"/>
    </row>
    <row xmlns:x14ac="http://schemas.microsoft.com/office/spreadsheetml/2009/9/ac" r="357" ht="15.75" x14ac:dyDescent="0.25">
      <c r="A357" s="190"/>
      <c r="B357" s="191"/>
      <c r="C357" s="190"/>
      <c r="D357" s="190"/>
      <c r="E357" s="190"/>
      <c r="F357" s="190"/>
      <c r="G357" s="190"/>
      <c r="H357" s="190"/>
      <c r="I357" s="190"/>
      <c r="J357" s="190"/>
      <c r="K357" s="190"/>
      <c r="L357" s="190"/>
      <c r="M357" s="190"/>
      <c r="N357" s="190"/>
      <c r="O357" s="190"/>
      <c r="P357" s="190"/>
      <c r="Q357" s="190"/>
      <c r="R357" s="190"/>
      <c r="S357" s="190"/>
      <c r="T357" s="190"/>
      <c r="U357" s="190"/>
      <c r="V357" s="190"/>
      <c r="W357" s="190"/>
      <c r="X357" s="190"/>
      <c r="Y357" s="190"/>
      <c r="Z357" s="190"/>
      <c r="AA357" s="190"/>
    </row>
    <row xmlns:x14ac="http://schemas.microsoft.com/office/spreadsheetml/2009/9/ac" r="358" ht="15.75" x14ac:dyDescent="0.25">
      <c r="A358" s="190"/>
      <c r="B358" s="191"/>
      <c r="C358" s="190"/>
      <c r="D358" s="190"/>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row>
    <row xmlns:x14ac="http://schemas.microsoft.com/office/spreadsheetml/2009/9/ac" r="359" ht="15.75" x14ac:dyDescent="0.25">
      <c r="A359" s="190"/>
      <c r="B359" s="191"/>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row>
    <row xmlns:x14ac="http://schemas.microsoft.com/office/spreadsheetml/2009/9/ac" r="360" ht="15.75" x14ac:dyDescent="0.25">
      <c r="A360" s="190"/>
      <c r="B360" s="191"/>
      <c r="C360" s="190"/>
      <c r="D360" s="190"/>
      <c r="E360" s="190"/>
      <c r="F360" s="190"/>
      <c r="G360" s="190"/>
      <c r="H360" s="190"/>
      <c r="I360" s="190"/>
      <c r="J360" s="190"/>
      <c r="K360" s="190"/>
      <c r="L360" s="190"/>
      <c r="M360" s="190"/>
      <c r="N360" s="190"/>
      <c r="O360" s="190"/>
      <c r="P360" s="190"/>
      <c r="Q360" s="190"/>
      <c r="R360" s="190"/>
      <c r="S360" s="190"/>
      <c r="T360" s="190"/>
      <c r="U360" s="190"/>
      <c r="V360" s="190"/>
      <c r="W360" s="190"/>
      <c r="X360" s="190"/>
      <c r="Y360" s="190"/>
      <c r="Z360" s="190"/>
      <c r="AA360" s="190"/>
    </row>
    <row xmlns:x14ac="http://schemas.microsoft.com/office/spreadsheetml/2009/9/ac" r="361" ht="15.75" x14ac:dyDescent="0.25">
      <c r="A361" s="190"/>
      <c r="B361" s="191"/>
      <c r="C361" s="190"/>
      <c r="D361" s="190"/>
      <c r="E361" s="190"/>
      <c r="F361" s="190"/>
      <c r="G361" s="190"/>
      <c r="H361" s="190"/>
      <c r="I361" s="190"/>
      <c r="J361" s="190"/>
      <c r="K361" s="190"/>
      <c r="L361" s="190"/>
      <c r="M361" s="190"/>
      <c r="N361" s="190"/>
      <c r="O361" s="190"/>
      <c r="P361" s="190"/>
      <c r="Q361" s="190"/>
      <c r="R361" s="190"/>
      <c r="S361" s="190"/>
      <c r="T361" s="190"/>
      <c r="U361" s="190"/>
      <c r="V361" s="190"/>
      <c r="W361" s="190"/>
      <c r="X361" s="190"/>
      <c r="Y361" s="190"/>
      <c r="Z361" s="190"/>
      <c r="AA361" s="190"/>
    </row>
    <row xmlns:x14ac="http://schemas.microsoft.com/office/spreadsheetml/2009/9/ac" r="362" ht="15.75" x14ac:dyDescent="0.25">
      <c r="A362" s="190"/>
      <c r="B362" s="191"/>
      <c r="C362" s="190"/>
      <c r="D362" s="190"/>
      <c r="E362" s="190"/>
      <c r="F362" s="190"/>
      <c r="G362" s="190"/>
      <c r="H362" s="190"/>
      <c r="I362" s="190"/>
      <c r="J362" s="190"/>
      <c r="K362" s="190"/>
      <c r="L362" s="190"/>
      <c r="M362" s="190"/>
      <c r="N362" s="190"/>
      <c r="O362" s="190"/>
      <c r="P362" s="190"/>
      <c r="Q362" s="190"/>
      <c r="R362" s="190"/>
      <c r="S362" s="190"/>
      <c r="T362" s="190"/>
      <c r="U362" s="190"/>
      <c r="V362" s="190"/>
      <c r="W362" s="190"/>
      <c r="X362" s="190"/>
      <c r="Y362" s="190"/>
      <c r="Z362" s="190"/>
      <c r="AA362" s="190"/>
    </row>
    <row xmlns:x14ac="http://schemas.microsoft.com/office/spreadsheetml/2009/9/ac" r="363" ht="15.75" x14ac:dyDescent="0.25">
      <c r="A363" s="190"/>
      <c r="B363" s="191"/>
      <c r="C363" s="190"/>
      <c r="D363" s="190"/>
      <c r="E363" s="190"/>
      <c r="F363" s="190"/>
      <c r="G363" s="190"/>
      <c r="H363" s="190"/>
      <c r="I363" s="190"/>
      <c r="J363" s="190"/>
      <c r="K363" s="190"/>
      <c r="L363" s="190"/>
      <c r="M363" s="190"/>
      <c r="N363" s="190"/>
      <c r="O363" s="190"/>
      <c r="P363" s="190"/>
      <c r="Q363" s="190"/>
      <c r="R363" s="190"/>
      <c r="S363" s="190"/>
      <c r="T363" s="190"/>
      <c r="U363" s="190"/>
      <c r="V363" s="190"/>
      <c r="W363" s="190"/>
      <c r="X363" s="190"/>
      <c r="Y363" s="190"/>
      <c r="Z363" s="190"/>
      <c r="AA363" s="190"/>
    </row>
    <row xmlns:x14ac="http://schemas.microsoft.com/office/spreadsheetml/2009/9/ac" r="364" ht="15.75" x14ac:dyDescent="0.25">
      <c r="A364" s="190"/>
      <c r="B364" s="191"/>
      <c r="C364" s="190"/>
      <c r="D364" s="190"/>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row>
    <row xmlns:x14ac="http://schemas.microsoft.com/office/spreadsheetml/2009/9/ac" r="365" ht="15.75" x14ac:dyDescent="0.25">
      <c r="A365" s="190"/>
      <c r="B365" s="191"/>
      <c r="C365" s="190"/>
      <c r="D365" s="190"/>
      <c r="E365" s="190"/>
      <c r="F365" s="190"/>
      <c r="G365" s="190"/>
      <c r="H365" s="190"/>
      <c r="I365" s="190"/>
      <c r="J365" s="190"/>
      <c r="K365" s="190"/>
      <c r="L365" s="190"/>
      <c r="M365" s="190"/>
      <c r="N365" s="190"/>
      <c r="O365" s="190"/>
      <c r="P365" s="190"/>
      <c r="Q365" s="190"/>
      <c r="R365" s="190"/>
      <c r="S365" s="190"/>
      <c r="T365" s="190"/>
      <c r="U365" s="190"/>
      <c r="V365" s="190"/>
      <c r="W365" s="190"/>
      <c r="X365" s="190"/>
      <c r="Y365" s="190"/>
      <c r="Z365" s="190"/>
      <c r="AA365" s="190"/>
    </row>
    <row xmlns:x14ac="http://schemas.microsoft.com/office/spreadsheetml/2009/9/ac" r="366" ht="15.75" x14ac:dyDescent="0.25">
      <c r="A366" s="190"/>
      <c r="B366" s="191"/>
      <c r="C366" s="190"/>
      <c r="D366" s="190"/>
      <c r="E366" s="190"/>
      <c r="F366" s="190"/>
      <c r="G366" s="190"/>
      <c r="H366" s="190"/>
      <c r="I366" s="190"/>
      <c r="J366" s="190"/>
      <c r="K366" s="190"/>
      <c r="L366" s="190"/>
      <c r="M366" s="190"/>
      <c r="N366" s="190"/>
      <c r="O366" s="190"/>
      <c r="P366" s="190"/>
      <c r="Q366" s="190"/>
      <c r="R366" s="190"/>
      <c r="S366" s="190"/>
      <c r="T366" s="190"/>
      <c r="U366" s="190"/>
      <c r="V366" s="190"/>
      <c r="W366" s="190"/>
      <c r="X366" s="190"/>
      <c r="Y366" s="190"/>
      <c r="Z366" s="190"/>
      <c r="AA366" s="190"/>
    </row>
    <row xmlns:x14ac="http://schemas.microsoft.com/office/spreadsheetml/2009/9/ac" r="367" ht="15.75" x14ac:dyDescent="0.25">
      <c r="A367" s="190"/>
      <c r="B367" s="191"/>
      <c r="C367" s="190"/>
      <c r="D367" s="190"/>
      <c r="E367" s="190"/>
      <c r="F367" s="190"/>
      <c r="G367" s="190"/>
      <c r="H367" s="190"/>
      <c r="I367" s="190"/>
      <c r="J367" s="190"/>
      <c r="K367" s="190"/>
      <c r="L367" s="190"/>
      <c r="M367" s="190"/>
      <c r="N367" s="190"/>
      <c r="O367" s="190"/>
      <c r="P367" s="190"/>
      <c r="Q367" s="190"/>
      <c r="R367" s="190"/>
      <c r="S367" s="190"/>
      <c r="T367" s="190"/>
      <c r="U367" s="190"/>
      <c r="V367" s="190"/>
      <c r="W367" s="190"/>
      <c r="X367" s="190"/>
      <c r="Y367" s="190"/>
      <c r="Z367" s="190"/>
      <c r="AA367" s="190"/>
    </row>
    <row xmlns:x14ac="http://schemas.microsoft.com/office/spreadsheetml/2009/9/ac" r="368" ht="15.75" x14ac:dyDescent="0.25">
      <c r="A368" s="190"/>
      <c r="B368" s="191"/>
      <c r="C368" s="190"/>
      <c r="D368" s="190"/>
      <c r="E368" s="190"/>
      <c r="F368" s="190"/>
      <c r="G368" s="190"/>
      <c r="H368" s="190"/>
      <c r="I368" s="190"/>
      <c r="J368" s="190"/>
      <c r="K368" s="190"/>
      <c r="L368" s="190"/>
      <c r="M368" s="190"/>
      <c r="N368" s="190"/>
      <c r="O368" s="190"/>
      <c r="P368" s="190"/>
      <c r="Q368" s="190"/>
      <c r="R368" s="190"/>
      <c r="S368" s="190"/>
      <c r="T368" s="190"/>
      <c r="U368" s="190"/>
      <c r="V368" s="190"/>
      <c r="W368" s="190"/>
      <c r="X368" s="190"/>
      <c r="Y368" s="190"/>
      <c r="Z368" s="190"/>
      <c r="AA368" s="190"/>
    </row>
    <row xmlns:x14ac="http://schemas.microsoft.com/office/spreadsheetml/2009/9/ac" r="369" ht="15.75" x14ac:dyDescent="0.25">
      <c r="A369" s="190"/>
      <c r="B369" s="191"/>
      <c r="C369" s="190"/>
      <c r="D369" s="190"/>
      <c r="E369" s="190"/>
      <c r="F369" s="190"/>
      <c r="G369" s="190"/>
      <c r="H369" s="190"/>
      <c r="I369" s="190"/>
      <c r="J369" s="190"/>
      <c r="K369" s="190"/>
      <c r="L369" s="190"/>
      <c r="M369" s="190"/>
      <c r="N369" s="190"/>
      <c r="O369" s="190"/>
      <c r="P369" s="190"/>
      <c r="Q369" s="190"/>
      <c r="R369" s="190"/>
      <c r="S369" s="190"/>
      <c r="T369" s="190"/>
      <c r="U369" s="190"/>
      <c r="V369" s="190"/>
      <c r="W369" s="190"/>
      <c r="X369" s="190"/>
      <c r="Y369" s="190"/>
      <c r="Z369" s="190"/>
      <c r="AA369" s="190"/>
    </row>
    <row xmlns:x14ac="http://schemas.microsoft.com/office/spreadsheetml/2009/9/ac" r="370" ht="15.75" x14ac:dyDescent="0.25">
      <c r="A370" s="190"/>
      <c r="B370" s="191"/>
      <c r="C370" s="190"/>
      <c r="D370" s="190"/>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row>
    <row xmlns:x14ac="http://schemas.microsoft.com/office/spreadsheetml/2009/9/ac" r="371" ht="15.75" x14ac:dyDescent="0.25">
      <c r="A371" s="190"/>
      <c r="B371" s="191"/>
      <c r="C371" s="190"/>
      <c r="D371" s="190"/>
      <c r="E371" s="190"/>
      <c r="F371" s="190"/>
      <c r="G371" s="190"/>
      <c r="H371" s="190"/>
      <c r="I371" s="190"/>
      <c r="J371" s="190"/>
      <c r="K371" s="190"/>
      <c r="L371" s="190"/>
      <c r="M371" s="190"/>
      <c r="N371" s="190"/>
      <c r="O371" s="190"/>
      <c r="P371" s="190"/>
      <c r="Q371" s="190"/>
      <c r="R371" s="190"/>
      <c r="S371" s="190"/>
      <c r="T371" s="190"/>
      <c r="U371" s="190"/>
      <c r="V371" s="190"/>
      <c r="W371" s="190"/>
      <c r="X371" s="190"/>
      <c r="Y371" s="190"/>
      <c r="Z371" s="190"/>
      <c r="AA371" s="190"/>
    </row>
    <row xmlns:x14ac="http://schemas.microsoft.com/office/spreadsheetml/2009/9/ac" r="372" ht="15.75" x14ac:dyDescent="0.25">
      <c r="A372" s="190"/>
      <c r="B372" s="191"/>
      <c r="C372" s="190"/>
      <c r="D372" s="190"/>
      <c r="E372" s="190"/>
      <c r="F372" s="190"/>
      <c r="G372" s="190"/>
      <c r="H372" s="190"/>
      <c r="I372" s="190"/>
      <c r="J372" s="190"/>
      <c r="K372" s="190"/>
      <c r="L372" s="190"/>
      <c r="M372" s="190"/>
      <c r="N372" s="190"/>
      <c r="O372" s="190"/>
      <c r="P372" s="190"/>
      <c r="Q372" s="190"/>
      <c r="R372" s="190"/>
      <c r="S372" s="190"/>
      <c r="T372" s="190"/>
      <c r="U372" s="190"/>
      <c r="V372" s="190"/>
      <c r="W372" s="190"/>
      <c r="X372" s="190"/>
      <c r="Y372" s="190"/>
      <c r="Z372" s="190"/>
      <c r="AA372" s="190"/>
    </row>
    <row xmlns:x14ac="http://schemas.microsoft.com/office/spreadsheetml/2009/9/ac" r="373" ht="15.75" x14ac:dyDescent="0.25">
      <c r="A373" s="190"/>
      <c r="B373" s="191"/>
      <c r="C373" s="190"/>
      <c r="D373" s="190"/>
      <c r="E373" s="190"/>
      <c r="F373" s="190"/>
      <c r="G373" s="190"/>
      <c r="H373" s="190"/>
      <c r="I373" s="190"/>
      <c r="J373" s="190"/>
      <c r="K373" s="190"/>
      <c r="L373" s="190"/>
      <c r="M373" s="190"/>
      <c r="N373" s="190"/>
      <c r="O373" s="190"/>
      <c r="P373" s="190"/>
      <c r="Q373" s="190"/>
      <c r="R373" s="190"/>
      <c r="S373" s="190"/>
      <c r="T373" s="190"/>
      <c r="U373" s="190"/>
      <c r="V373" s="190"/>
      <c r="W373" s="190"/>
      <c r="X373" s="190"/>
      <c r="Y373" s="190"/>
      <c r="Z373" s="190"/>
      <c r="AA373" s="190"/>
    </row>
    <row xmlns:x14ac="http://schemas.microsoft.com/office/spreadsheetml/2009/9/ac" r="374" ht="15.75" x14ac:dyDescent="0.25">
      <c r="A374" s="190"/>
      <c r="B374" s="191"/>
      <c r="C374" s="190"/>
      <c r="D374" s="190"/>
      <c r="E374" s="190"/>
      <c r="F374" s="190"/>
      <c r="G374" s="190"/>
      <c r="H374" s="190"/>
      <c r="I374" s="190"/>
      <c r="J374" s="190"/>
      <c r="K374" s="190"/>
      <c r="L374" s="190"/>
      <c r="M374" s="190"/>
      <c r="N374" s="190"/>
      <c r="O374" s="190"/>
      <c r="P374" s="190"/>
      <c r="Q374" s="190"/>
      <c r="R374" s="190"/>
      <c r="S374" s="190"/>
      <c r="T374" s="190"/>
      <c r="U374" s="190"/>
      <c r="V374" s="190"/>
      <c r="W374" s="190"/>
      <c r="X374" s="190"/>
      <c r="Y374" s="190"/>
      <c r="Z374" s="190"/>
      <c r="AA374" s="190"/>
    </row>
    <row xmlns:x14ac="http://schemas.microsoft.com/office/spreadsheetml/2009/9/ac" r="375" ht="15.75" x14ac:dyDescent="0.25">
      <c r="A375" s="190"/>
      <c r="B375" s="191"/>
      <c r="C375" s="190"/>
      <c r="D375" s="190"/>
      <c r="E375" s="190"/>
      <c r="F375" s="190"/>
      <c r="G375" s="190"/>
      <c r="H375" s="190"/>
      <c r="I375" s="190"/>
      <c r="J375" s="190"/>
      <c r="K375" s="190"/>
      <c r="L375" s="190"/>
      <c r="M375" s="190"/>
      <c r="N375" s="190"/>
      <c r="O375" s="190"/>
      <c r="P375" s="190"/>
      <c r="Q375" s="190"/>
      <c r="R375" s="190"/>
      <c r="S375" s="190"/>
      <c r="T375" s="190"/>
      <c r="U375" s="190"/>
      <c r="V375" s="190"/>
      <c r="W375" s="190"/>
      <c r="X375" s="190"/>
      <c r="Y375" s="190"/>
      <c r="Z375" s="190"/>
      <c r="AA375" s="190"/>
    </row>
    <row xmlns:x14ac="http://schemas.microsoft.com/office/spreadsheetml/2009/9/ac" r="376" ht="15.75" x14ac:dyDescent="0.25">
      <c r="A376" s="190"/>
      <c r="B376" s="191"/>
      <c r="C376" s="190"/>
      <c r="D376" s="190"/>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row>
    <row xmlns:x14ac="http://schemas.microsoft.com/office/spreadsheetml/2009/9/ac" r="377" ht="15.75" x14ac:dyDescent="0.25">
      <c r="A377" s="190"/>
      <c r="B377" s="191"/>
      <c r="C377" s="190"/>
      <c r="D377" s="190"/>
      <c r="E377" s="190"/>
      <c r="F377" s="190"/>
      <c r="G377" s="190"/>
      <c r="H377" s="190"/>
      <c r="I377" s="190"/>
      <c r="J377" s="190"/>
      <c r="K377" s="190"/>
      <c r="L377" s="190"/>
      <c r="M377" s="190"/>
      <c r="N377" s="190"/>
      <c r="O377" s="190"/>
      <c r="P377" s="190"/>
      <c r="Q377" s="190"/>
      <c r="R377" s="190"/>
      <c r="S377" s="190"/>
      <c r="T377" s="190"/>
      <c r="U377" s="190"/>
      <c r="V377" s="190"/>
      <c r="W377" s="190"/>
      <c r="X377" s="190"/>
      <c r="Y377" s="190"/>
      <c r="Z377" s="190"/>
      <c r="AA377" s="190"/>
    </row>
    <row xmlns:x14ac="http://schemas.microsoft.com/office/spreadsheetml/2009/9/ac" r="378" ht="15.75" x14ac:dyDescent="0.25">
      <c r="A378" s="190"/>
      <c r="B378" s="191"/>
      <c r="C378" s="190"/>
      <c r="D378" s="190"/>
      <c r="E378" s="190"/>
      <c r="F378" s="190"/>
      <c r="G378" s="190"/>
      <c r="H378" s="190"/>
      <c r="I378" s="190"/>
      <c r="J378" s="190"/>
      <c r="K378" s="190"/>
      <c r="L378" s="190"/>
      <c r="M378" s="190"/>
      <c r="N378" s="190"/>
      <c r="O378" s="190"/>
      <c r="P378" s="190"/>
      <c r="Q378" s="190"/>
      <c r="R378" s="190"/>
      <c r="S378" s="190"/>
      <c r="T378" s="190"/>
      <c r="U378" s="190"/>
      <c r="V378" s="190"/>
      <c r="W378" s="190"/>
      <c r="X378" s="190"/>
      <c r="Y378" s="190"/>
      <c r="Z378" s="190"/>
      <c r="AA378" s="190"/>
    </row>
    <row xmlns:x14ac="http://schemas.microsoft.com/office/spreadsheetml/2009/9/ac" r="379" ht="15.75" x14ac:dyDescent="0.25">
      <c r="A379" s="190"/>
      <c r="B379" s="191"/>
      <c r="C379" s="190"/>
      <c r="D379" s="190"/>
      <c r="E379" s="190"/>
      <c r="F379" s="190"/>
      <c r="G379" s="190"/>
      <c r="H379" s="190"/>
      <c r="I379" s="190"/>
      <c r="J379" s="190"/>
      <c r="K379" s="190"/>
      <c r="L379" s="190"/>
      <c r="M379" s="190"/>
      <c r="N379" s="190"/>
      <c r="O379" s="190"/>
      <c r="P379" s="190"/>
      <c r="Q379" s="190"/>
      <c r="R379" s="190"/>
      <c r="S379" s="190"/>
      <c r="T379" s="190"/>
      <c r="U379" s="190"/>
      <c r="V379" s="190"/>
      <c r="W379" s="190"/>
      <c r="X379" s="190"/>
      <c r="Y379" s="190"/>
      <c r="Z379" s="190"/>
      <c r="AA379" s="190"/>
    </row>
    <row xmlns:x14ac="http://schemas.microsoft.com/office/spreadsheetml/2009/9/ac" r="380" ht="15.75" x14ac:dyDescent="0.25">
      <c r="A380" s="190"/>
      <c r="B380" s="191"/>
      <c r="C380" s="190"/>
      <c r="D380" s="190"/>
      <c r="E380" s="190"/>
      <c r="F380" s="190"/>
      <c r="G380" s="190"/>
      <c r="H380" s="190"/>
      <c r="I380" s="190"/>
      <c r="J380" s="190"/>
      <c r="K380" s="190"/>
      <c r="L380" s="190"/>
      <c r="M380" s="190"/>
      <c r="N380" s="190"/>
      <c r="O380" s="190"/>
      <c r="P380" s="190"/>
      <c r="Q380" s="190"/>
      <c r="R380" s="190"/>
      <c r="S380" s="190"/>
      <c r="T380" s="190"/>
      <c r="U380" s="190"/>
      <c r="V380" s="190"/>
      <c r="W380" s="190"/>
      <c r="X380" s="190"/>
      <c r="Y380" s="190"/>
      <c r="Z380" s="190"/>
      <c r="AA380" s="190"/>
    </row>
    <row xmlns:x14ac="http://schemas.microsoft.com/office/spreadsheetml/2009/9/ac" r="381" ht="15.75" x14ac:dyDescent="0.25">
      <c r="A381" s="190"/>
      <c r="B381" s="191"/>
      <c r="C381" s="190"/>
      <c r="D381" s="190"/>
      <c r="E381" s="190"/>
      <c r="F381" s="190"/>
      <c r="G381" s="190"/>
      <c r="H381" s="190"/>
      <c r="I381" s="190"/>
      <c r="J381" s="190"/>
      <c r="K381" s="190"/>
      <c r="L381" s="190"/>
      <c r="M381" s="190"/>
      <c r="N381" s="190"/>
      <c r="O381" s="190"/>
      <c r="P381" s="190"/>
      <c r="Q381" s="190"/>
      <c r="R381" s="190"/>
      <c r="S381" s="190"/>
      <c r="T381" s="190"/>
      <c r="U381" s="190"/>
      <c r="V381" s="190"/>
      <c r="W381" s="190"/>
      <c r="X381" s="190"/>
      <c r="Y381" s="190"/>
      <c r="Z381" s="190"/>
      <c r="AA381" s="190"/>
    </row>
    <row xmlns:x14ac="http://schemas.microsoft.com/office/spreadsheetml/2009/9/ac" r="382" ht="15.75" x14ac:dyDescent="0.25">
      <c r="A382" s="190"/>
      <c r="B382" s="191"/>
      <c r="C382" s="190"/>
      <c r="D382" s="190"/>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row>
    <row xmlns:x14ac="http://schemas.microsoft.com/office/spreadsheetml/2009/9/ac" r="383" ht="15.75" x14ac:dyDescent="0.25">
      <c r="A383" s="190"/>
      <c r="B383" s="191"/>
      <c r="C383" s="190"/>
      <c r="D383" s="190"/>
      <c r="E383" s="190"/>
      <c r="F383" s="190"/>
      <c r="G383" s="190"/>
      <c r="H383" s="190"/>
      <c r="I383" s="190"/>
      <c r="J383" s="190"/>
      <c r="K383" s="190"/>
      <c r="L383" s="190"/>
      <c r="M383" s="190"/>
      <c r="N383" s="190"/>
      <c r="O383" s="190"/>
      <c r="P383" s="190"/>
      <c r="Q383" s="190"/>
      <c r="R383" s="190"/>
      <c r="S383" s="190"/>
      <c r="T383" s="190"/>
      <c r="U383" s="190"/>
      <c r="V383" s="190"/>
      <c r="W383" s="190"/>
      <c r="X383" s="190"/>
      <c r="Y383" s="190"/>
      <c r="Z383" s="190"/>
      <c r="AA383" s="190"/>
    </row>
    <row xmlns:x14ac="http://schemas.microsoft.com/office/spreadsheetml/2009/9/ac" r="384" ht="15.75" x14ac:dyDescent="0.25">
      <c r="A384" s="190"/>
      <c r="B384" s="191"/>
      <c r="C384" s="190"/>
      <c r="D384" s="190"/>
      <c r="E384" s="190"/>
      <c r="F384" s="190"/>
      <c r="G384" s="190"/>
      <c r="H384" s="190"/>
      <c r="I384" s="190"/>
      <c r="J384" s="190"/>
      <c r="K384" s="190"/>
      <c r="L384" s="190"/>
      <c r="M384" s="190"/>
      <c r="N384" s="190"/>
      <c r="O384" s="190"/>
      <c r="P384" s="190"/>
      <c r="Q384" s="190"/>
      <c r="R384" s="190"/>
      <c r="S384" s="190"/>
      <c r="T384" s="190"/>
      <c r="U384" s="190"/>
      <c r="V384" s="190"/>
      <c r="W384" s="190"/>
      <c r="X384" s="190"/>
      <c r="Y384" s="190"/>
      <c r="Z384" s="190"/>
      <c r="AA384" s="190"/>
    </row>
    <row xmlns:x14ac="http://schemas.microsoft.com/office/spreadsheetml/2009/9/ac" r="385" ht="15.75" x14ac:dyDescent="0.25">
      <c r="A385" s="190"/>
      <c r="B385" s="191"/>
      <c r="C385" s="190"/>
      <c r="D385" s="190"/>
      <c r="E385" s="190"/>
      <c r="F385" s="190"/>
      <c r="G385" s="190"/>
      <c r="H385" s="190"/>
      <c r="I385" s="190"/>
      <c r="J385" s="190"/>
      <c r="K385" s="190"/>
      <c r="L385" s="190"/>
      <c r="M385" s="190"/>
      <c r="N385" s="190"/>
      <c r="O385" s="190"/>
      <c r="P385" s="190"/>
      <c r="Q385" s="190"/>
      <c r="R385" s="190"/>
      <c r="S385" s="190"/>
      <c r="T385" s="190"/>
      <c r="U385" s="190"/>
      <c r="V385" s="190"/>
      <c r="W385" s="190"/>
      <c r="X385" s="190"/>
      <c r="Y385" s="190"/>
      <c r="Z385" s="190"/>
      <c r="AA385" s="190"/>
    </row>
    <row xmlns:x14ac="http://schemas.microsoft.com/office/spreadsheetml/2009/9/ac" r="386" ht="15.75" x14ac:dyDescent="0.25">
      <c r="A386" s="190"/>
      <c r="B386" s="191"/>
      <c r="C386" s="190"/>
      <c r="D386" s="190"/>
      <c r="E386" s="190"/>
      <c r="F386" s="190"/>
      <c r="G386" s="190"/>
      <c r="H386" s="190"/>
      <c r="I386" s="190"/>
      <c r="J386" s="190"/>
      <c r="K386" s="190"/>
      <c r="L386" s="190"/>
      <c r="M386" s="190"/>
      <c r="N386" s="190"/>
      <c r="O386" s="190"/>
      <c r="P386" s="190"/>
      <c r="Q386" s="190"/>
      <c r="R386" s="190"/>
      <c r="S386" s="190"/>
      <c r="T386" s="190"/>
      <c r="U386" s="190"/>
      <c r="V386" s="190"/>
      <c r="W386" s="190"/>
      <c r="X386" s="190"/>
      <c r="Y386" s="190"/>
      <c r="Z386" s="190"/>
      <c r="AA386" s="190"/>
    </row>
    <row xmlns:x14ac="http://schemas.microsoft.com/office/spreadsheetml/2009/9/ac" r="387" ht="15.75" x14ac:dyDescent="0.25">
      <c r="A387" s="190"/>
      <c r="B387" s="191"/>
      <c r="C387" s="190"/>
      <c r="D387" s="190"/>
      <c r="E387" s="190"/>
      <c r="F387" s="190"/>
      <c r="G387" s="190"/>
      <c r="H387" s="190"/>
      <c r="I387" s="190"/>
      <c r="J387" s="190"/>
      <c r="K387" s="190"/>
      <c r="L387" s="190"/>
      <c r="M387" s="190"/>
      <c r="N387" s="190"/>
      <c r="O387" s="190"/>
      <c r="P387" s="190"/>
      <c r="Q387" s="190"/>
      <c r="R387" s="190"/>
      <c r="S387" s="190"/>
      <c r="T387" s="190"/>
      <c r="U387" s="190"/>
      <c r="V387" s="190"/>
      <c r="W387" s="190"/>
      <c r="X387" s="190"/>
      <c r="Y387" s="190"/>
      <c r="Z387" s="190"/>
      <c r="AA387" s="190"/>
    </row>
    <row xmlns:x14ac="http://schemas.microsoft.com/office/spreadsheetml/2009/9/ac" r="388" ht="15.75" x14ac:dyDescent="0.25">
      <c r="A388" s="190"/>
      <c r="B388" s="191"/>
      <c r="C388" s="190"/>
      <c r="D388" s="190"/>
      <c r="E388" s="190"/>
      <c r="F388" s="190"/>
      <c r="G388" s="190"/>
      <c r="H388" s="190"/>
      <c r="I388" s="190"/>
      <c r="J388" s="190"/>
      <c r="K388" s="190"/>
      <c r="L388" s="190"/>
      <c r="M388" s="190"/>
      <c r="N388" s="190"/>
      <c r="O388" s="190"/>
      <c r="P388" s="190"/>
      <c r="Q388" s="190"/>
      <c r="R388" s="190"/>
      <c r="S388" s="190"/>
      <c r="T388" s="190"/>
      <c r="U388" s="190"/>
      <c r="V388" s="190"/>
      <c r="W388" s="190"/>
      <c r="X388" s="190"/>
      <c r="Y388" s="190"/>
      <c r="Z388" s="190"/>
      <c r="AA388" s="190"/>
    </row>
    <row xmlns:x14ac="http://schemas.microsoft.com/office/spreadsheetml/2009/9/ac" r="389" ht="15.75" x14ac:dyDescent="0.25">
      <c r="A389" s="190"/>
      <c r="B389" s="191"/>
      <c r="C389" s="190"/>
      <c r="D389" s="190"/>
      <c r="E389" s="190"/>
      <c r="F389" s="190"/>
      <c r="G389" s="190"/>
      <c r="H389" s="190"/>
      <c r="I389" s="190"/>
      <c r="J389" s="190"/>
      <c r="K389" s="190"/>
      <c r="L389" s="190"/>
      <c r="M389" s="190"/>
      <c r="N389" s="190"/>
      <c r="O389" s="190"/>
      <c r="P389" s="190"/>
      <c r="Q389" s="190"/>
      <c r="R389" s="190"/>
      <c r="S389" s="190"/>
      <c r="T389" s="190"/>
      <c r="U389" s="190"/>
      <c r="V389" s="190"/>
      <c r="W389" s="190"/>
      <c r="X389" s="190"/>
      <c r="Y389" s="190"/>
      <c r="Z389" s="190"/>
      <c r="AA389" s="190"/>
    </row>
    <row xmlns:x14ac="http://schemas.microsoft.com/office/spreadsheetml/2009/9/ac" r="390" ht="15.75" x14ac:dyDescent="0.25">
      <c r="A390" s="190"/>
      <c r="B390" s="191"/>
      <c r="C390" s="190"/>
      <c r="D390" s="190"/>
      <c r="E390" s="190"/>
      <c r="F390" s="190"/>
      <c r="G390" s="190"/>
      <c r="H390" s="190"/>
      <c r="I390" s="190"/>
      <c r="J390" s="190"/>
      <c r="K390" s="190"/>
      <c r="L390" s="190"/>
      <c r="M390" s="190"/>
      <c r="N390" s="190"/>
      <c r="O390" s="190"/>
      <c r="P390" s="190"/>
      <c r="Q390" s="190"/>
      <c r="R390" s="190"/>
      <c r="S390" s="190"/>
      <c r="T390" s="190"/>
      <c r="U390" s="190"/>
      <c r="V390" s="190"/>
      <c r="W390" s="190"/>
      <c r="X390" s="190"/>
      <c r="Y390" s="190"/>
      <c r="Z390" s="190"/>
      <c r="AA390" s="190"/>
    </row>
    <row xmlns:x14ac="http://schemas.microsoft.com/office/spreadsheetml/2009/9/ac" r="391" ht="15.75" x14ac:dyDescent="0.25">
      <c r="A391" s="190"/>
      <c r="B391" s="191"/>
      <c r="C391" s="190"/>
      <c r="D391" s="190"/>
      <c r="E391" s="190"/>
      <c r="F391" s="190"/>
      <c r="G391" s="190"/>
      <c r="H391" s="190"/>
      <c r="I391" s="190"/>
      <c r="J391" s="190"/>
      <c r="K391" s="190"/>
      <c r="L391" s="190"/>
      <c r="M391" s="190"/>
      <c r="N391" s="190"/>
      <c r="O391" s="190"/>
      <c r="P391" s="190"/>
      <c r="Q391" s="190"/>
      <c r="R391" s="190"/>
      <c r="S391" s="190"/>
      <c r="T391" s="190"/>
      <c r="U391" s="190"/>
      <c r="V391" s="190"/>
      <c r="W391" s="190"/>
      <c r="X391" s="190"/>
      <c r="Y391" s="190"/>
      <c r="Z391" s="190"/>
      <c r="AA391" s="190"/>
    </row>
    <row xmlns:x14ac="http://schemas.microsoft.com/office/spreadsheetml/2009/9/ac" r="392" ht="15.75" x14ac:dyDescent="0.25">
      <c r="A392" s="190"/>
      <c r="B392" s="191"/>
      <c r="C392" s="190"/>
      <c r="D392" s="190"/>
      <c r="E392" s="190"/>
      <c r="F392" s="190"/>
      <c r="G392" s="190"/>
      <c r="H392" s="190"/>
      <c r="I392" s="190"/>
      <c r="J392" s="190"/>
      <c r="K392" s="190"/>
      <c r="L392" s="190"/>
      <c r="M392" s="190"/>
      <c r="N392" s="190"/>
      <c r="O392" s="190"/>
      <c r="P392" s="190"/>
      <c r="Q392" s="190"/>
      <c r="R392" s="190"/>
      <c r="S392" s="190"/>
      <c r="T392" s="190"/>
      <c r="U392" s="190"/>
      <c r="V392" s="190"/>
      <c r="W392" s="190"/>
      <c r="X392" s="190"/>
      <c r="Y392" s="190"/>
      <c r="Z392" s="190"/>
      <c r="AA392" s="190"/>
    </row>
    <row xmlns:x14ac="http://schemas.microsoft.com/office/spreadsheetml/2009/9/ac" r="393" ht="15.75" x14ac:dyDescent="0.25">
      <c r="A393" s="190"/>
      <c r="B393" s="191"/>
      <c r="C393" s="190"/>
      <c r="D393" s="190"/>
      <c r="E393" s="190"/>
      <c r="F393" s="190"/>
      <c r="G393" s="190"/>
      <c r="H393" s="190"/>
      <c r="I393" s="190"/>
      <c r="J393" s="190"/>
      <c r="K393" s="190"/>
      <c r="L393" s="190"/>
      <c r="M393" s="190"/>
      <c r="N393" s="190"/>
      <c r="O393" s="190"/>
      <c r="P393" s="190"/>
      <c r="Q393" s="190"/>
      <c r="R393" s="190"/>
      <c r="S393" s="190"/>
      <c r="T393" s="190"/>
      <c r="U393" s="190"/>
      <c r="V393" s="190"/>
      <c r="W393" s="190"/>
      <c r="X393" s="190"/>
      <c r="Y393" s="190"/>
      <c r="Z393" s="190"/>
      <c r="AA393" s="190"/>
    </row>
    <row xmlns:x14ac="http://schemas.microsoft.com/office/spreadsheetml/2009/9/ac" r="394" ht="15.75" x14ac:dyDescent="0.25">
      <c r="A394" s="190"/>
      <c r="B394" s="191"/>
      <c r="C394" s="190"/>
      <c r="D394" s="190"/>
      <c r="E394" s="190"/>
      <c r="F394" s="190"/>
      <c r="G394" s="190"/>
      <c r="H394" s="190"/>
      <c r="I394" s="190"/>
      <c r="J394" s="190"/>
      <c r="K394" s="190"/>
      <c r="L394" s="190"/>
      <c r="M394" s="190"/>
      <c r="N394" s="190"/>
      <c r="O394" s="190"/>
      <c r="P394" s="190"/>
      <c r="Q394" s="190"/>
      <c r="R394" s="190"/>
      <c r="S394" s="190"/>
      <c r="T394" s="190"/>
      <c r="U394" s="190"/>
      <c r="V394" s="190"/>
      <c r="W394" s="190"/>
      <c r="X394" s="190"/>
      <c r="Y394" s="190"/>
      <c r="Z394" s="190"/>
      <c r="AA394" s="190"/>
    </row>
    <row xmlns:x14ac="http://schemas.microsoft.com/office/spreadsheetml/2009/9/ac" r="395" ht="15.75" x14ac:dyDescent="0.25">
      <c r="A395" s="190"/>
      <c r="B395" s="191"/>
      <c r="C395" s="190"/>
      <c r="D395" s="190"/>
      <c r="E395" s="190"/>
      <c r="F395" s="190"/>
      <c r="G395" s="190"/>
      <c r="H395" s="190"/>
      <c r="I395" s="190"/>
      <c r="J395" s="190"/>
      <c r="K395" s="190"/>
      <c r="L395" s="190"/>
      <c r="M395" s="190"/>
      <c r="N395" s="190"/>
      <c r="O395" s="190"/>
      <c r="P395" s="190"/>
      <c r="Q395" s="190"/>
      <c r="R395" s="190"/>
      <c r="S395" s="190"/>
      <c r="T395" s="190"/>
      <c r="U395" s="190"/>
      <c r="V395" s="190"/>
      <c r="W395" s="190"/>
      <c r="X395" s="190"/>
      <c r="Y395" s="190"/>
      <c r="Z395" s="190"/>
      <c r="AA395" s="190"/>
    </row>
    <row xmlns:x14ac="http://schemas.microsoft.com/office/spreadsheetml/2009/9/ac" r="396" ht="15.75" x14ac:dyDescent="0.25">
      <c r="A396" s="190"/>
      <c r="B396" s="191"/>
      <c r="C396" s="190"/>
      <c r="D396" s="190"/>
      <c r="E396" s="190"/>
      <c r="F396" s="190"/>
      <c r="G396" s="190"/>
      <c r="H396" s="190"/>
      <c r="I396" s="190"/>
      <c r="J396" s="190"/>
      <c r="K396" s="190"/>
      <c r="L396" s="190"/>
      <c r="M396" s="190"/>
      <c r="N396" s="190"/>
      <c r="O396" s="190"/>
      <c r="P396" s="190"/>
      <c r="Q396" s="190"/>
      <c r="R396" s="190"/>
      <c r="S396" s="190"/>
      <c r="T396" s="190"/>
      <c r="U396" s="190"/>
      <c r="V396" s="190"/>
      <c r="W396" s="190"/>
      <c r="X396" s="190"/>
      <c r="Y396" s="190"/>
      <c r="Z396" s="190"/>
      <c r="AA396" s="190"/>
    </row>
    <row xmlns:x14ac="http://schemas.microsoft.com/office/spreadsheetml/2009/9/ac" r="397" ht="15.75" x14ac:dyDescent="0.25">
      <c r="A397" s="190"/>
      <c r="B397" s="191"/>
      <c r="C397" s="190"/>
      <c r="D397" s="190"/>
      <c r="E397" s="190"/>
      <c r="F397" s="190"/>
      <c r="G397" s="190"/>
      <c r="H397" s="190"/>
      <c r="I397" s="190"/>
      <c r="J397" s="190"/>
      <c r="K397" s="190"/>
      <c r="L397" s="190"/>
      <c r="M397" s="190"/>
      <c r="N397" s="190"/>
      <c r="O397" s="190"/>
      <c r="P397" s="190"/>
      <c r="Q397" s="190"/>
      <c r="R397" s="190"/>
      <c r="S397" s="190"/>
      <c r="T397" s="190"/>
      <c r="U397" s="190"/>
      <c r="V397" s="190"/>
      <c r="W397" s="190"/>
      <c r="X397" s="190"/>
      <c r="Y397" s="190"/>
      <c r="Z397" s="190"/>
      <c r="AA397" s="190"/>
    </row>
    <row xmlns:x14ac="http://schemas.microsoft.com/office/spreadsheetml/2009/9/ac" r="398" ht="15.75" x14ac:dyDescent="0.25">
      <c r="A398" s="190"/>
      <c r="B398" s="191"/>
      <c r="C398" s="190"/>
      <c r="D398" s="190"/>
      <c r="E398" s="190"/>
      <c r="F398" s="190"/>
      <c r="G398" s="190"/>
      <c r="H398" s="190"/>
      <c r="I398" s="190"/>
      <c r="J398" s="190"/>
      <c r="K398" s="190"/>
      <c r="L398" s="190"/>
      <c r="M398" s="190"/>
      <c r="N398" s="190"/>
      <c r="O398" s="190"/>
      <c r="P398" s="190"/>
      <c r="Q398" s="190"/>
      <c r="R398" s="190"/>
      <c r="S398" s="190"/>
      <c r="T398" s="190"/>
      <c r="U398" s="190"/>
      <c r="V398" s="190"/>
      <c r="W398" s="190"/>
      <c r="X398" s="190"/>
      <c r="Y398" s="190"/>
      <c r="Z398" s="190"/>
      <c r="AA398" s="190"/>
    </row>
    <row xmlns:x14ac="http://schemas.microsoft.com/office/spreadsheetml/2009/9/ac" r="399" ht="15.75" x14ac:dyDescent="0.25">
      <c r="A399" s="190"/>
      <c r="B399" s="191"/>
      <c r="C399" s="190"/>
      <c r="D399" s="190"/>
      <c r="E399" s="190"/>
      <c r="F399" s="190"/>
      <c r="G399" s="190"/>
      <c r="H399" s="190"/>
      <c r="I399" s="190"/>
      <c r="J399" s="190"/>
      <c r="K399" s="190"/>
      <c r="L399" s="190"/>
      <c r="M399" s="190"/>
      <c r="N399" s="190"/>
      <c r="O399" s="190"/>
      <c r="P399" s="190"/>
      <c r="Q399" s="190"/>
      <c r="R399" s="190"/>
      <c r="S399" s="190"/>
      <c r="T399" s="190"/>
      <c r="U399" s="190"/>
      <c r="V399" s="190"/>
      <c r="W399" s="190"/>
      <c r="X399" s="190"/>
      <c r="Y399" s="190"/>
      <c r="Z399" s="190"/>
      <c r="AA399" s="190"/>
    </row>
    <row xmlns:x14ac="http://schemas.microsoft.com/office/spreadsheetml/2009/9/ac" r="400" ht="15.75" x14ac:dyDescent="0.25">
      <c r="A400" s="190"/>
      <c r="B400" s="191"/>
      <c r="C400" s="190"/>
      <c r="D400" s="190"/>
      <c r="E400" s="190"/>
      <c r="F400" s="190"/>
      <c r="G400" s="190"/>
      <c r="H400" s="190"/>
      <c r="I400" s="190"/>
      <c r="J400" s="190"/>
      <c r="K400" s="190"/>
      <c r="L400" s="190"/>
      <c r="M400" s="190"/>
      <c r="N400" s="190"/>
      <c r="O400" s="190"/>
      <c r="P400" s="190"/>
      <c r="Q400" s="190"/>
      <c r="R400" s="190"/>
      <c r="S400" s="190"/>
      <c r="T400" s="190"/>
      <c r="U400" s="190"/>
      <c r="V400" s="190"/>
      <c r="W400" s="190"/>
      <c r="X400" s="190"/>
      <c r="Y400" s="190"/>
      <c r="Z400" s="190"/>
      <c r="AA400" s="190"/>
    </row>
    <row xmlns:x14ac="http://schemas.microsoft.com/office/spreadsheetml/2009/9/ac" r="401" ht="15.75" x14ac:dyDescent="0.25">
      <c r="A401" s="190"/>
      <c r="B401" s="191"/>
      <c r="C401" s="190"/>
      <c r="D401" s="190"/>
      <c r="E401" s="190"/>
      <c r="F401" s="190"/>
      <c r="G401" s="190"/>
      <c r="H401" s="190"/>
      <c r="I401" s="190"/>
      <c r="J401" s="190"/>
      <c r="K401" s="190"/>
      <c r="L401" s="190"/>
      <c r="M401" s="190"/>
      <c r="N401" s="190"/>
      <c r="O401" s="190"/>
      <c r="P401" s="190"/>
      <c r="Q401" s="190"/>
      <c r="R401" s="190"/>
      <c r="S401" s="190"/>
      <c r="T401" s="190"/>
      <c r="U401" s="190"/>
      <c r="V401" s="190"/>
      <c r="W401" s="190"/>
      <c r="X401" s="190"/>
      <c r="Y401" s="190"/>
      <c r="Z401" s="190"/>
      <c r="AA401" s="190"/>
    </row>
    <row xmlns:x14ac="http://schemas.microsoft.com/office/spreadsheetml/2009/9/ac" r="402" ht="15.75" x14ac:dyDescent="0.25">
      <c r="A402" s="190"/>
      <c r="B402" s="191"/>
      <c r="C402" s="190"/>
      <c r="D402" s="190"/>
      <c r="E402" s="190"/>
      <c r="F402" s="190"/>
      <c r="G402" s="190"/>
      <c r="H402" s="190"/>
      <c r="I402" s="190"/>
      <c r="J402" s="190"/>
      <c r="K402" s="190"/>
      <c r="L402" s="190"/>
      <c r="M402" s="190"/>
      <c r="N402" s="190"/>
      <c r="O402" s="190"/>
      <c r="P402" s="190"/>
      <c r="Q402" s="190"/>
      <c r="R402" s="190"/>
      <c r="S402" s="190"/>
      <c r="T402" s="190"/>
      <c r="U402" s="190"/>
      <c r="V402" s="190"/>
      <c r="W402" s="190"/>
      <c r="X402" s="190"/>
      <c r="Y402" s="190"/>
      <c r="Z402" s="190"/>
      <c r="AA402" s="190"/>
    </row>
    <row xmlns:x14ac="http://schemas.microsoft.com/office/spreadsheetml/2009/9/ac" r="403" ht="15.75" x14ac:dyDescent="0.25">
      <c r="A403" s="190"/>
      <c r="B403" s="191"/>
      <c r="C403" s="190"/>
      <c r="D403" s="190"/>
      <c r="E403" s="190"/>
      <c r="F403" s="190"/>
      <c r="G403" s="190"/>
      <c r="H403" s="190"/>
      <c r="I403" s="190"/>
      <c r="J403" s="190"/>
      <c r="K403" s="190"/>
      <c r="L403" s="190"/>
      <c r="M403" s="190"/>
      <c r="N403" s="190"/>
      <c r="O403" s="190"/>
      <c r="P403" s="190"/>
      <c r="Q403" s="190"/>
      <c r="R403" s="190"/>
      <c r="S403" s="190"/>
      <c r="T403" s="190"/>
      <c r="U403" s="190"/>
      <c r="V403" s="190"/>
      <c r="W403" s="190"/>
      <c r="X403" s="190"/>
      <c r="Y403" s="190"/>
      <c r="Z403" s="190"/>
      <c r="AA403" s="190"/>
    </row>
    <row xmlns:x14ac="http://schemas.microsoft.com/office/spreadsheetml/2009/9/ac" r="404" ht="15.75" x14ac:dyDescent="0.25">
      <c r="A404" s="190"/>
      <c r="B404" s="191"/>
      <c r="C404" s="190"/>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0"/>
      <c r="Z404" s="190"/>
      <c r="AA404" s="190"/>
    </row>
    <row xmlns:x14ac="http://schemas.microsoft.com/office/spreadsheetml/2009/9/ac" r="405" ht="15.75" x14ac:dyDescent="0.25">
      <c r="A405" s="190"/>
      <c r="B405" s="191"/>
      <c r="C405" s="190"/>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0"/>
      <c r="Z405" s="190"/>
      <c r="AA405" s="190"/>
    </row>
    <row xmlns:x14ac="http://schemas.microsoft.com/office/spreadsheetml/2009/9/ac" r="406" ht="15.75" x14ac:dyDescent="0.25">
      <c r="A406" s="190"/>
      <c r="B406" s="191"/>
      <c r="C406" s="190"/>
      <c r="D406" s="190"/>
      <c r="E406" s="190"/>
      <c r="F406" s="190"/>
      <c r="G406" s="190"/>
      <c r="H406" s="190"/>
      <c r="I406" s="190"/>
      <c r="J406" s="190"/>
      <c r="K406" s="190"/>
      <c r="L406" s="190"/>
      <c r="M406" s="190"/>
      <c r="N406" s="190"/>
      <c r="O406" s="190"/>
      <c r="P406" s="190"/>
      <c r="Q406" s="190"/>
      <c r="R406" s="190"/>
      <c r="S406" s="190"/>
      <c r="T406" s="190"/>
      <c r="U406" s="190"/>
      <c r="V406" s="190"/>
      <c r="W406" s="190"/>
      <c r="X406" s="190"/>
      <c r="Y406" s="190"/>
      <c r="Z406" s="190"/>
      <c r="AA406" s="190"/>
    </row>
    <row xmlns:x14ac="http://schemas.microsoft.com/office/spreadsheetml/2009/9/ac" r="407" ht="15.75" x14ac:dyDescent="0.25">
      <c r="A407" s="190"/>
      <c r="B407" s="191"/>
      <c r="C407" s="190"/>
      <c r="D407" s="190"/>
      <c r="E407" s="190"/>
      <c r="F407" s="190"/>
      <c r="G407" s="190"/>
      <c r="H407" s="190"/>
      <c r="I407" s="190"/>
      <c r="J407" s="190"/>
      <c r="K407" s="190"/>
      <c r="L407" s="190"/>
      <c r="M407" s="190"/>
      <c r="N407" s="190"/>
      <c r="O407" s="190"/>
      <c r="P407" s="190"/>
      <c r="Q407" s="190"/>
      <c r="R407" s="190"/>
      <c r="S407" s="190"/>
      <c r="T407" s="190"/>
      <c r="U407" s="190"/>
      <c r="V407" s="190"/>
      <c r="W407" s="190"/>
      <c r="X407" s="190"/>
      <c r="Y407" s="190"/>
      <c r="Z407" s="190"/>
      <c r="AA407" s="190"/>
    </row>
    <row xmlns:x14ac="http://schemas.microsoft.com/office/spreadsheetml/2009/9/ac" r="408" ht="15.75" x14ac:dyDescent="0.25">
      <c r="A408" s="190"/>
      <c r="B408" s="191"/>
      <c r="C408" s="190"/>
      <c r="D408" s="190"/>
      <c r="E408" s="190"/>
      <c r="F408" s="190"/>
      <c r="G408" s="190"/>
      <c r="H408" s="190"/>
      <c r="I408" s="190"/>
      <c r="J408" s="190"/>
      <c r="K408" s="190"/>
      <c r="L408" s="190"/>
      <c r="M408" s="190"/>
      <c r="N408" s="190"/>
      <c r="O408" s="190"/>
      <c r="P408" s="190"/>
      <c r="Q408" s="190"/>
      <c r="R408" s="190"/>
      <c r="S408" s="190"/>
      <c r="T408" s="190"/>
      <c r="U408" s="190"/>
      <c r="V408" s="190"/>
      <c r="W408" s="190"/>
      <c r="X408" s="190"/>
      <c r="Y408" s="190"/>
      <c r="Z408" s="190"/>
      <c r="AA408" s="190"/>
    </row>
    <row xmlns:x14ac="http://schemas.microsoft.com/office/spreadsheetml/2009/9/ac" r="409" ht="15.75" x14ac:dyDescent="0.25">
      <c r="A409" s="190"/>
      <c r="B409" s="191"/>
      <c r="C409" s="190"/>
      <c r="D409" s="190"/>
      <c r="E409" s="190"/>
      <c r="F409" s="190"/>
      <c r="G409" s="190"/>
      <c r="H409" s="190"/>
      <c r="I409" s="190"/>
      <c r="J409" s="190"/>
      <c r="K409" s="190"/>
      <c r="L409" s="190"/>
      <c r="M409" s="190"/>
      <c r="N409" s="190"/>
      <c r="O409" s="190"/>
      <c r="P409" s="190"/>
      <c r="Q409" s="190"/>
      <c r="R409" s="190"/>
      <c r="S409" s="190"/>
      <c r="T409" s="190"/>
      <c r="U409" s="190"/>
      <c r="V409" s="190"/>
      <c r="W409" s="190"/>
      <c r="X409" s="190"/>
      <c r="Y409" s="190"/>
      <c r="Z409" s="190"/>
      <c r="AA409" s="190"/>
    </row>
    <row xmlns:x14ac="http://schemas.microsoft.com/office/spreadsheetml/2009/9/ac" r="410" ht="15.75" x14ac:dyDescent="0.25">
      <c r="A410" s="190"/>
      <c r="B410" s="191"/>
      <c r="C410" s="190"/>
      <c r="D410" s="190"/>
      <c r="E410" s="190"/>
      <c r="F410" s="190"/>
      <c r="G410" s="190"/>
      <c r="H410" s="190"/>
      <c r="I410" s="190"/>
      <c r="J410" s="190"/>
      <c r="K410" s="190"/>
      <c r="L410" s="190"/>
      <c r="M410" s="190"/>
      <c r="N410" s="190"/>
      <c r="O410" s="190"/>
      <c r="P410" s="190"/>
      <c r="Q410" s="190"/>
      <c r="R410" s="190"/>
      <c r="S410" s="190"/>
      <c r="T410" s="190"/>
      <c r="U410" s="190"/>
      <c r="V410" s="190"/>
      <c r="W410" s="190"/>
      <c r="X410" s="190"/>
      <c r="Y410" s="190"/>
      <c r="Z410" s="190"/>
      <c r="AA410" s="190"/>
    </row>
    <row xmlns:x14ac="http://schemas.microsoft.com/office/spreadsheetml/2009/9/ac" r="411" ht="15.75" x14ac:dyDescent="0.25">
      <c r="A411" s="190"/>
      <c r="B411" s="191"/>
      <c r="C411" s="190"/>
      <c r="D411" s="190"/>
      <c r="E411" s="190"/>
      <c r="F411" s="190"/>
      <c r="G411" s="190"/>
      <c r="H411" s="190"/>
      <c r="I411" s="190"/>
      <c r="J411" s="190"/>
      <c r="K411" s="190"/>
      <c r="L411" s="190"/>
      <c r="M411" s="190"/>
      <c r="N411" s="190"/>
      <c r="O411" s="190"/>
      <c r="P411" s="190"/>
      <c r="Q411" s="190"/>
      <c r="R411" s="190"/>
      <c r="S411" s="190"/>
      <c r="T411" s="190"/>
      <c r="U411" s="190"/>
      <c r="V411" s="190"/>
      <c r="W411" s="190"/>
      <c r="X411" s="190"/>
      <c r="Y411" s="190"/>
      <c r="Z411" s="190"/>
      <c r="AA411" s="190"/>
    </row>
    <row xmlns:x14ac="http://schemas.microsoft.com/office/spreadsheetml/2009/9/ac" r="412" ht="15.75" x14ac:dyDescent="0.25">
      <c r="A412" s="190"/>
      <c r="B412" s="191"/>
      <c r="C412" s="190"/>
      <c r="D412" s="190"/>
      <c r="E412" s="190"/>
      <c r="F412" s="190"/>
      <c r="G412" s="190"/>
      <c r="H412" s="190"/>
      <c r="I412" s="190"/>
      <c r="J412" s="190"/>
      <c r="K412" s="190"/>
      <c r="L412" s="190"/>
      <c r="M412" s="190"/>
      <c r="N412" s="190"/>
      <c r="O412" s="190"/>
      <c r="P412" s="190"/>
      <c r="Q412" s="190"/>
      <c r="R412" s="190"/>
      <c r="S412" s="190"/>
      <c r="T412" s="190"/>
      <c r="U412" s="190"/>
      <c r="V412" s="190"/>
      <c r="W412" s="190"/>
      <c r="X412" s="190"/>
      <c r="Y412" s="190"/>
      <c r="Z412" s="190"/>
      <c r="AA412" s="190"/>
    </row>
    <row xmlns:x14ac="http://schemas.microsoft.com/office/spreadsheetml/2009/9/ac" r="413" ht="15.75" x14ac:dyDescent="0.25">
      <c r="A413" s="190"/>
      <c r="B413" s="191"/>
      <c r="C413" s="190"/>
      <c r="D413" s="190"/>
      <c r="E413" s="190"/>
      <c r="F413" s="190"/>
      <c r="G413" s="190"/>
      <c r="H413" s="190"/>
      <c r="I413" s="190"/>
      <c r="J413" s="190"/>
      <c r="K413" s="190"/>
      <c r="L413" s="190"/>
      <c r="M413" s="190"/>
      <c r="N413" s="190"/>
      <c r="O413" s="190"/>
      <c r="P413" s="190"/>
      <c r="Q413" s="190"/>
      <c r="R413" s="190"/>
      <c r="S413" s="190"/>
      <c r="T413" s="190"/>
      <c r="U413" s="190"/>
      <c r="V413" s="190"/>
      <c r="W413" s="190"/>
      <c r="X413" s="190"/>
      <c r="Y413" s="190"/>
      <c r="Z413" s="190"/>
      <c r="AA413" s="190"/>
    </row>
    <row xmlns:x14ac="http://schemas.microsoft.com/office/spreadsheetml/2009/9/ac" r="414" ht="15.75" x14ac:dyDescent="0.25">
      <c r="A414" s="190"/>
      <c r="B414" s="191"/>
      <c r="C414" s="190"/>
      <c r="D414" s="190"/>
      <c r="E414" s="190"/>
      <c r="F414" s="190"/>
      <c r="G414" s="190"/>
      <c r="H414" s="190"/>
      <c r="I414" s="190"/>
      <c r="J414" s="190"/>
      <c r="K414" s="190"/>
      <c r="L414" s="190"/>
      <c r="M414" s="190"/>
      <c r="N414" s="190"/>
      <c r="O414" s="190"/>
      <c r="P414" s="190"/>
      <c r="Q414" s="190"/>
      <c r="R414" s="190"/>
      <c r="S414" s="190"/>
      <c r="T414" s="190"/>
      <c r="U414" s="190"/>
      <c r="V414" s="190"/>
      <c r="W414" s="190"/>
      <c r="X414" s="190"/>
      <c r="Y414" s="190"/>
      <c r="Z414" s="190"/>
      <c r="AA414" s="190"/>
    </row>
    <row xmlns:x14ac="http://schemas.microsoft.com/office/spreadsheetml/2009/9/ac" r="415" ht="15.75" x14ac:dyDescent="0.25">
      <c r="A415" s="190"/>
      <c r="B415" s="191"/>
      <c r="C415" s="190"/>
      <c r="D415" s="190"/>
      <c r="E415" s="190"/>
      <c r="F415" s="190"/>
      <c r="G415" s="190"/>
      <c r="H415" s="190"/>
      <c r="I415" s="190"/>
      <c r="J415" s="190"/>
      <c r="K415" s="190"/>
      <c r="L415" s="190"/>
      <c r="M415" s="190"/>
      <c r="N415" s="190"/>
      <c r="O415" s="190"/>
      <c r="P415" s="190"/>
      <c r="Q415" s="190"/>
      <c r="R415" s="190"/>
      <c r="S415" s="190"/>
      <c r="T415" s="190"/>
      <c r="U415" s="190"/>
      <c r="V415" s="190"/>
      <c r="W415" s="190"/>
      <c r="X415" s="190"/>
      <c r="Y415" s="190"/>
      <c r="Z415" s="190"/>
      <c r="AA415" s="190"/>
    </row>
    <row xmlns:x14ac="http://schemas.microsoft.com/office/spreadsheetml/2009/9/ac" r="416" ht="15.75" x14ac:dyDescent="0.25">
      <c r="A416" s="190"/>
      <c r="B416" s="191"/>
      <c r="C416" s="190"/>
      <c r="D416" s="190"/>
      <c r="E416" s="190"/>
      <c r="F416" s="190"/>
      <c r="G416" s="190"/>
      <c r="H416" s="190"/>
      <c r="I416" s="190"/>
      <c r="J416" s="190"/>
      <c r="K416" s="190"/>
      <c r="L416" s="190"/>
      <c r="M416" s="190"/>
      <c r="N416" s="190"/>
      <c r="O416" s="190"/>
      <c r="P416" s="190"/>
      <c r="Q416" s="190"/>
      <c r="R416" s="190"/>
      <c r="S416" s="190"/>
      <c r="T416" s="190"/>
      <c r="U416" s="190"/>
      <c r="V416" s="190"/>
      <c r="W416" s="190"/>
      <c r="X416" s="190"/>
      <c r="Y416" s="190"/>
      <c r="Z416" s="190"/>
      <c r="AA416" s="190"/>
    </row>
    <row xmlns:x14ac="http://schemas.microsoft.com/office/spreadsheetml/2009/9/ac" r="417" ht="15.75" x14ac:dyDescent="0.25">
      <c r="A417" s="190"/>
      <c r="B417" s="19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0"/>
      <c r="Z417" s="190"/>
      <c r="AA417" s="190"/>
    </row>
    <row xmlns:x14ac="http://schemas.microsoft.com/office/spreadsheetml/2009/9/ac" r="418" ht="15.75" x14ac:dyDescent="0.25">
      <c r="A418" s="190"/>
      <c r="B418" s="191"/>
      <c r="C418" s="190"/>
      <c r="D418" s="190"/>
      <c r="E418" s="190"/>
      <c r="F418" s="190"/>
      <c r="G418" s="190"/>
      <c r="H418" s="190"/>
      <c r="I418" s="190"/>
      <c r="J418" s="190"/>
      <c r="K418" s="190"/>
      <c r="L418" s="190"/>
      <c r="M418" s="190"/>
      <c r="N418" s="190"/>
      <c r="O418" s="190"/>
      <c r="P418" s="190"/>
      <c r="Q418" s="190"/>
      <c r="R418" s="190"/>
      <c r="S418" s="190"/>
      <c r="T418" s="190"/>
      <c r="U418" s="190"/>
      <c r="V418" s="190"/>
      <c r="W418" s="190"/>
      <c r="X418" s="190"/>
      <c r="Y418" s="190"/>
      <c r="Z418" s="190"/>
      <c r="AA418" s="190"/>
    </row>
    <row xmlns:x14ac="http://schemas.microsoft.com/office/spreadsheetml/2009/9/ac" r="419" ht="15.75" x14ac:dyDescent="0.25">
      <c r="A419" s="190"/>
      <c r="B419" s="191"/>
      <c r="C419" s="190"/>
      <c r="D419" s="190"/>
      <c r="E419" s="190"/>
      <c r="F419" s="190"/>
      <c r="G419" s="190"/>
      <c r="H419" s="190"/>
      <c r="I419" s="190"/>
      <c r="J419" s="190"/>
      <c r="K419" s="190"/>
      <c r="L419" s="190"/>
      <c r="M419" s="190"/>
      <c r="N419" s="190"/>
      <c r="O419" s="190"/>
      <c r="P419" s="190"/>
      <c r="Q419" s="190"/>
      <c r="R419" s="190"/>
      <c r="S419" s="190"/>
      <c r="T419" s="190"/>
      <c r="U419" s="190"/>
      <c r="V419" s="190"/>
      <c r="W419" s="190"/>
      <c r="X419" s="190"/>
      <c r="Y419" s="190"/>
      <c r="Z419" s="190"/>
      <c r="AA419" s="190"/>
    </row>
    <row xmlns:x14ac="http://schemas.microsoft.com/office/spreadsheetml/2009/9/ac" r="420" ht="15.75" x14ac:dyDescent="0.25">
      <c r="A420" s="190"/>
      <c r="B420" s="191"/>
      <c r="C420" s="190"/>
      <c r="D420" s="190"/>
      <c r="E420" s="190"/>
      <c r="F420" s="190"/>
      <c r="G420" s="190"/>
      <c r="H420" s="190"/>
      <c r="I420" s="190"/>
      <c r="J420" s="190"/>
      <c r="K420" s="190"/>
      <c r="L420" s="190"/>
      <c r="M420" s="190"/>
      <c r="N420" s="190"/>
      <c r="O420" s="190"/>
      <c r="P420" s="190"/>
      <c r="Q420" s="190"/>
      <c r="R420" s="190"/>
      <c r="S420" s="190"/>
      <c r="T420" s="190"/>
      <c r="U420" s="190"/>
      <c r="V420" s="190"/>
      <c r="W420" s="190"/>
      <c r="X420" s="190"/>
      <c r="Y420" s="190"/>
      <c r="Z420" s="190"/>
      <c r="AA420" s="190"/>
    </row>
    <row xmlns:x14ac="http://schemas.microsoft.com/office/spreadsheetml/2009/9/ac" r="421" ht="15.75" x14ac:dyDescent="0.25">
      <c r="A421" s="190"/>
      <c r="B421" s="191"/>
      <c r="C421" s="190"/>
      <c r="D421" s="190"/>
      <c r="E421" s="190"/>
      <c r="F421" s="190"/>
      <c r="G421" s="190"/>
      <c r="H421" s="190"/>
      <c r="I421" s="190"/>
      <c r="J421" s="190"/>
      <c r="K421" s="190"/>
      <c r="L421" s="190"/>
      <c r="M421" s="190"/>
      <c r="N421" s="190"/>
      <c r="O421" s="190"/>
      <c r="P421" s="190"/>
      <c r="Q421" s="190"/>
      <c r="R421" s="190"/>
      <c r="S421" s="190"/>
      <c r="T421" s="190"/>
      <c r="U421" s="190"/>
      <c r="V421" s="190"/>
      <c r="W421" s="190"/>
      <c r="X421" s="190"/>
      <c r="Y421" s="190"/>
      <c r="Z421" s="190"/>
      <c r="AA421" s="190"/>
    </row>
    <row xmlns:x14ac="http://schemas.microsoft.com/office/spreadsheetml/2009/9/ac" r="422" ht="15.75" x14ac:dyDescent="0.25">
      <c r="A422" s="190"/>
      <c r="B422" s="191"/>
      <c r="C422" s="190"/>
      <c r="D422" s="190"/>
      <c r="E422" s="190"/>
      <c r="F422" s="190"/>
      <c r="G422" s="190"/>
      <c r="H422" s="190"/>
      <c r="I422" s="190"/>
      <c r="J422" s="190"/>
      <c r="K422" s="190"/>
      <c r="L422" s="190"/>
      <c r="M422" s="190"/>
      <c r="N422" s="190"/>
      <c r="O422" s="190"/>
      <c r="P422" s="190"/>
      <c r="Q422" s="190"/>
      <c r="R422" s="190"/>
      <c r="S422" s="190"/>
      <c r="T422" s="190"/>
      <c r="U422" s="190"/>
      <c r="V422" s="190"/>
      <c r="W422" s="190"/>
      <c r="X422" s="190"/>
      <c r="Y422" s="190"/>
      <c r="Z422" s="190"/>
      <c r="AA422" s="190"/>
    </row>
    <row xmlns:x14ac="http://schemas.microsoft.com/office/spreadsheetml/2009/9/ac" r="423" ht="15.75" x14ac:dyDescent="0.25">
      <c r="A423" s="190"/>
      <c r="B423" s="191"/>
      <c r="C423" s="190"/>
      <c r="D423" s="190"/>
      <c r="E423" s="190"/>
      <c r="F423" s="190"/>
      <c r="G423" s="190"/>
      <c r="H423" s="190"/>
      <c r="I423" s="190"/>
      <c r="J423" s="190"/>
      <c r="K423" s="190"/>
      <c r="L423" s="190"/>
      <c r="M423" s="190"/>
      <c r="N423" s="190"/>
      <c r="O423" s="190"/>
      <c r="P423" s="190"/>
      <c r="Q423" s="190"/>
      <c r="R423" s="190"/>
      <c r="S423" s="190"/>
      <c r="T423" s="190"/>
      <c r="U423" s="190"/>
      <c r="V423" s="190"/>
      <c r="W423" s="190"/>
      <c r="X423" s="190"/>
      <c r="Y423" s="190"/>
      <c r="Z423" s="190"/>
      <c r="AA423" s="190"/>
    </row>
    <row xmlns:x14ac="http://schemas.microsoft.com/office/spreadsheetml/2009/9/ac" r="424" ht="15.75" x14ac:dyDescent="0.25">
      <c r="A424" s="190"/>
      <c r="B424" s="191"/>
      <c r="C424" s="190"/>
      <c r="D424" s="190"/>
      <c r="E424" s="190"/>
      <c r="F424" s="190"/>
      <c r="G424" s="190"/>
      <c r="H424" s="190"/>
      <c r="I424" s="190"/>
      <c r="J424" s="190"/>
      <c r="K424" s="190"/>
      <c r="L424" s="190"/>
      <c r="M424" s="190"/>
      <c r="N424" s="190"/>
      <c r="O424" s="190"/>
      <c r="P424" s="190"/>
      <c r="Q424" s="190"/>
      <c r="R424" s="190"/>
      <c r="S424" s="190"/>
      <c r="T424" s="190"/>
      <c r="U424" s="190"/>
      <c r="V424" s="190"/>
      <c r="W424" s="190"/>
      <c r="X424" s="190"/>
      <c r="Y424" s="190"/>
      <c r="Z424" s="190"/>
      <c r="AA424" s="190"/>
    </row>
    <row xmlns:x14ac="http://schemas.microsoft.com/office/spreadsheetml/2009/9/ac" r="425" ht="15.75" x14ac:dyDescent="0.25">
      <c r="A425" s="190"/>
      <c r="B425" s="191"/>
      <c r="C425" s="190"/>
      <c r="D425" s="190"/>
      <c r="E425" s="190"/>
      <c r="F425" s="190"/>
      <c r="G425" s="190"/>
      <c r="H425" s="190"/>
      <c r="I425" s="190"/>
      <c r="J425" s="190"/>
      <c r="K425" s="190"/>
      <c r="L425" s="190"/>
      <c r="M425" s="190"/>
      <c r="N425" s="190"/>
      <c r="O425" s="190"/>
      <c r="P425" s="190"/>
      <c r="Q425" s="190"/>
      <c r="R425" s="190"/>
      <c r="S425" s="190"/>
      <c r="T425" s="190"/>
      <c r="U425" s="190"/>
      <c r="V425" s="190"/>
      <c r="W425" s="190"/>
      <c r="X425" s="190"/>
      <c r="Y425" s="190"/>
      <c r="Z425" s="190"/>
      <c r="AA425" s="190"/>
    </row>
    <row xmlns:x14ac="http://schemas.microsoft.com/office/spreadsheetml/2009/9/ac" r="426" ht="15.75" x14ac:dyDescent="0.25">
      <c r="A426" s="190"/>
      <c r="B426" s="191"/>
      <c r="C426" s="190"/>
      <c r="D426" s="190"/>
      <c r="E426" s="190"/>
      <c r="F426" s="190"/>
      <c r="G426" s="190"/>
      <c r="H426" s="190"/>
      <c r="I426" s="190"/>
      <c r="J426" s="190"/>
      <c r="K426" s="190"/>
      <c r="L426" s="190"/>
      <c r="M426" s="190"/>
      <c r="N426" s="190"/>
      <c r="O426" s="190"/>
      <c r="P426" s="190"/>
      <c r="Q426" s="190"/>
      <c r="R426" s="190"/>
      <c r="S426" s="190"/>
      <c r="T426" s="190"/>
      <c r="U426" s="190"/>
      <c r="V426" s="190"/>
      <c r="W426" s="190"/>
      <c r="X426" s="190"/>
      <c r="Y426" s="190"/>
      <c r="Z426" s="190"/>
      <c r="AA426" s="190"/>
    </row>
    <row xmlns:x14ac="http://schemas.microsoft.com/office/spreadsheetml/2009/9/ac" r="427" ht="15.75" x14ac:dyDescent="0.25">
      <c r="A427" s="190"/>
      <c r="B427" s="191"/>
      <c r="C427" s="190"/>
      <c r="D427" s="190"/>
      <c r="E427" s="190"/>
      <c r="F427" s="190"/>
      <c r="G427" s="190"/>
      <c r="H427" s="190"/>
      <c r="I427" s="190"/>
      <c r="J427" s="190"/>
      <c r="K427" s="190"/>
      <c r="L427" s="190"/>
      <c r="M427" s="190"/>
      <c r="N427" s="190"/>
      <c r="O427" s="190"/>
      <c r="P427" s="190"/>
      <c r="Q427" s="190"/>
      <c r="R427" s="190"/>
      <c r="S427" s="190"/>
      <c r="T427" s="190"/>
      <c r="U427" s="190"/>
      <c r="V427" s="190"/>
      <c r="W427" s="190"/>
      <c r="X427" s="190"/>
      <c r="Y427" s="190"/>
      <c r="Z427" s="190"/>
      <c r="AA427" s="190"/>
    </row>
    <row xmlns:x14ac="http://schemas.microsoft.com/office/spreadsheetml/2009/9/ac" r="428" ht="15.75" x14ac:dyDescent="0.25">
      <c r="A428" s="190"/>
      <c r="B428" s="191"/>
      <c r="C428" s="190"/>
      <c r="D428" s="190"/>
      <c r="E428" s="190"/>
      <c r="F428" s="190"/>
      <c r="G428" s="190"/>
      <c r="H428" s="190"/>
      <c r="I428" s="190"/>
      <c r="J428" s="190"/>
      <c r="K428" s="190"/>
      <c r="L428" s="190"/>
      <c r="M428" s="190"/>
      <c r="N428" s="190"/>
      <c r="O428" s="190"/>
      <c r="P428" s="190"/>
      <c r="Q428" s="190"/>
      <c r="R428" s="190"/>
      <c r="S428" s="190"/>
      <c r="T428" s="190"/>
      <c r="U428" s="190"/>
      <c r="V428" s="190"/>
      <c r="W428" s="190"/>
      <c r="X428" s="190"/>
      <c r="Y428" s="190"/>
      <c r="Z428" s="190"/>
      <c r="AA428" s="190"/>
    </row>
    <row xmlns:x14ac="http://schemas.microsoft.com/office/spreadsheetml/2009/9/ac" r="429" ht="15.75" x14ac:dyDescent="0.25">
      <c r="A429" s="190"/>
      <c r="B429" s="191"/>
      <c r="C429" s="190"/>
      <c r="D429" s="190"/>
      <c r="E429" s="190"/>
      <c r="F429" s="190"/>
      <c r="G429" s="190"/>
      <c r="H429" s="190"/>
      <c r="I429" s="190"/>
      <c r="J429" s="190"/>
      <c r="K429" s="190"/>
      <c r="L429" s="190"/>
      <c r="M429" s="190"/>
      <c r="N429" s="190"/>
      <c r="O429" s="190"/>
      <c r="P429" s="190"/>
      <c r="Q429" s="190"/>
      <c r="R429" s="190"/>
      <c r="S429" s="190"/>
      <c r="T429" s="190"/>
      <c r="U429" s="190"/>
      <c r="V429" s="190"/>
      <c r="W429" s="190"/>
      <c r="X429" s="190"/>
      <c r="Y429" s="190"/>
      <c r="Z429" s="190"/>
      <c r="AA429" s="190"/>
    </row>
    <row xmlns:x14ac="http://schemas.microsoft.com/office/spreadsheetml/2009/9/ac" r="430" ht="15.75" x14ac:dyDescent="0.25">
      <c r="A430" s="190"/>
      <c r="B430" s="191"/>
      <c r="C430" s="190"/>
      <c r="D430" s="190"/>
      <c r="E430" s="190"/>
      <c r="F430" s="190"/>
      <c r="G430" s="190"/>
      <c r="H430" s="190"/>
      <c r="I430" s="190"/>
      <c r="J430" s="190"/>
      <c r="K430" s="190"/>
      <c r="L430" s="190"/>
      <c r="M430" s="190"/>
      <c r="N430" s="190"/>
      <c r="O430" s="190"/>
      <c r="P430" s="190"/>
      <c r="Q430" s="190"/>
      <c r="R430" s="190"/>
      <c r="S430" s="190"/>
      <c r="T430" s="190"/>
      <c r="U430" s="190"/>
      <c r="V430" s="190"/>
      <c r="W430" s="190"/>
      <c r="X430" s="190"/>
      <c r="Y430" s="190"/>
      <c r="Z430" s="190"/>
      <c r="AA430" s="190"/>
    </row>
    <row xmlns:x14ac="http://schemas.microsoft.com/office/spreadsheetml/2009/9/ac" r="431" ht="15.75" x14ac:dyDescent="0.25">
      <c r="A431" s="190"/>
      <c r="B431" s="191"/>
      <c r="C431" s="190"/>
      <c r="D431" s="190"/>
      <c r="E431" s="190"/>
      <c r="F431" s="190"/>
      <c r="G431" s="190"/>
      <c r="H431" s="190"/>
      <c r="I431" s="190"/>
      <c r="J431" s="190"/>
      <c r="K431" s="190"/>
      <c r="L431" s="190"/>
      <c r="M431" s="190"/>
      <c r="N431" s="190"/>
      <c r="O431" s="190"/>
      <c r="P431" s="190"/>
      <c r="Q431" s="190"/>
      <c r="R431" s="190"/>
      <c r="S431" s="190"/>
      <c r="T431" s="190"/>
      <c r="U431" s="190"/>
      <c r="V431" s="190"/>
      <c r="W431" s="190"/>
      <c r="X431" s="190"/>
      <c r="Y431" s="190"/>
      <c r="Z431" s="190"/>
      <c r="AA431" s="190"/>
    </row>
    <row xmlns:x14ac="http://schemas.microsoft.com/office/spreadsheetml/2009/9/ac" r="432" ht="15.75" x14ac:dyDescent="0.25">
      <c r="A432" s="190"/>
      <c r="B432" s="191"/>
      <c r="C432" s="190"/>
      <c r="D432" s="190"/>
      <c r="E432" s="190"/>
      <c r="F432" s="190"/>
      <c r="G432" s="190"/>
      <c r="H432" s="190"/>
      <c r="I432" s="190"/>
      <c r="J432" s="190"/>
      <c r="K432" s="190"/>
      <c r="L432" s="190"/>
      <c r="M432" s="190"/>
      <c r="N432" s="190"/>
      <c r="O432" s="190"/>
      <c r="P432" s="190"/>
      <c r="Q432" s="190"/>
      <c r="R432" s="190"/>
      <c r="S432" s="190"/>
      <c r="T432" s="190"/>
      <c r="U432" s="190"/>
      <c r="V432" s="190"/>
      <c r="W432" s="190"/>
      <c r="X432" s="190"/>
      <c r="Y432" s="190"/>
      <c r="Z432" s="190"/>
      <c r="AA432" s="190"/>
    </row>
    <row xmlns:x14ac="http://schemas.microsoft.com/office/spreadsheetml/2009/9/ac" r="433" ht="15.75" x14ac:dyDescent="0.25">
      <c r="A433" s="190"/>
      <c r="B433" s="191"/>
      <c r="C433" s="190"/>
      <c r="D433" s="190"/>
      <c r="E433" s="190"/>
      <c r="F433" s="190"/>
      <c r="G433" s="190"/>
      <c r="H433" s="190"/>
      <c r="I433" s="190"/>
      <c r="J433" s="190"/>
      <c r="K433" s="190"/>
      <c r="L433" s="190"/>
      <c r="M433" s="190"/>
      <c r="N433" s="190"/>
      <c r="O433" s="190"/>
      <c r="P433" s="190"/>
      <c r="Q433" s="190"/>
      <c r="R433" s="190"/>
      <c r="S433" s="190"/>
      <c r="T433" s="190"/>
      <c r="U433" s="190"/>
      <c r="V433" s="190"/>
      <c r="W433" s="190"/>
      <c r="X433" s="190"/>
      <c r="Y433" s="190"/>
      <c r="Z433" s="190"/>
      <c r="AA433" s="190"/>
    </row>
    <row xmlns:x14ac="http://schemas.microsoft.com/office/spreadsheetml/2009/9/ac" r="434" ht="15.75" x14ac:dyDescent="0.25">
      <c r="A434" s="190"/>
      <c r="B434" s="191"/>
      <c r="C434" s="190"/>
      <c r="D434" s="190"/>
      <c r="E434" s="190"/>
      <c r="F434" s="190"/>
      <c r="G434" s="190"/>
      <c r="H434" s="190"/>
      <c r="I434" s="190"/>
      <c r="J434" s="190"/>
      <c r="K434" s="190"/>
      <c r="L434" s="190"/>
      <c r="M434" s="190"/>
      <c r="N434" s="190"/>
      <c r="O434" s="190"/>
      <c r="P434" s="190"/>
      <c r="Q434" s="190"/>
      <c r="R434" s="190"/>
      <c r="S434" s="190"/>
      <c r="T434" s="190"/>
      <c r="U434" s="190"/>
      <c r="V434" s="190"/>
      <c r="W434" s="190"/>
      <c r="X434" s="190"/>
      <c r="Y434" s="190"/>
      <c r="Z434" s="190"/>
      <c r="AA434" s="190"/>
    </row>
    <row xmlns:x14ac="http://schemas.microsoft.com/office/spreadsheetml/2009/9/ac" r="435" ht="15.75" x14ac:dyDescent="0.25">
      <c r="A435" s="190"/>
      <c r="B435" s="191"/>
      <c r="C435" s="190"/>
      <c r="D435" s="190"/>
      <c r="E435" s="190"/>
      <c r="F435" s="190"/>
      <c r="G435" s="190"/>
      <c r="H435" s="190"/>
      <c r="I435" s="190"/>
      <c r="J435" s="190"/>
      <c r="K435" s="190"/>
      <c r="L435" s="190"/>
      <c r="M435" s="190"/>
      <c r="N435" s="190"/>
      <c r="O435" s="190"/>
      <c r="P435" s="190"/>
      <c r="Q435" s="190"/>
      <c r="R435" s="190"/>
      <c r="S435" s="190"/>
      <c r="T435" s="190"/>
      <c r="U435" s="190"/>
      <c r="V435" s="190"/>
      <c r="W435" s="190"/>
      <c r="X435" s="190"/>
      <c r="Y435" s="190"/>
      <c r="Z435" s="190"/>
      <c r="AA435" s="190"/>
    </row>
    <row xmlns:x14ac="http://schemas.microsoft.com/office/spreadsheetml/2009/9/ac" r="436" ht="15.75" x14ac:dyDescent="0.25">
      <c r="A436" s="190"/>
      <c r="B436" s="191"/>
      <c r="C436" s="190"/>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row>
    <row xmlns:x14ac="http://schemas.microsoft.com/office/spreadsheetml/2009/9/ac" r="437" ht="15.75" x14ac:dyDescent="0.25">
      <c r="A437" s="190"/>
      <c r="B437" s="191"/>
      <c r="C437" s="190"/>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row>
    <row xmlns:x14ac="http://schemas.microsoft.com/office/spreadsheetml/2009/9/ac" r="438" ht="15.75" x14ac:dyDescent="0.25">
      <c r="A438" s="190"/>
      <c r="B438" s="191"/>
      <c r="C438" s="190"/>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row>
    <row xmlns:x14ac="http://schemas.microsoft.com/office/spreadsheetml/2009/9/ac" r="439" ht="15.75" x14ac:dyDescent="0.25">
      <c r="A439" s="190"/>
      <c r="B439" s="191"/>
      <c r="C439" s="190"/>
      <c r="D439" s="190"/>
      <c r="E439" s="190"/>
      <c r="F439" s="190"/>
      <c r="G439" s="190"/>
      <c r="H439" s="190"/>
      <c r="I439" s="190"/>
      <c r="J439" s="190"/>
      <c r="K439" s="190"/>
      <c r="L439" s="190"/>
      <c r="M439" s="190"/>
      <c r="N439" s="190"/>
      <c r="O439" s="190"/>
      <c r="P439" s="190"/>
      <c r="Q439" s="190"/>
      <c r="R439" s="190"/>
      <c r="S439" s="190"/>
      <c r="T439" s="190"/>
      <c r="U439" s="190"/>
      <c r="V439" s="190"/>
      <c r="W439" s="190"/>
      <c r="X439" s="190"/>
      <c r="Y439" s="190"/>
      <c r="Z439" s="190"/>
      <c r="AA439" s="190"/>
    </row>
    <row xmlns:x14ac="http://schemas.microsoft.com/office/spreadsheetml/2009/9/ac" r="440" ht="15.75" x14ac:dyDescent="0.25">
      <c r="A440" s="190"/>
      <c r="B440" s="191"/>
      <c r="C440" s="190"/>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row>
    <row xmlns:x14ac="http://schemas.microsoft.com/office/spreadsheetml/2009/9/ac" r="441" ht="15.75" x14ac:dyDescent="0.25">
      <c r="A441" s="190"/>
      <c r="B441" s="191"/>
      <c r="C441" s="190"/>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row>
    <row xmlns:x14ac="http://schemas.microsoft.com/office/spreadsheetml/2009/9/ac" r="442" ht="15.75" x14ac:dyDescent="0.25">
      <c r="A442" s="190"/>
      <c r="B442" s="191"/>
      <c r="C442" s="190"/>
      <c r="D442" s="190"/>
      <c r="E442" s="190"/>
      <c r="F442" s="190"/>
      <c r="G442" s="190"/>
      <c r="H442" s="190"/>
      <c r="I442" s="190"/>
      <c r="J442" s="190"/>
      <c r="K442" s="190"/>
      <c r="L442" s="190"/>
      <c r="M442" s="190"/>
      <c r="N442" s="190"/>
      <c r="O442" s="190"/>
      <c r="P442" s="190"/>
      <c r="Q442" s="190"/>
      <c r="R442" s="190"/>
      <c r="S442" s="190"/>
      <c r="T442" s="190"/>
      <c r="U442" s="190"/>
      <c r="V442" s="190"/>
      <c r="W442" s="190"/>
      <c r="X442" s="190"/>
      <c r="Y442" s="190"/>
      <c r="Z442" s="190"/>
      <c r="AA442" s="190"/>
    </row>
    <row xmlns:x14ac="http://schemas.microsoft.com/office/spreadsheetml/2009/9/ac" r="443" ht="15.75" x14ac:dyDescent="0.25">
      <c r="A443" s="190"/>
      <c r="B443" s="191"/>
      <c r="C443" s="190"/>
      <c r="D443" s="190"/>
      <c r="E443" s="190"/>
      <c r="F443" s="190"/>
      <c r="G443" s="190"/>
      <c r="H443" s="190"/>
      <c r="I443" s="190"/>
      <c r="J443" s="190"/>
      <c r="K443" s="190"/>
      <c r="L443" s="190"/>
      <c r="M443" s="190"/>
      <c r="N443" s="190"/>
      <c r="O443" s="190"/>
      <c r="P443" s="190"/>
      <c r="Q443" s="190"/>
      <c r="R443" s="190"/>
      <c r="S443" s="190"/>
      <c r="T443" s="190"/>
      <c r="U443" s="190"/>
      <c r="V443" s="190"/>
      <c r="W443" s="190"/>
      <c r="X443" s="190"/>
      <c r="Y443" s="190"/>
      <c r="Z443" s="190"/>
      <c r="AA443" s="190"/>
    </row>
    <row xmlns:x14ac="http://schemas.microsoft.com/office/spreadsheetml/2009/9/ac" r="444" ht="15.75" x14ac:dyDescent="0.25">
      <c r="A444" s="190"/>
      <c r="B444" s="191"/>
      <c r="C444" s="190"/>
      <c r="D444" s="190"/>
      <c r="E444" s="190"/>
      <c r="F444" s="190"/>
      <c r="G444" s="190"/>
      <c r="H444" s="190"/>
      <c r="I444" s="190"/>
      <c r="J444" s="190"/>
      <c r="K444" s="190"/>
      <c r="L444" s="190"/>
      <c r="M444" s="190"/>
      <c r="N444" s="190"/>
      <c r="O444" s="190"/>
      <c r="P444" s="190"/>
      <c r="Q444" s="190"/>
      <c r="R444" s="190"/>
      <c r="S444" s="190"/>
      <c r="T444" s="190"/>
      <c r="U444" s="190"/>
      <c r="V444" s="190"/>
      <c r="W444" s="190"/>
      <c r="X444" s="190"/>
      <c r="Y444" s="190"/>
      <c r="Z444" s="190"/>
      <c r="AA444" s="190"/>
    </row>
    <row xmlns:x14ac="http://schemas.microsoft.com/office/spreadsheetml/2009/9/ac" r="445" ht="15.75" x14ac:dyDescent="0.25">
      <c r="A445" s="190"/>
      <c r="B445" s="191"/>
      <c r="C445" s="190"/>
      <c r="D445" s="190"/>
      <c r="E445" s="190"/>
      <c r="F445" s="190"/>
      <c r="G445" s="190"/>
      <c r="H445" s="190"/>
      <c r="I445" s="190"/>
      <c r="J445" s="190"/>
      <c r="K445" s="190"/>
      <c r="L445" s="190"/>
      <c r="M445" s="190"/>
      <c r="N445" s="190"/>
      <c r="O445" s="190"/>
      <c r="P445" s="190"/>
      <c r="Q445" s="190"/>
      <c r="R445" s="190"/>
      <c r="S445" s="190"/>
      <c r="T445" s="190"/>
      <c r="U445" s="190"/>
      <c r="V445" s="190"/>
      <c r="W445" s="190"/>
      <c r="X445" s="190"/>
      <c r="Y445" s="190"/>
      <c r="Z445" s="190"/>
      <c r="AA445" s="190"/>
    </row>
    <row xmlns:x14ac="http://schemas.microsoft.com/office/spreadsheetml/2009/9/ac" r="446" ht="15.75" x14ac:dyDescent="0.25">
      <c r="A446" s="190"/>
      <c r="B446" s="191"/>
      <c r="C446" s="190"/>
      <c r="D446" s="190"/>
      <c r="E446" s="190"/>
      <c r="F446" s="190"/>
      <c r="G446" s="190"/>
      <c r="H446" s="190"/>
      <c r="I446" s="190"/>
      <c r="J446" s="190"/>
      <c r="K446" s="190"/>
      <c r="L446" s="190"/>
      <c r="M446" s="190"/>
      <c r="N446" s="190"/>
      <c r="O446" s="190"/>
      <c r="P446" s="190"/>
      <c r="Q446" s="190"/>
      <c r="R446" s="190"/>
      <c r="S446" s="190"/>
      <c r="T446" s="190"/>
      <c r="U446" s="190"/>
      <c r="V446" s="190"/>
      <c r="W446" s="190"/>
      <c r="X446" s="190"/>
      <c r="Y446" s="190"/>
      <c r="Z446" s="190"/>
      <c r="AA446" s="190"/>
    </row>
    <row xmlns:x14ac="http://schemas.microsoft.com/office/spreadsheetml/2009/9/ac" r="447" ht="15.75" x14ac:dyDescent="0.25">
      <c r="A447" s="190"/>
      <c r="B447" s="191"/>
      <c r="C447" s="190"/>
      <c r="D447" s="190"/>
      <c r="E447" s="190"/>
      <c r="F447" s="190"/>
      <c r="G447" s="190"/>
      <c r="H447" s="190"/>
      <c r="I447" s="190"/>
      <c r="J447" s="190"/>
      <c r="K447" s="190"/>
      <c r="L447" s="190"/>
      <c r="M447" s="190"/>
      <c r="N447" s="190"/>
      <c r="O447" s="190"/>
      <c r="P447" s="190"/>
      <c r="Q447" s="190"/>
      <c r="R447" s="190"/>
      <c r="S447" s="190"/>
      <c r="T447" s="190"/>
      <c r="U447" s="190"/>
      <c r="V447" s="190"/>
      <c r="W447" s="190"/>
      <c r="X447" s="190"/>
      <c r="Y447" s="190"/>
      <c r="Z447" s="190"/>
      <c r="AA447" s="190"/>
    </row>
    <row xmlns:x14ac="http://schemas.microsoft.com/office/spreadsheetml/2009/9/ac" r="448" ht="15.75" x14ac:dyDescent="0.25">
      <c r="A448" s="190"/>
      <c r="B448" s="191"/>
      <c r="C448" s="190"/>
      <c r="D448" s="190"/>
      <c r="E448" s="190"/>
      <c r="F448" s="190"/>
      <c r="G448" s="190"/>
      <c r="H448" s="190"/>
      <c r="I448" s="190"/>
      <c r="J448" s="190"/>
      <c r="K448" s="190"/>
      <c r="L448" s="190"/>
      <c r="M448" s="190"/>
      <c r="N448" s="190"/>
      <c r="O448" s="190"/>
      <c r="P448" s="190"/>
      <c r="Q448" s="190"/>
      <c r="R448" s="190"/>
      <c r="S448" s="190"/>
      <c r="T448" s="190"/>
      <c r="U448" s="190"/>
      <c r="V448" s="190"/>
      <c r="W448" s="190"/>
      <c r="X448" s="190"/>
      <c r="Y448" s="190"/>
      <c r="Z448" s="190"/>
      <c r="AA448" s="190"/>
    </row>
    <row xmlns:x14ac="http://schemas.microsoft.com/office/spreadsheetml/2009/9/ac" r="449" ht="15.75" x14ac:dyDescent="0.25">
      <c r="A449" s="190"/>
      <c r="B449" s="191"/>
      <c r="C449" s="190"/>
      <c r="D449" s="190"/>
      <c r="E449" s="190"/>
      <c r="F449" s="190"/>
      <c r="G449" s="190"/>
      <c r="H449" s="190"/>
      <c r="I449" s="190"/>
      <c r="J449" s="190"/>
      <c r="K449" s="190"/>
      <c r="L449" s="190"/>
      <c r="M449" s="190"/>
      <c r="N449" s="190"/>
      <c r="O449" s="190"/>
      <c r="P449" s="190"/>
      <c r="Q449" s="190"/>
      <c r="R449" s="190"/>
      <c r="S449" s="190"/>
      <c r="T449" s="190"/>
      <c r="U449" s="190"/>
      <c r="V449" s="190"/>
      <c r="W449" s="190"/>
      <c r="X449" s="190"/>
      <c r="Y449" s="190"/>
      <c r="Z449" s="190"/>
      <c r="AA449" s="190"/>
    </row>
    <row xmlns:x14ac="http://schemas.microsoft.com/office/spreadsheetml/2009/9/ac" r="450" ht="15.75" x14ac:dyDescent="0.25">
      <c r="A450" s="190"/>
      <c r="B450" s="191"/>
      <c r="C450" s="190"/>
      <c r="D450" s="190"/>
      <c r="E450" s="190"/>
      <c r="F450" s="190"/>
      <c r="G450" s="190"/>
      <c r="H450" s="190"/>
      <c r="I450" s="190"/>
      <c r="J450" s="190"/>
      <c r="K450" s="190"/>
      <c r="L450" s="190"/>
      <c r="M450" s="190"/>
      <c r="N450" s="190"/>
      <c r="O450" s="190"/>
      <c r="P450" s="190"/>
      <c r="Q450" s="190"/>
      <c r="R450" s="190"/>
      <c r="S450" s="190"/>
      <c r="T450" s="190"/>
      <c r="U450" s="190"/>
      <c r="V450" s="190"/>
      <c r="W450" s="190"/>
      <c r="X450" s="190"/>
      <c r="Y450" s="190"/>
      <c r="Z450" s="190"/>
      <c r="AA450" s="190"/>
    </row>
    <row xmlns:x14ac="http://schemas.microsoft.com/office/spreadsheetml/2009/9/ac" r="451" ht="15.75" x14ac:dyDescent="0.25">
      <c r="A451" s="190"/>
      <c r="B451" s="191"/>
      <c r="C451" s="190"/>
      <c r="D451" s="190"/>
      <c r="E451" s="190"/>
      <c r="F451" s="190"/>
      <c r="G451" s="190"/>
      <c r="H451" s="190"/>
      <c r="I451" s="190"/>
      <c r="J451" s="190"/>
      <c r="K451" s="190"/>
      <c r="L451" s="190"/>
      <c r="M451" s="190"/>
      <c r="N451" s="190"/>
      <c r="O451" s="190"/>
      <c r="P451" s="190"/>
      <c r="Q451" s="190"/>
      <c r="R451" s="190"/>
      <c r="S451" s="190"/>
      <c r="T451" s="190"/>
      <c r="U451" s="190"/>
      <c r="V451" s="190"/>
      <c r="W451" s="190"/>
      <c r="X451" s="190"/>
      <c r="Y451" s="190"/>
      <c r="Z451" s="190"/>
      <c r="AA451" s="190"/>
    </row>
    <row xmlns:x14ac="http://schemas.microsoft.com/office/spreadsheetml/2009/9/ac" r="452" ht="15.75" x14ac:dyDescent="0.25">
      <c r="A452" s="190"/>
      <c r="B452" s="191"/>
      <c r="C452" s="190"/>
      <c r="D452" s="190"/>
      <c r="E452" s="190"/>
      <c r="F452" s="190"/>
      <c r="G452" s="190"/>
      <c r="H452" s="190"/>
      <c r="I452" s="190"/>
      <c r="J452" s="190"/>
      <c r="K452" s="190"/>
      <c r="L452" s="190"/>
      <c r="M452" s="190"/>
      <c r="N452" s="190"/>
      <c r="O452" s="190"/>
      <c r="P452" s="190"/>
      <c r="Q452" s="190"/>
      <c r="R452" s="190"/>
      <c r="S452" s="190"/>
      <c r="T452" s="190"/>
      <c r="U452" s="190"/>
      <c r="V452" s="190"/>
      <c r="W452" s="190"/>
      <c r="X452" s="190"/>
      <c r="Y452" s="190"/>
      <c r="Z452" s="190"/>
      <c r="AA452" s="190"/>
    </row>
    <row xmlns:x14ac="http://schemas.microsoft.com/office/spreadsheetml/2009/9/ac" r="453" ht="15.75" x14ac:dyDescent="0.25">
      <c r="A453" s="190"/>
      <c r="B453" s="191"/>
      <c r="C453" s="190"/>
      <c r="D453" s="190"/>
      <c r="E453" s="190"/>
      <c r="F453" s="190"/>
      <c r="G453" s="190"/>
      <c r="H453" s="190"/>
      <c r="I453" s="190"/>
      <c r="J453" s="190"/>
      <c r="K453" s="190"/>
      <c r="L453" s="190"/>
      <c r="M453" s="190"/>
      <c r="N453" s="190"/>
      <c r="O453" s="190"/>
      <c r="P453" s="190"/>
      <c r="Q453" s="190"/>
      <c r="R453" s="190"/>
      <c r="S453" s="190"/>
      <c r="T453" s="190"/>
      <c r="U453" s="190"/>
      <c r="V453" s="190"/>
      <c r="W453" s="190"/>
      <c r="X453" s="190"/>
      <c r="Y453" s="190"/>
      <c r="Z453" s="190"/>
      <c r="AA453" s="190"/>
    </row>
    <row xmlns:x14ac="http://schemas.microsoft.com/office/spreadsheetml/2009/9/ac" r="454" ht="15.75" x14ac:dyDescent="0.25">
      <c r="A454" s="190"/>
      <c r="B454" s="191"/>
      <c r="C454" s="190"/>
      <c r="D454" s="190"/>
      <c r="E454" s="190"/>
      <c r="F454" s="190"/>
      <c r="G454" s="190"/>
      <c r="H454" s="190"/>
      <c r="I454" s="190"/>
      <c r="J454" s="190"/>
      <c r="K454" s="190"/>
      <c r="L454" s="190"/>
      <c r="M454" s="190"/>
      <c r="N454" s="190"/>
      <c r="O454" s="190"/>
      <c r="P454" s="190"/>
      <c r="Q454" s="190"/>
      <c r="R454" s="190"/>
      <c r="S454" s="190"/>
      <c r="T454" s="190"/>
      <c r="U454" s="190"/>
      <c r="V454" s="190"/>
      <c r="W454" s="190"/>
      <c r="X454" s="190"/>
      <c r="Y454" s="190"/>
      <c r="Z454" s="190"/>
      <c r="AA454" s="190"/>
    </row>
    <row xmlns:x14ac="http://schemas.microsoft.com/office/spreadsheetml/2009/9/ac" r="455" ht="15.75" x14ac:dyDescent="0.25">
      <c r="A455" s="190"/>
      <c r="B455" s="191"/>
      <c r="C455" s="190"/>
      <c r="D455" s="190"/>
      <c r="E455" s="190"/>
      <c r="F455" s="190"/>
      <c r="G455" s="190"/>
      <c r="H455" s="190"/>
      <c r="I455" s="190"/>
      <c r="J455" s="190"/>
      <c r="K455" s="190"/>
      <c r="L455" s="190"/>
      <c r="M455" s="190"/>
      <c r="N455" s="190"/>
      <c r="O455" s="190"/>
      <c r="P455" s="190"/>
      <c r="Q455" s="190"/>
      <c r="R455" s="190"/>
      <c r="S455" s="190"/>
      <c r="T455" s="190"/>
      <c r="U455" s="190"/>
      <c r="V455" s="190"/>
      <c r="W455" s="190"/>
      <c r="X455" s="190"/>
      <c r="Y455" s="190"/>
      <c r="Z455" s="190"/>
      <c r="AA455" s="190"/>
    </row>
    <row xmlns:x14ac="http://schemas.microsoft.com/office/spreadsheetml/2009/9/ac" r="456" ht="15.75" x14ac:dyDescent="0.25">
      <c r="A456" s="190"/>
      <c r="B456" s="191"/>
      <c r="C456" s="190"/>
      <c r="D456" s="190"/>
      <c r="E456" s="190"/>
      <c r="F456" s="190"/>
      <c r="G456" s="190"/>
      <c r="H456" s="190"/>
      <c r="I456" s="190"/>
      <c r="J456" s="190"/>
      <c r="K456" s="190"/>
      <c r="L456" s="190"/>
      <c r="M456" s="190"/>
      <c r="N456" s="190"/>
      <c r="O456" s="190"/>
      <c r="P456" s="190"/>
      <c r="Q456" s="190"/>
      <c r="R456" s="190"/>
      <c r="S456" s="190"/>
      <c r="T456" s="190"/>
      <c r="U456" s="190"/>
      <c r="V456" s="190"/>
      <c r="W456" s="190"/>
      <c r="X456" s="190"/>
      <c r="Y456" s="190"/>
      <c r="Z456" s="190"/>
      <c r="AA456" s="190"/>
    </row>
    <row xmlns:x14ac="http://schemas.microsoft.com/office/spreadsheetml/2009/9/ac" r="457" ht="15.75" x14ac:dyDescent="0.25">
      <c r="A457" s="190"/>
      <c r="B457" s="191"/>
      <c r="C457" s="190"/>
      <c r="D457" s="190"/>
      <c r="E457" s="190"/>
      <c r="F457" s="190"/>
      <c r="G457" s="190"/>
      <c r="H457" s="190"/>
      <c r="I457" s="190"/>
      <c r="J457" s="190"/>
      <c r="K457" s="190"/>
      <c r="L457" s="190"/>
      <c r="M457" s="190"/>
      <c r="N457" s="190"/>
      <c r="O457" s="190"/>
      <c r="P457" s="190"/>
      <c r="Q457" s="190"/>
      <c r="R457" s="190"/>
      <c r="S457" s="190"/>
      <c r="T457" s="190"/>
      <c r="U457" s="190"/>
      <c r="V457" s="190"/>
      <c r="W457" s="190"/>
      <c r="X457" s="190"/>
      <c r="Y457" s="190"/>
      <c r="Z457" s="190"/>
      <c r="AA457" s="190"/>
    </row>
    <row xmlns:x14ac="http://schemas.microsoft.com/office/spreadsheetml/2009/9/ac" r="458" ht="15.75" x14ac:dyDescent="0.25">
      <c r="A458" s="190"/>
      <c r="B458" s="191"/>
      <c r="C458" s="190"/>
      <c r="D458" s="190"/>
      <c r="E458" s="190"/>
      <c r="F458" s="190"/>
      <c r="G458" s="190"/>
      <c r="H458" s="190"/>
      <c r="I458" s="190"/>
      <c r="J458" s="190"/>
      <c r="K458" s="190"/>
      <c r="L458" s="190"/>
      <c r="M458" s="190"/>
      <c r="N458" s="190"/>
      <c r="O458" s="190"/>
      <c r="P458" s="190"/>
      <c r="Q458" s="190"/>
      <c r="R458" s="190"/>
      <c r="S458" s="190"/>
      <c r="T458" s="190"/>
      <c r="U458" s="190"/>
      <c r="V458" s="190"/>
      <c r="W458" s="190"/>
      <c r="X458" s="190"/>
      <c r="Y458" s="190"/>
      <c r="Z458" s="190"/>
      <c r="AA458" s="190"/>
    </row>
    <row xmlns:x14ac="http://schemas.microsoft.com/office/spreadsheetml/2009/9/ac" r="459" ht="15.75" x14ac:dyDescent="0.25">
      <c r="A459" s="190"/>
      <c r="B459" s="191"/>
      <c r="C459" s="190"/>
      <c r="D459" s="190"/>
      <c r="E459" s="190"/>
      <c r="F459" s="190"/>
      <c r="G459" s="190"/>
      <c r="H459" s="190"/>
      <c r="I459" s="190"/>
      <c r="J459" s="190"/>
      <c r="K459" s="190"/>
      <c r="L459" s="190"/>
      <c r="M459" s="190"/>
      <c r="N459" s="190"/>
      <c r="O459" s="190"/>
      <c r="P459" s="190"/>
      <c r="Q459" s="190"/>
      <c r="R459" s="190"/>
      <c r="S459" s="190"/>
      <c r="T459" s="190"/>
      <c r="U459" s="190"/>
      <c r="V459" s="190"/>
      <c r="W459" s="190"/>
      <c r="X459" s="190"/>
      <c r="Y459" s="190"/>
      <c r="Z459" s="190"/>
      <c r="AA459" s="190"/>
    </row>
    <row xmlns:x14ac="http://schemas.microsoft.com/office/spreadsheetml/2009/9/ac" r="460" ht="15.75" x14ac:dyDescent="0.25">
      <c r="A460" s="190"/>
      <c r="B460" s="191"/>
      <c r="C460" s="190"/>
      <c r="D460" s="190"/>
      <c r="E460" s="190"/>
      <c r="F460" s="190"/>
      <c r="G460" s="190"/>
      <c r="H460" s="190"/>
      <c r="I460" s="190"/>
      <c r="J460" s="190"/>
      <c r="K460" s="190"/>
      <c r="L460" s="190"/>
      <c r="M460" s="190"/>
      <c r="N460" s="190"/>
      <c r="O460" s="190"/>
      <c r="P460" s="190"/>
      <c r="Q460" s="190"/>
      <c r="R460" s="190"/>
      <c r="S460" s="190"/>
      <c r="T460" s="190"/>
      <c r="U460" s="190"/>
      <c r="V460" s="190"/>
      <c r="W460" s="190"/>
      <c r="X460" s="190"/>
      <c r="Y460" s="190"/>
      <c r="Z460" s="190"/>
      <c r="AA460" s="190"/>
    </row>
    <row xmlns:x14ac="http://schemas.microsoft.com/office/spreadsheetml/2009/9/ac" r="461" ht="15.75" x14ac:dyDescent="0.25">
      <c r="A461" s="190"/>
      <c r="B461" s="191"/>
      <c r="C461" s="190"/>
      <c r="D461" s="190"/>
      <c r="E461" s="190"/>
      <c r="F461" s="190"/>
      <c r="G461" s="190"/>
      <c r="H461" s="190"/>
      <c r="I461" s="190"/>
      <c r="J461" s="190"/>
      <c r="K461" s="190"/>
      <c r="L461" s="190"/>
      <c r="M461" s="190"/>
      <c r="N461" s="190"/>
      <c r="O461" s="190"/>
      <c r="P461" s="190"/>
      <c r="Q461" s="190"/>
      <c r="R461" s="190"/>
      <c r="S461" s="190"/>
      <c r="T461" s="190"/>
      <c r="U461" s="190"/>
      <c r="V461" s="190"/>
      <c r="W461" s="190"/>
      <c r="X461" s="190"/>
      <c r="Y461" s="190"/>
      <c r="Z461" s="190"/>
      <c r="AA461" s="190"/>
    </row>
    <row xmlns:x14ac="http://schemas.microsoft.com/office/spreadsheetml/2009/9/ac" r="462" ht="15.75" x14ac:dyDescent="0.25">
      <c r="A462" s="190"/>
      <c r="B462" s="191"/>
      <c r="C462" s="190"/>
      <c r="D462" s="190"/>
      <c r="E462" s="190"/>
      <c r="F462" s="190"/>
      <c r="G462" s="190"/>
      <c r="H462" s="190"/>
      <c r="I462" s="190"/>
      <c r="J462" s="190"/>
      <c r="K462" s="190"/>
      <c r="L462" s="190"/>
      <c r="M462" s="190"/>
      <c r="N462" s="190"/>
      <c r="O462" s="190"/>
      <c r="P462" s="190"/>
      <c r="Q462" s="190"/>
      <c r="R462" s="190"/>
      <c r="S462" s="190"/>
      <c r="T462" s="190"/>
      <c r="U462" s="190"/>
      <c r="V462" s="190"/>
      <c r="W462" s="190"/>
      <c r="X462" s="190"/>
      <c r="Y462" s="190"/>
      <c r="Z462" s="190"/>
      <c r="AA462" s="190"/>
    </row>
    <row xmlns:x14ac="http://schemas.microsoft.com/office/spreadsheetml/2009/9/ac" r="463" ht="15.75" x14ac:dyDescent="0.25">
      <c r="A463" s="190"/>
      <c r="B463" s="191"/>
      <c r="C463" s="190"/>
      <c r="D463" s="190"/>
      <c r="E463" s="190"/>
      <c r="F463" s="190"/>
      <c r="G463" s="190"/>
      <c r="H463" s="190"/>
      <c r="I463" s="190"/>
      <c r="J463" s="190"/>
      <c r="K463" s="190"/>
      <c r="L463" s="190"/>
      <c r="M463" s="190"/>
      <c r="N463" s="190"/>
      <c r="O463" s="190"/>
      <c r="P463" s="190"/>
      <c r="Q463" s="190"/>
      <c r="R463" s="190"/>
      <c r="S463" s="190"/>
      <c r="T463" s="190"/>
      <c r="U463" s="190"/>
      <c r="V463" s="190"/>
      <c r="W463" s="190"/>
      <c r="X463" s="190"/>
      <c r="Y463" s="190"/>
      <c r="Z463" s="190"/>
      <c r="AA463" s="190"/>
    </row>
    <row xmlns:x14ac="http://schemas.microsoft.com/office/spreadsheetml/2009/9/ac" r="464" ht="15.75" x14ac:dyDescent="0.25">
      <c r="A464" s="190"/>
      <c r="B464" s="191"/>
      <c r="C464" s="190"/>
      <c r="D464" s="190"/>
      <c r="E464" s="190"/>
      <c r="F464" s="190"/>
      <c r="G464" s="190"/>
      <c r="H464" s="190"/>
      <c r="I464" s="190"/>
      <c r="J464" s="190"/>
      <c r="K464" s="190"/>
      <c r="L464" s="190"/>
      <c r="M464" s="190"/>
      <c r="N464" s="190"/>
      <c r="O464" s="190"/>
      <c r="P464" s="190"/>
      <c r="Q464" s="190"/>
      <c r="R464" s="190"/>
      <c r="S464" s="190"/>
      <c r="T464" s="190"/>
      <c r="U464" s="190"/>
      <c r="V464" s="190"/>
      <c r="W464" s="190"/>
      <c r="X464" s="190"/>
      <c r="Y464" s="190"/>
      <c r="Z464" s="190"/>
      <c r="AA464" s="190"/>
    </row>
    <row xmlns:x14ac="http://schemas.microsoft.com/office/spreadsheetml/2009/9/ac" r="465" ht="15.75" x14ac:dyDescent="0.25">
      <c r="A465" s="190"/>
      <c r="B465" s="191"/>
      <c r="C465" s="190"/>
      <c r="D465" s="190"/>
      <c r="E465" s="190"/>
      <c r="F465" s="190"/>
      <c r="G465" s="190"/>
      <c r="H465" s="190"/>
      <c r="I465" s="190"/>
      <c r="J465" s="190"/>
      <c r="K465" s="190"/>
      <c r="L465" s="190"/>
      <c r="M465" s="190"/>
      <c r="N465" s="190"/>
      <c r="O465" s="190"/>
      <c r="P465" s="190"/>
      <c r="Q465" s="190"/>
      <c r="R465" s="190"/>
      <c r="S465" s="190"/>
      <c r="T465" s="190"/>
      <c r="U465" s="190"/>
      <c r="V465" s="190"/>
      <c r="W465" s="190"/>
      <c r="X465" s="190"/>
      <c r="Y465" s="190"/>
      <c r="Z465" s="190"/>
      <c r="AA465" s="190"/>
    </row>
    <row xmlns:x14ac="http://schemas.microsoft.com/office/spreadsheetml/2009/9/ac" r="466" ht="15.75" x14ac:dyDescent="0.25">
      <c r="A466" s="190"/>
      <c r="B466" s="191"/>
      <c r="C466" s="190"/>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row>
    <row xmlns:x14ac="http://schemas.microsoft.com/office/spreadsheetml/2009/9/ac" r="467" ht="15.75" x14ac:dyDescent="0.25">
      <c r="A467" s="190"/>
      <c r="B467" s="191"/>
      <c r="C467" s="190"/>
      <c r="D467" s="190"/>
      <c r="E467" s="190"/>
      <c r="F467" s="190"/>
      <c r="G467" s="190"/>
      <c r="H467" s="190"/>
      <c r="I467" s="190"/>
      <c r="J467" s="190"/>
      <c r="K467" s="190"/>
      <c r="L467" s="190"/>
      <c r="M467" s="190"/>
      <c r="N467" s="190"/>
      <c r="O467" s="190"/>
      <c r="P467" s="190"/>
      <c r="Q467" s="190"/>
      <c r="R467" s="190"/>
      <c r="S467" s="190"/>
      <c r="T467" s="190"/>
      <c r="U467" s="190"/>
      <c r="V467" s="190"/>
      <c r="W467" s="190"/>
      <c r="X467" s="190"/>
      <c r="Y467" s="190"/>
      <c r="Z467" s="190"/>
      <c r="AA467" s="190"/>
    </row>
    <row xmlns:x14ac="http://schemas.microsoft.com/office/spreadsheetml/2009/9/ac" r="468" ht="15.75" x14ac:dyDescent="0.25">
      <c r="A468" s="190"/>
      <c r="B468" s="191"/>
      <c r="C468" s="190"/>
      <c r="D468" s="190"/>
      <c r="E468" s="190"/>
      <c r="F468" s="190"/>
      <c r="G468" s="190"/>
      <c r="H468" s="190"/>
      <c r="I468" s="190"/>
      <c r="J468" s="190"/>
      <c r="K468" s="190"/>
      <c r="L468" s="190"/>
      <c r="M468" s="190"/>
      <c r="N468" s="190"/>
      <c r="O468" s="190"/>
      <c r="P468" s="190"/>
      <c r="Q468" s="190"/>
      <c r="R468" s="190"/>
      <c r="S468" s="190"/>
      <c r="T468" s="190"/>
      <c r="U468" s="190"/>
      <c r="V468" s="190"/>
      <c r="W468" s="190"/>
      <c r="X468" s="190"/>
      <c r="Y468" s="190"/>
      <c r="Z468" s="190"/>
      <c r="AA468" s="190"/>
    </row>
    <row xmlns:x14ac="http://schemas.microsoft.com/office/spreadsheetml/2009/9/ac" r="469" ht="15.75" x14ac:dyDescent="0.25">
      <c r="A469" s="190"/>
      <c r="B469" s="191"/>
      <c r="C469" s="190"/>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row>
    <row xmlns:x14ac="http://schemas.microsoft.com/office/spreadsheetml/2009/9/ac" r="470" ht="15.75" x14ac:dyDescent="0.25">
      <c r="A470" s="190"/>
      <c r="B470" s="191"/>
      <c r="C470" s="190"/>
      <c r="D470" s="190"/>
      <c r="E470" s="190"/>
      <c r="F470" s="190"/>
      <c r="G470" s="190"/>
      <c r="H470" s="190"/>
      <c r="I470" s="190"/>
      <c r="J470" s="190"/>
      <c r="K470" s="190"/>
      <c r="L470" s="190"/>
      <c r="M470" s="190"/>
      <c r="N470" s="190"/>
      <c r="O470" s="190"/>
      <c r="P470" s="190"/>
      <c r="Q470" s="190"/>
      <c r="R470" s="190"/>
      <c r="S470" s="190"/>
      <c r="T470" s="190"/>
      <c r="U470" s="190"/>
      <c r="V470" s="190"/>
      <c r="W470" s="190"/>
      <c r="X470" s="190"/>
      <c r="Y470" s="190"/>
      <c r="Z470" s="190"/>
      <c r="AA470" s="190"/>
    </row>
    <row xmlns:x14ac="http://schemas.microsoft.com/office/spreadsheetml/2009/9/ac" r="471" ht="15.75" x14ac:dyDescent="0.25">
      <c r="A471" s="190"/>
      <c r="B471" s="191"/>
      <c r="C471" s="190"/>
      <c r="D471" s="190"/>
      <c r="E471" s="190"/>
      <c r="F471" s="190"/>
      <c r="G471" s="190"/>
      <c r="H471" s="190"/>
      <c r="I471" s="190"/>
      <c r="J471" s="190"/>
      <c r="K471" s="190"/>
      <c r="L471" s="190"/>
      <c r="M471" s="190"/>
      <c r="N471" s="190"/>
      <c r="O471" s="190"/>
      <c r="P471" s="190"/>
      <c r="Q471" s="190"/>
      <c r="R471" s="190"/>
      <c r="S471" s="190"/>
      <c r="T471" s="190"/>
      <c r="U471" s="190"/>
      <c r="V471" s="190"/>
      <c r="W471" s="190"/>
      <c r="X471" s="190"/>
      <c r="Y471" s="190"/>
      <c r="Z471" s="190"/>
      <c r="AA471" s="190"/>
    </row>
    <row xmlns:x14ac="http://schemas.microsoft.com/office/spreadsheetml/2009/9/ac" r="472" ht="15.75" x14ac:dyDescent="0.25">
      <c r="A472" s="190"/>
      <c r="B472" s="191"/>
      <c r="C472" s="190"/>
      <c r="D472" s="190"/>
      <c r="E472" s="190"/>
      <c r="F472" s="190"/>
      <c r="G472" s="190"/>
      <c r="H472" s="190"/>
      <c r="I472" s="190"/>
      <c r="J472" s="190"/>
      <c r="K472" s="190"/>
      <c r="L472" s="190"/>
      <c r="M472" s="190"/>
      <c r="N472" s="190"/>
      <c r="O472" s="190"/>
      <c r="P472" s="190"/>
      <c r="Q472" s="190"/>
      <c r="R472" s="190"/>
      <c r="S472" s="190"/>
      <c r="T472" s="190"/>
      <c r="U472" s="190"/>
      <c r="V472" s="190"/>
      <c r="W472" s="190"/>
      <c r="X472" s="190"/>
      <c r="Y472" s="190"/>
      <c r="Z472" s="190"/>
      <c r="AA472" s="190"/>
    </row>
    <row xmlns:x14ac="http://schemas.microsoft.com/office/spreadsheetml/2009/9/ac" r="473" ht="15.75" x14ac:dyDescent="0.25">
      <c r="A473" s="190"/>
      <c r="B473" s="191"/>
      <c r="C473" s="190"/>
      <c r="D473" s="190"/>
      <c r="E473" s="190"/>
      <c r="F473" s="190"/>
      <c r="G473" s="190"/>
      <c r="H473" s="190"/>
      <c r="I473" s="190"/>
      <c r="J473" s="190"/>
      <c r="K473" s="190"/>
      <c r="L473" s="190"/>
      <c r="M473" s="190"/>
      <c r="N473" s="190"/>
      <c r="O473" s="190"/>
      <c r="P473" s="190"/>
      <c r="Q473" s="190"/>
      <c r="R473" s="190"/>
      <c r="S473" s="190"/>
      <c r="T473" s="190"/>
      <c r="U473" s="190"/>
      <c r="V473" s="190"/>
      <c r="W473" s="190"/>
      <c r="X473" s="190"/>
      <c r="Y473" s="190"/>
      <c r="Z473" s="190"/>
      <c r="AA473" s="190"/>
    </row>
    <row xmlns:x14ac="http://schemas.microsoft.com/office/spreadsheetml/2009/9/ac" r="474" ht="15.75" x14ac:dyDescent="0.25">
      <c r="A474" s="190"/>
      <c r="B474" s="191"/>
      <c r="C474" s="190"/>
      <c r="D474" s="190"/>
      <c r="E474" s="190"/>
      <c r="F474" s="190"/>
      <c r="G474" s="190"/>
      <c r="H474" s="190"/>
      <c r="I474" s="190"/>
      <c r="J474" s="190"/>
      <c r="K474" s="190"/>
      <c r="L474" s="190"/>
      <c r="M474" s="190"/>
      <c r="N474" s="190"/>
      <c r="O474" s="190"/>
      <c r="P474" s="190"/>
      <c r="Q474" s="190"/>
      <c r="R474" s="190"/>
      <c r="S474" s="190"/>
      <c r="T474" s="190"/>
      <c r="U474" s="190"/>
      <c r="V474" s="190"/>
      <c r="W474" s="190"/>
      <c r="X474" s="190"/>
      <c r="Y474" s="190"/>
      <c r="Z474" s="190"/>
      <c r="AA474" s="190"/>
    </row>
    <row xmlns:x14ac="http://schemas.microsoft.com/office/spreadsheetml/2009/9/ac" r="475" ht="15.75" x14ac:dyDescent="0.25">
      <c r="A475" s="190"/>
      <c r="B475" s="191"/>
      <c r="C475" s="190"/>
      <c r="D475" s="190"/>
      <c r="E475" s="190"/>
      <c r="F475" s="190"/>
      <c r="G475" s="190"/>
      <c r="H475" s="190"/>
      <c r="I475" s="190"/>
      <c r="J475" s="190"/>
      <c r="K475" s="190"/>
      <c r="L475" s="190"/>
      <c r="M475" s="190"/>
      <c r="N475" s="190"/>
      <c r="O475" s="190"/>
      <c r="P475" s="190"/>
      <c r="Q475" s="190"/>
      <c r="R475" s="190"/>
      <c r="S475" s="190"/>
      <c r="T475" s="190"/>
      <c r="U475" s="190"/>
      <c r="V475" s="190"/>
      <c r="W475" s="190"/>
      <c r="X475" s="190"/>
      <c r="Y475" s="190"/>
      <c r="Z475" s="190"/>
      <c r="AA475" s="190"/>
    </row>
    <row xmlns:x14ac="http://schemas.microsoft.com/office/spreadsheetml/2009/9/ac" r="476" ht="15.75" x14ac:dyDescent="0.25">
      <c r="A476" s="190"/>
      <c r="B476" s="191"/>
      <c r="C476" s="190"/>
      <c r="D476" s="190"/>
      <c r="E476" s="190"/>
      <c r="F476" s="190"/>
      <c r="G476" s="190"/>
      <c r="H476" s="190"/>
      <c r="I476" s="190"/>
      <c r="J476" s="190"/>
      <c r="K476" s="190"/>
      <c r="L476" s="190"/>
      <c r="M476" s="190"/>
      <c r="N476" s="190"/>
      <c r="O476" s="190"/>
      <c r="P476" s="190"/>
      <c r="Q476" s="190"/>
      <c r="R476" s="190"/>
      <c r="S476" s="190"/>
      <c r="T476" s="190"/>
      <c r="U476" s="190"/>
      <c r="V476" s="190"/>
      <c r="W476" s="190"/>
      <c r="X476" s="190"/>
      <c r="Y476" s="190"/>
      <c r="Z476" s="190"/>
      <c r="AA476" s="190"/>
    </row>
    <row xmlns:x14ac="http://schemas.microsoft.com/office/spreadsheetml/2009/9/ac" r="477" ht="15.75" x14ac:dyDescent="0.25">
      <c r="A477" s="190"/>
      <c r="B477" s="191"/>
      <c r="C477" s="190"/>
      <c r="D477" s="190"/>
      <c r="E477" s="190"/>
      <c r="F477" s="190"/>
      <c r="G477" s="190"/>
      <c r="H477" s="190"/>
      <c r="I477" s="190"/>
      <c r="J477" s="190"/>
      <c r="K477" s="190"/>
      <c r="L477" s="190"/>
      <c r="M477" s="190"/>
      <c r="N477" s="190"/>
      <c r="O477" s="190"/>
      <c r="P477" s="190"/>
      <c r="Q477" s="190"/>
      <c r="R477" s="190"/>
      <c r="S477" s="190"/>
      <c r="T477" s="190"/>
      <c r="U477" s="190"/>
      <c r="V477" s="190"/>
      <c r="W477" s="190"/>
      <c r="X477" s="190"/>
      <c r="Y477" s="190"/>
      <c r="Z477" s="190"/>
      <c r="AA477" s="190"/>
    </row>
    <row xmlns:x14ac="http://schemas.microsoft.com/office/spreadsheetml/2009/9/ac" r="478" ht="15.75" x14ac:dyDescent="0.25">
      <c r="A478" s="190"/>
      <c r="B478" s="191"/>
      <c r="C478" s="190"/>
      <c r="D478" s="190"/>
      <c r="E478" s="190"/>
      <c r="F478" s="190"/>
      <c r="G478" s="190"/>
      <c r="H478" s="190"/>
      <c r="I478" s="190"/>
      <c r="J478" s="190"/>
      <c r="K478" s="190"/>
      <c r="L478" s="190"/>
      <c r="M478" s="190"/>
      <c r="N478" s="190"/>
      <c r="O478" s="190"/>
      <c r="P478" s="190"/>
      <c r="Q478" s="190"/>
      <c r="R478" s="190"/>
      <c r="S478" s="190"/>
      <c r="T478" s="190"/>
      <c r="U478" s="190"/>
      <c r="V478" s="190"/>
      <c r="W478" s="190"/>
      <c r="X478" s="190"/>
      <c r="Y478" s="190"/>
      <c r="Z478" s="190"/>
      <c r="AA478" s="190"/>
    </row>
    <row xmlns:x14ac="http://schemas.microsoft.com/office/spreadsheetml/2009/9/ac" r="479" ht="15.75" x14ac:dyDescent="0.25">
      <c r="A479" s="190"/>
      <c r="B479" s="191"/>
      <c r="C479" s="190"/>
      <c r="D479" s="190"/>
      <c r="E479" s="190"/>
      <c r="F479" s="190"/>
      <c r="G479" s="190"/>
      <c r="H479" s="190"/>
      <c r="I479" s="190"/>
      <c r="J479" s="190"/>
      <c r="K479" s="190"/>
      <c r="L479" s="190"/>
      <c r="M479" s="190"/>
      <c r="N479" s="190"/>
      <c r="O479" s="190"/>
      <c r="P479" s="190"/>
      <c r="Q479" s="190"/>
      <c r="R479" s="190"/>
      <c r="S479" s="190"/>
      <c r="T479" s="190"/>
      <c r="U479" s="190"/>
      <c r="V479" s="190"/>
      <c r="W479" s="190"/>
      <c r="X479" s="190"/>
      <c r="Y479" s="190"/>
      <c r="Z479" s="190"/>
      <c r="AA479" s="190"/>
    </row>
    <row xmlns:x14ac="http://schemas.microsoft.com/office/spreadsheetml/2009/9/ac" r="480" ht="15.75" x14ac:dyDescent="0.25">
      <c r="A480" s="190"/>
      <c r="B480" s="191"/>
      <c r="C480" s="190"/>
      <c r="D480" s="190"/>
      <c r="E480" s="190"/>
      <c r="F480" s="190"/>
      <c r="G480" s="190"/>
      <c r="H480" s="190"/>
      <c r="I480" s="190"/>
      <c r="J480" s="190"/>
      <c r="K480" s="190"/>
      <c r="L480" s="190"/>
      <c r="M480" s="190"/>
      <c r="N480" s="190"/>
      <c r="O480" s="190"/>
      <c r="P480" s="190"/>
      <c r="Q480" s="190"/>
      <c r="R480" s="190"/>
      <c r="S480" s="190"/>
      <c r="T480" s="190"/>
      <c r="U480" s="190"/>
      <c r="V480" s="190"/>
      <c r="W480" s="190"/>
      <c r="X480" s="190"/>
      <c r="Y480" s="190"/>
      <c r="Z480" s="190"/>
      <c r="AA480" s="190"/>
    </row>
    <row xmlns:x14ac="http://schemas.microsoft.com/office/spreadsheetml/2009/9/ac" r="481" ht="15.75" x14ac:dyDescent="0.25">
      <c r="A481" s="190"/>
      <c r="B481" s="191"/>
      <c r="C481" s="190"/>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row>
    <row xmlns:x14ac="http://schemas.microsoft.com/office/spreadsheetml/2009/9/ac" r="482" ht="15.75" x14ac:dyDescent="0.25">
      <c r="A482" s="190"/>
      <c r="B482" s="191"/>
      <c r="C482" s="190"/>
      <c r="D482" s="190"/>
      <c r="E482" s="190"/>
      <c r="F482" s="190"/>
      <c r="G482" s="190"/>
      <c r="H482" s="190"/>
      <c r="I482" s="190"/>
      <c r="J482" s="190"/>
      <c r="K482" s="190"/>
      <c r="L482" s="190"/>
      <c r="M482" s="190"/>
      <c r="N482" s="190"/>
      <c r="O482" s="190"/>
      <c r="P482" s="190"/>
      <c r="Q482" s="190"/>
      <c r="R482" s="190"/>
      <c r="S482" s="190"/>
      <c r="T482" s="190"/>
      <c r="U482" s="190"/>
      <c r="V482" s="190"/>
      <c r="W482" s="190"/>
      <c r="X482" s="190"/>
      <c r="Y482" s="190"/>
      <c r="Z482" s="190"/>
      <c r="AA482" s="190"/>
    </row>
    <row xmlns:x14ac="http://schemas.microsoft.com/office/spreadsheetml/2009/9/ac" r="483" ht="15.75" x14ac:dyDescent="0.25">
      <c r="A483" s="190"/>
      <c r="B483" s="191"/>
      <c r="C483" s="190"/>
      <c r="D483" s="190"/>
      <c r="E483" s="190"/>
      <c r="F483" s="190"/>
      <c r="G483" s="190"/>
      <c r="H483" s="190"/>
      <c r="I483" s="190"/>
      <c r="J483" s="190"/>
      <c r="K483" s="190"/>
      <c r="L483" s="190"/>
      <c r="M483" s="190"/>
      <c r="N483" s="190"/>
      <c r="O483" s="190"/>
      <c r="P483" s="190"/>
      <c r="Q483" s="190"/>
      <c r="R483" s="190"/>
      <c r="S483" s="190"/>
      <c r="T483" s="190"/>
      <c r="U483" s="190"/>
      <c r="V483" s="190"/>
      <c r="W483" s="190"/>
      <c r="X483" s="190"/>
      <c r="Y483" s="190"/>
      <c r="Z483" s="190"/>
      <c r="AA483" s="190"/>
    </row>
    <row xmlns:x14ac="http://schemas.microsoft.com/office/spreadsheetml/2009/9/ac" r="484" ht="15.75" x14ac:dyDescent="0.25">
      <c r="A484" s="190"/>
      <c r="B484" s="191"/>
      <c r="C484" s="190"/>
      <c r="D484" s="190"/>
      <c r="E484" s="190"/>
      <c r="F484" s="190"/>
      <c r="G484" s="190"/>
      <c r="H484" s="190"/>
      <c r="I484" s="190"/>
      <c r="J484" s="190"/>
      <c r="K484" s="190"/>
      <c r="L484" s="190"/>
      <c r="M484" s="190"/>
      <c r="N484" s="190"/>
      <c r="O484" s="190"/>
      <c r="P484" s="190"/>
      <c r="Q484" s="190"/>
      <c r="R484" s="190"/>
      <c r="S484" s="190"/>
      <c r="T484" s="190"/>
      <c r="U484" s="190"/>
      <c r="V484" s="190"/>
      <c r="W484" s="190"/>
      <c r="X484" s="190"/>
      <c r="Y484" s="190"/>
      <c r="Z484" s="190"/>
      <c r="AA484" s="190"/>
    </row>
    <row xmlns:x14ac="http://schemas.microsoft.com/office/spreadsheetml/2009/9/ac" r="485" ht="15.75" x14ac:dyDescent="0.25">
      <c r="A485" s="190"/>
      <c r="B485" s="191"/>
      <c r="C485" s="190"/>
      <c r="D485" s="190"/>
      <c r="E485" s="190"/>
      <c r="F485" s="190"/>
      <c r="G485" s="190"/>
      <c r="H485" s="190"/>
      <c r="I485" s="190"/>
      <c r="J485" s="190"/>
      <c r="K485" s="190"/>
      <c r="L485" s="190"/>
      <c r="M485" s="190"/>
      <c r="N485" s="190"/>
      <c r="O485" s="190"/>
      <c r="P485" s="190"/>
      <c r="Q485" s="190"/>
      <c r="R485" s="190"/>
      <c r="S485" s="190"/>
      <c r="T485" s="190"/>
      <c r="U485" s="190"/>
      <c r="V485" s="190"/>
      <c r="W485" s="190"/>
      <c r="X485" s="190"/>
      <c r="Y485" s="190"/>
      <c r="Z485" s="190"/>
      <c r="AA485" s="190"/>
    </row>
    <row xmlns:x14ac="http://schemas.microsoft.com/office/spreadsheetml/2009/9/ac" r="486" ht="15.75" x14ac:dyDescent="0.25">
      <c r="A486" s="190"/>
      <c r="B486" s="191"/>
      <c r="C486" s="190"/>
      <c r="D486" s="190"/>
      <c r="E486" s="190"/>
      <c r="F486" s="190"/>
      <c r="G486" s="190"/>
      <c r="H486" s="190"/>
      <c r="I486" s="190"/>
      <c r="J486" s="190"/>
      <c r="K486" s="190"/>
      <c r="L486" s="190"/>
      <c r="M486" s="190"/>
      <c r="N486" s="190"/>
      <c r="O486" s="190"/>
      <c r="P486" s="190"/>
      <c r="Q486" s="190"/>
      <c r="R486" s="190"/>
      <c r="S486" s="190"/>
      <c r="T486" s="190"/>
      <c r="U486" s="190"/>
      <c r="V486" s="190"/>
      <c r="W486" s="190"/>
      <c r="X486" s="190"/>
      <c r="Y486" s="190"/>
      <c r="Z486" s="190"/>
      <c r="AA486" s="190"/>
    </row>
    <row xmlns:x14ac="http://schemas.microsoft.com/office/spreadsheetml/2009/9/ac" r="487" ht="15.75" x14ac:dyDescent="0.25">
      <c r="A487" s="190"/>
      <c r="B487" s="191"/>
      <c r="C487" s="190"/>
      <c r="D487" s="190"/>
      <c r="E487" s="190"/>
      <c r="F487" s="190"/>
      <c r="G487" s="190"/>
      <c r="H487" s="190"/>
      <c r="I487" s="190"/>
      <c r="J487" s="190"/>
      <c r="K487" s="190"/>
      <c r="L487" s="190"/>
      <c r="M487" s="190"/>
      <c r="N487" s="190"/>
      <c r="O487" s="190"/>
      <c r="P487" s="190"/>
      <c r="Q487" s="190"/>
      <c r="R487" s="190"/>
      <c r="S487" s="190"/>
      <c r="T487" s="190"/>
      <c r="U487" s="190"/>
      <c r="V487" s="190"/>
      <c r="W487" s="190"/>
      <c r="X487" s="190"/>
      <c r="Y487" s="190"/>
      <c r="Z487" s="190"/>
      <c r="AA487" s="190"/>
    </row>
    <row xmlns:x14ac="http://schemas.microsoft.com/office/spreadsheetml/2009/9/ac" r="488" ht="15.75" x14ac:dyDescent="0.25">
      <c r="A488" s="190"/>
      <c r="B488" s="191"/>
      <c r="C488" s="190"/>
      <c r="D488" s="190"/>
      <c r="E488" s="190"/>
      <c r="F488" s="190"/>
      <c r="G488" s="190"/>
      <c r="H488" s="190"/>
      <c r="I488" s="190"/>
      <c r="J488" s="190"/>
      <c r="K488" s="190"/>
      <c r="L488" s="190"/>
      <c r="M488" s="190"/>
      <c r="N488" s="190"/>
      <c r="O488" s="190"/>
      <c r="P488" s="190"/>
      <c r="Q488" s="190"/>
      <c r="R488" s="190"/>
      <c r="S488" s="190"/>
      <c r="T488" s="190"/>
      <c r="U488" s="190"/>
      <c r="V488" s="190"/>
      <c r="W488" s="190"/>
      <c r="X488" s="190"/>
      <c r="Y488" s="190"/>
      <c r="Z488" s="190"/>
      <c r="AA488" s="19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4941B-6DAF-4A02-BD6A-0F0546065EA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5" customWidth="true"/>
    <col min="2" max="2" width="6.5" style="236" customWidth="true"/>
    <col min="3" max="3" width="14.125" style="237" customWidth="true"/>
    <col min="4" max="4" width="9.75" style="215" customWidth="true"/>
    <col min="5" max="5" width="8" style="238" customWidth="true"/>
    <col min="6" max="6" width="8" style="239" customWidth="true"/>
    <col min="7" max="7" width="8" style="240" customWidth="true"/>
    <col min="8" max="8" width="8" style="241" customWidth="true"/>
    <col min="9" max="9" width="8" style="234" customWidth="true"/>
    <col min="10" max="10" width="8" style="242" customWidth="true"/>
    <col min="11" max="11" width="8" style="243" customWidth="true"/>
    <col min="12" max="12" width="8" style="239" customWidth="true"/>
    <col min="13" max="13" width="8" style="244" customWidth="true"/>
    <col min="14" max="14" width="8" style="245" customWidth="true"/>
    <col min="15" max="19" width="8" style="215" customWidth="true"/>
    <col min="20" max="16384" width="9" style="215"/>
  </cols>
  <sheetData>
    <row xmlns:x14ac="http://schemas.microsoft.com/office/spreadsheetml/2009/9/ac" r="1" ht="20.25" customHeight="true" x14ac:dyDescent="0.2">
      <c r="A1" s="590" t="s">
        <v>340</v>
      </c>
      <c r="B1" s="591"/>
      <c r="C1" s="591"/>
      <c r="D1" s="591"/>
      <c r="E1" s="592" t="s">
        <v>52</v>
      </c>
      <c r="F1" s="593"/>
      <c r="G1" s="593"/>
      <c r="H1" s="593"/>
      <c r="I1" s="594"/>
      <c r="J1" s="595" t="s">
        <v>10</v>
      </c>
      <c r="K1" s="595"/>
      <c r="L1" s="595"/>
      <c r="M1" s="595"/>
      <c r="N1" s="595"/>
      <c r="O1" s="596" t="s">
        <v>11</v>
      </c>
      <c r="P1" s="597"/>
      <c r="Q1" s="597"/>
      <c r="R1" s="597"/>
      <c r="S1" s="598"/>
    </row>
    <row xmlns:x14ac="http://schemas.microsoft.com/office/spreadsheetml/2009/9/ac" r="2" x14ac:dyDescent="0.2">
      <c r="A2" s="591"/>
      <c r="B2" s="591"/>
      <c r="C2" s="591"/>
      <c r="D2" s="591"/>
      <c r="E2" s="216"/>
      <c r="F2" s="217"/>
      <c r="G2" s="246"/>
      <c r="H2" s="218"/>
      <c r="I2" s="247"/>
      <c r="J2" s="219"/>
      <c r="K2" s="217"/>
      <c r="L2" s="248"/>
      <c r="M2" s="218"/>
      <c r="N2" s="249"/>
      <c r="O2" s="216"/>
      <c r="P2" s="217"/>
      <c r="Q2" s="220"/>
      <c r="R2" s="218"/>
      <c r="S2" s="247"/>
    </row>
    <row xmlns:x14ac="http://schemas.microsoft.com/office/spreadsheetml/2009/9/ac" r="3" ht="134.25" customHeight="true" x14ac:dyDescent="0.2">
      <c r="A3" s="221" t="s">
        <v>9</v>
      </c>
      <c r="B3" s="222" t="s">
        <v>4</v>
      </c>
      <c r="C3" s="223" t="s">
        <v>8</v>
      </c>
      <c r="D3" s="224" t="s">
        <v>216</v>
      </c>
      <c r="E3" s="225" t="s">
        <v>25</v>
      </c>
      <c r="F3" s="226" t="s">
        <v>19</v>
      </c>
      <c r="G3" s="250" t="s">
        <v>198</v>
      </c>
      <c r="H3" s="227" t="s">
        <v>207</v>
      </c>
      <c r="I3" s="251" t="s">
        <v>36</v>
      </c>
      <c r="J3" s="228" t="s">
        <v>25</v>
      </c>
      <c r="K3" s="229" t="s">
        <v>19</v>
      </c>
      <c r="L3" s="252" t="s">
        <v>199</v>
      </c>
      <c r="M3" s="227" t="s">
        <v>207</v>
      </c>
      <c r="N3" s="253" t="s">
        <v>36</v>
      </c>
      <c r="O3" s="225" t="s">
        <v>25</v>
      </c>
      <c r="P3" s="226" t="s">
        <v>141</v>
      </c>
      <c r="Q3" s="230" t="s">
        <v>200</v>
      </c>
      <c r="R3" s="227" t="s">
        <v>207</v>
      </c>
      <c r="S3" s="251" t="s">
        <v>36</v>
      </c>
    </row>
    <row xmlns:x14ac="http://schemas.microsoft.com/office/spreadsheetml/2009/9/ac" r="4" x14ac:dyDescent="0.2">
      <c r="A4" s="363" t="str">
        <f>IF(ISBLANK(Regressions!A14), " ", Regressions!A14)</f>
        <v>Malawi</v>
      </c>
      <c r="B4" s="364">
        <f>IF(ISBLANK(Regressions!B14), " ", Regressions!B14)</f>
        <v>2000</v>
      </c>
      <c r="C4" s="231" t="str">
        <f>IF(ISBLANK(Regressions!C14), " ", Regressions!C14)</f>
        <v>National</v>
      </c>
      <c r="D4" s="365">
        <f>IF(ISBLANK(Regressions!D14), " ", Regressions!D14)</f>
        <v>4500226</v>
      </c>
      <c r="E4" s="232" t="e">
        <f>IF(ISNUMBER(Regressions!E14),ROUND(Regressions!E14, 1), NA())</f>
        <v>#N/A</v>
      </c>
      <c r="F4" s="366" t="e">
        <f>IF(ISNUMBER(Regressions!F14),ROUND(Regressions!F14, 1), NA())</f>
        <v>#N/A</v>
      </c>
      <c r="G4" s="254" t="e">
        <f>IF(ISNUMBER(Regressions!G14),ROUND(Regressions!G14, 1), NA())</f>
        <v>#N/A</v>
      </c>
      <c r="H4" s="367" t="e">
        <f>IF(ISNUMBER(Regressions!H14),ROUND(Regressions!H14, 1), NA())</f>
        <v>#N/A</v>
      </c>
      <c r="I4" s="255" t="e">
        <f>IF(ISNUMBER(Regressions!I14),ROUND(Regressions!I14, 1), NA())</f>
        <v>#N/A</v>
      </c>
      <c r="J4" s="368" t="e">
        <f>IF(ISNUMBER(Regressions!K14),ROUND(Regressions!K14, 1), NA())</f>
        <v>#N/A</v>
      </c>
      <c r="K4" s="366" t="e">
        <f>IF(ISNUMBER(Regressions!L14),ROUND(Regressions!L14, 1), NA())</f>
        <v>#N/A</v>
      </c>
      <c r="L4" s="256" t="e">
        <f>IF(ISNUMBER(Regressions!M14),ROUND(Regressions!M14, 1), NA())</f>
        <v>#N/A</v>
      </c>
      <c r="M4" s="367" t="e">
        <f>IF(ISNUMBER(Regressions!N14),ROUND(Regressions!N14, 1), NA())</f>
        <v>#N/A</v>
      </c>
      <c r="N4" s="255" t="e">
        <f>IF(ISNUMBER(Regressions!O14),ROUND(Regressions!O14, 1), NA())</f>
        <v>#N/A</v>
      </c>
      <c r="O4" s="368" t="e">
        <f>IF(ISNUMBER(Regressions!Q14),ROUND(Regressions!Q14, 1), NA())</f>
        <v>#N/A</v>
      </c>
      <c r="P4" s="366" t="e">
        <f>IF(ISNUMBER(Regressions!R14),ROUND(Regressions!R14, 1), NA())</f>
        <v>#N/A</v>
      </c>
      <c r="Q4" s="233" t="e">
        <f>IF(ISNUMBER(Regressions!S14),ROUND(Regressions!S14, 1), NA())</f>
        <v>#N/A</v>
      </c>
      <c r="R4" s="367" t="e">
        <f>IF(ISNUMBER(Regressions!T14),ROUND(Regressions!T14, 1), NA())</f>
        <v>#N/A</v>
      </c>
      <c r="S4" s="255" t="e">
        <f>IF(ISNUMBER(Regressions!U14),ROUND(Regressions!U14, 1), NA())</f>
        <v>#N/A</v>
      </c>
    </row>
    <row xmlns:x14ac="http://schemas.microsoft.com/office/spreadsheetml/2009/9/ac" r="5" x14ac:dyDescent="0.2">
      <c r="A5" s="363" t="str">
        <f>IF(ISBLANK(Regressions!A15), " ", Regressions!A15)</f>
        <v>Malawi</v>
      </c>
      <c r="B5" s="364">
        <f>IF(ISBLANK(Regressions!B15), " ", Regressions!B15)</f>
        <v>2001</v>
      </c>
      <c r="C5" s="369" t="str">
        <f>IF(ISBLANK(Regressions!C15), " ", Regressions!C15)</f>
        <v>National</v>
      </c>
      <c r="D5" s="365">
        <f>IF(ISBLANK(Regressions!D15), " ", Regressions!D15)</f>
        <v>4599716</v>
      </c>
      <c r="E5" s="232" t="e">
        <f>IF(ISNUMBER(Regressions!E15),ROUND(Regressions!E15, 1), NA())</f>
        <v>#N/A</v>
      </c>
      <c r="F5" s="366" t="e">
        <f>IF(ISNUMBER(Regressions!F15),ROUND(Regressions!F15, 1), NA())</f>
        <v>#N/A</v>
      </c>
      <c r="G5" s="254" t="e">
        <f>IF(ISNUMBER(Regressions!G15),ROUND(Regressions!G15, 1), NA())</f>
        <v>#N/A</v>
      </c>
      <c r="H5" s="367" t="e">
        <f>IF(ISNUMBER(Regressions!H15),ROUND(Regressions!H15, 1), NA())</f>
        <v>#N/A</v>
      </c>
      <c r="I5" s="255" t="e">
        <f>IF(ISNUMBER(Regressions!I15),ROUND(Regressions!I15, 1), NA())</f>
        <v>#N/A</v>
      </c>
      <c r="J5" s="368" t="e">
        <f>IF(ISNUMBER(Regressions!K15),ROUND(Regressions!K15, 1), NA())</f>
        <v>#N/A</v>
      </c>
      <c r="K5" s="366" t="e">
        <f>IF(ISNUMBER(Regressions!L15),ROUND(Regressions!L15, 1), NA())</f>
        <v>#N/A</v>
      </c>
      <c r="L5" s="256" t="e">
        <f>IF(ISNUMBER(Regressions!M15),ROUND(Regressions!M15, 1), NA())</f>
        <v>#N/A</v>
      </c>
      <c r="M5" s="367" t="e">
        <f>IF(ISNUMBER(Regressions!N15),ROUND(Regressions!N15, 1), NA())</f>
        <v>#N/A</v>
      </c>
      <c r="N5" s="255" t="e">
        <f>IF(ISNUMBER(Regressions!O15),ROUND(Regressions!O15, 1), NA())</f>
        <v>#N/A</v>
      </c>
      <c r="O5" s="368" t="e">
        <f>IF(ISNUMBER(Regressions!Q15),ROUND(Regressions!Q15, 1), NA())</f>
        <v>#N/A</v>
      </c>
      <c r="P5" s="366" t="e">
        <f>IF(ISNUMBER(Regressions!R15),ROUND(Regressions!R15, 1), NA())</f>
        <v>#N/A</v>
      </c>
      <c r="Q5" s="233" t="e">
        <f>IF(ISNUMBER(Regressions!S15),ROUND(Regressions!S15, 1), NA())</f>
        <v>#N/A</v>
      </c>
      <c r="R5" s="367" t="e">
        <f>IF(ISNUMBER(Regressions!T15),ROUND(Regressions!T15, 1), NA())</f>
        <v>#N/A</v>
      </c>
      <c r="S5" s="255" t="e">
        <f>IF(ISNUMBER(Regressions!U15),ROUND(Regressions!U15, 1), NA())</f>
        <v>#N/A</v>
      </c>
      <c r="T5" s="234"/>
      <c r="U5" s="234"/>
      <c r="V5" s="234"/>
      <c r="W5" s="234"/>
      <c r="X5" s="234"/>
      <c r="Y5" s="234"/>
      <c r="Z5" s="234"/>
      <c r="AA5" s="234"/>
    </row>
    <row xmlns:x14ac="http://schemas.microsoft.com/office/spreadsheetml/2009/9/ac" r="6" x14ac:dyDescent="0.2">
      <c r="A6" s="363" t="str">
        <f>IF(ISBLANK(Regressions!A16), " ", Regressions!A16)</f>
        <v>Malawi</v>
      </c>
      <c r="B6" s="364">
        <f>IF(ISBLANK(Regressions!B16), " ", Regressions!B16)</f>
        <v>2002</v>
      </c>
      <c r="C6" s="369" t="str">
        <f>IF(ISBLANK(Regressions!C16), " ", Regressions!C16)</f>
        <v>National</v>
      </c>
      <c r="D6" s="365">
        <f>IF(ISBLANK(Regressions!D16), " ", Regressions!D16)</f>
        <v>4709477</v>
      </c>
      <c r="E6" s="232" t="e">
        <f>IF(ISNUMBER(Regressions!E16),ROUND(Regressions!E16, 1), NA())</f>
        <v>#N/A</v>
      </c>
      <c r="F6" s="366" t="e">
        <f>IF(ISNUMBER(Regressions!F16),ROUND(Regressions!F16, 1), NA())</f>
        <v>#N/A</v>
      </c>
      <c r="G6" s="254" t="e">
        <f>IF(ISNUMBER(Regressions!G16),ROUND(Regressions!G16, 1), NA())</f>
        <v>#N/A</v>
      </c>
      <c r="H6" s="367" t="e">
        <f>IF(ISNUMBER(Regressions!H16),ROUND(Regressions!H16, 1), NA())</f>
        <v>#N/A</v>
      </c>
      <c r="I6" s="255" t="e">
        <f>IF(ISNUMBER(Regressions!I16),ROUND(Regressions!I16, 1), NA())</f>
        <v>#N/A</v>
      </c>
      <c r="J6" s="368" t="e">
        <f>IF(ISNUMBER(Regressions!K16),ROUND(Regressions!K16, 1), NA())</f>
        <v>#N/A</v>
      </c>
      <c r="K6" s="366" t="e">
        <f>IF(ISNUMBER(Regressions!L16),ROUND(Regressions!L16, 1), NA())</f>
        <v>#N/A</v>
      </c>
      <c r="L6" s="256" t="e">
        <f>IF(ISNUMBER(Regressions!M16),ROUND(Regressions!M16, 1), NA())</f>
        <v>#N/A</v>
      </c>
      <c r="M6" s="367" t="e">
        <f>IF(ISNUMBER(Regressions!N16),ROUND(Regressions!N16, 1), NA())</f>
        <v>#N/A</v>
      </c>
      <c r="N6" s="255" t="e">
        <f>IF(ISNUMBER(Regressions!O16),ROUND(Regressions!O16, 1), NA())</f>
        <v>#N/A</v>
      </c>
      <c r="O6" s="368" t="e">
        <f>IF(ISNUMBER(Regressions!Q16),ROUND(Regressions!Q16, 1), NA())</f>
        <v>#N/A</v>
      </c>
      <c r="P6" s="366" t="e">
        <f>IF(ISNUMBER(Regressions!R16),ROUND(Regressions!R16, 1), NA())</f>
        <v>#N/A</v>
      </c>
      <c r="Q6" s="233" t="e">
        <f>IF(ISNUMBER(Regressions!S16),ROUND(Regressions!S16, 1), NA())</f>
        <v>#N/A</v>
      </c>
      <c r="R6" s="367" t="e">
        <f>IF(ISNUMBER(Regressions!T16),ROUND(Regressions!T16, 1), NA())</f>
        <v>#N/A</v>
      </c>
      <c r="S6" s="255" t="e">
        <f>IF(ISNUMBER(Regressions!U16),ROUND(Regressions!U16, 1), NA())</f>
        <v>#N/A</v>
      </c>
      <c r="T6" s="234"/>
      <c r="U6" s="234"/>
      <c r="V6" s="234"/>
      <c r="W6" s="234"/>
      <c r="X6" s="234"/>
      <c r="Y6" s="234"/>
      <c r="Z6" s="234"/>
      <c r="AA6" s="234"/>
    </row>
    <row xmlns:x14ac="http://schemas.microsoft.com/office/spreadsheetml/2009/9/ac" r="7" x14ac:dyDescent="0.2">
      <c r="A7" s="363" t="str">
        <f>IF(ISBLANK(Regressions!A17), " ", Regressions!A17)</f>
        <v>Malawi</v>
      </c>
      <c r="B7" s="364">
        <f>IF(ISBLANK(Regressions!B17), " ", Regressions!B17)</f>
        <v>2003</v>
      </c>
      <c r="C7" s="369" t="str">
        <f>IF(ISBLANK(Regressions!C17), " ", Regressions!C17)</f>
        <v>National</v>
      </c>
      <c r="D7" s="365">
        <f>IF(ISBLANK(Regressions!D17), " ", Regressions!D17)</f>
        <v>4829615</v>
      </c>
      <c r="E7" s="232" t="e">
        <f>IF(ISNUMBER(Regressions!E17),ROUND(Regressions!E17, 1), NA())</f>
        <v>#N/A</v>
      </c>
      <c r="F7" s="366" t="e">
        <f>IF(ISNUMBER(Regressions!F17),ROUND(Regressions!F17, 1), NA())</f>
        <v>#N/A</v>
      </c>
      <c r="G7" s="254" t="e">
        <f>IF(ISNUMBER(Regressions!G17),ROUND(Regressions!G17, 1), NA())</f>
        <v>#N/A</v>
      </c>
      <c r="H7" s="367" t="e">
        <f>IF(ISNUMBER(Regressions!H17),ROUND(Regressions!H17, 1), NA())</f>
        <v>#N/A</v>
      </c>
      <c r="I7" s="255" t="e">
        <f>IF(ISNUMBER(Regressions!I17),ROUND(Regressions!I17, 1), NA())</f>
        <v>#N/A</v>
      </c>
      <c r="J7" s="368" t="e">
        <f>IF(ISNUMBER(Regressions!K17),ROUND(Regressions!K17, 1), NA())</f>
        <v>#N/A</v>
      </c>
      <c r="K7" s="366" t="e">
        <f>IF(ISNUMBER(Regressions!L17),ROUND(Regressions!L17, 1), NA())</f>
        <v>#N/A</v>
      </c>
      <c r="L7" s="256" t="e">
        <f>IF(ISNUMBER(Regressions!M17),ROUND(Regressions!M17, 1), NA())</f>
        <v>#N/A</v>
      </c>
      <c r="M7" s="367" t="e">
        <f>IF(ISNUMBER(Regressions!N17),ROUND(Regressions!N17, 1), NA())</f>
        <v>#N/A</v>
      </c>
      <c r="N7" s="255" t="e">
        <f>IF(ISNUMBER(Regressions!O17),ROUND(Regressions!O17, 1), NA())</f>
        <v>#N/A</v>
      </c>
      <c r="O7" s="368" t="e">
        <f>IF(ISNUMBER(Regressions!Q17),ROUND(Regressions!Q17, 1), NA())</f>
        <v>#N/A</v>
      </c>
      <c r="P7" s="366" t="e">
        <f>IF(ISNUMBER(Regressions!R17),ROUND(Regressions!R17, 1), NA())</f>
        <v>#N/A</v>
      </c>
      <c r="Q7" s="233" t="e">
        <f>IF(ISNUMBER(Regressions!S17),ROUND(Regressions!S17, 1), NA())</f>
        <v>#N/A</v>
      </c>
      <c r="R7" s="367" t="e">
        <f>IF(ISNUMBER(Regressions!T17),ROUND(Regressions!T17, 1), NA())</f>
        <v>#N/A</v>
      </c>
      <c r="S7" s="255" t="e">
        <f>IF(ISNUMBER(Regressions!U17),ROUND(Regressions!U17, 1), NA())</f>
        <v>#N/A</v>
      </c>
      <c r="T7" s="234"/>
      <c r="U7" s="234"/>
      <c r="V7" s="234"/>
      <c r="W7" s="234"/>
      <c r="X7" s="234"/>
      <c r="Y7" s="234"/>
      <c r="Z7" s="234"/>
      <c r="AA7" s="234"/>
    </row>
    <row xmlns:x14ac="http://schemas.microsoft.com/office/spreadsheetml/2009/9/ac" r="8" x14ac:dyDescent="0.2">
      <c r="A8" s="363" t="str">
        <f>IF(ISBLANK(Regressions!A18), " ", Regressions!A18)</f>
        <v>Malawi</v>
      </c>
      <c r="B8" s="364">
        <f>IF(ISBLANK(Regressions!B18), " ", Regressions!B18)</f>
        <v>2004</v>
      </c>
      <c r="C8" s="369" t="str">
        <f>IF(ISBLANK(Regressions!C18), " ", Regressions!C18)</f>
        <v>National</v>
      </c>
      <c r="D8" s="365">
        <f>IF(ISBLANK(Regressions!D18), " ", Regressions!D18)</f>
        <v>4956788</v>
      </c>
      <c r="E8" s="232">
        <f>IF(ISNUMBER(Regressions!E18),ROUND(Regressions!E18, 1), NA())</f>
        <v>90.9</v>
      </c>
      <c r="F8" s="366">
        <f>IF(ISNUMBER(Regressions!F18),ROUND(Regressions!F18, 1), NA())</f>
        <v>78.400000000000006</v>
      </c>
      <c r="G8" s="254" t="e">
        <f>IF(ISNUMBER(Regressions!G18),ROUND(Regressions!G18, 1), NA())</f>
        <v>#N/A</v>
      </c>
      <c r="H8" s="367" t="e">
        <f>IF(ISNUMBER(Regressions!H18),ROUND(Regressions!H18, 1), NA())</f>
        <v>#N/A</v>
      </c>
      <c r="I8" s="255">
        <f>IF(ISNUMBER(Regressions!I18),ROUND(Regressions!I18, 1), NA())</f>
        <v>21.6</v>
      </c>
      <c r="J8" s="368">
        <f>IF(ISNUMBER(Regressions!K18),ROUND(Regressions!K18, 1), NA())</f>
        <v>91.5</v>
      </c>
      <c r="K8" s="366">
        <f>IF(ISNUMBER(Regressions!L18),ROUND(Regressions!L18, 1), NA())</f>
        <v>60.2</v>
      </c>
      <c r="L8" s="256">
        <f>IF(ISNUMBER(Regressions!M18),ROUND(Regressions!M18, 1), NA())</f>
        <v>57.7</v>
      </c>
      <c r="M8" s="367">
        <f>IF(ISNUMBER(Regressions!N18),ROUND(Regressions!N18, 1), NA())</f>
        <v>2.5</v>
      </c>
      <c r="N8" s="255">
        <f>IF(ISNUMBER(Regressions!O18),ROUND(Regressions!O18, 1), NA())</f>
        <v>39.799999999999997</v>
      </c>
      <c r="O8" s="368">
        <f>IF(ISNUMBER(Regressions!Q18),ROUND(Regressions!Q18, 1), NA())</f>
        <v>34.299999999999997</v>
      </c>
      <c r="P8" s="366" t="e">
        <f>IF(ISNUMBER(Regressions!R18),ROUND(Regressions!R18, 1), NA())</f>
        <v>#N/A</v>
      </c>
      <c r="Q8" s="233" t="e">
        <f>IF(ISNUMBER(Regressions!S18),ROUND(Regressions!S18, 1), NA())</f>
        <v>#N/A</v>
      </c>
      <c r="R8" s="367" t="e">
        <f>IF(ISNUMBER(Regressions!T18),ROUND(Regressions!T18, 1), NA())</f>
        <v>#N/A</v>
      </c>
      <c r="S8" s="255" t="e">
        <f>IF(ISNUMBER(Regressions!U18),ROUND(Regressions!U18, 1), NA())</f>
        <v>#N/A</v>
      </c>
      <c r="T8" s="234"/>
      <c r="U8" s="234"/>
      <c r="V8" s="234"/>
      <c r="W8" s="234"/>
      <c r="X8" s="234"/>
      <c r="Y8" s="234"/>
      <c r="Z8" s="234"/>
      <c r="AA8" s="234"/>
    </row>
    <row xmlns:x14ac="http://schemas.microsoft.com/office/spreadsheetml/2009/9/ac" r="9" x14ac:dyDescent="0.2">
      <c r="A9" s="363" t="str">
        <f>IF(ISBLANK(Regressions!A19), " ", Regressions!A19)</f>
        <v>Malawi</v>
      </c>
      <c r="B9" s="364">
        <f>IF(ISBLANK(Regressions!B19), " ", Regressions!B19)</f>
        <v>2005</v>
      </c>
      <c r="C9" s="369" t="str">
        <f>IF(ISBLANK(Regressions!C19), " ", Regressions!C19)</f>
        <v>National</v>
      </c>
      <c r="D9" s="365">
        <f>IF(ISBLANK(Regressions!D19), " ", Regressions!D19)</f>
        <v>5097489</v>
      </c>
      <c r="E9" s="232">
        <f>IF(ISNUMBER(Regressions!E19),ROUND(Regressions!E19, 1), NA())</f>
        <v>90.9</v>
      </c>
      <c r="F9" s="366">
        <f>IF(ISNUMBER(Regressions!F19),ROUND(Regressions!F19, 1), NA())</f>
        <v>78.400000000000006</v>
      </c>
      <c r="G9" s="254" t="e">
        <f>IF(ISNUMBER(Regressions!G19),ROUND(Regressions!G19, 1), NA())</f>
        <v>#N/A</v>
      </c>
      <c r="H9" s="367" t="e">
        <f>IF(ISNUMBER(Regressions!H19),ROUND(Regressions!H19, 1), NA())</f>
        <v>#N/A</v>
      </c>
      <c r="I9" s="255">
        <f>IF(ISNUMBER(Regressions!I19),ROUND(Regressions!I19, 1), NA())</f>
        <v>21.6</v>
      </c>
      <c r="J9" s="368">
        <f>IF(ISNUMBER(Regressions!K19),ROUND(Regressions!K19, 1), NA())</f>
        <v>91.5</v>
      </c>
      <c r="K9" s="366">
        <f>IF(ISNUMBER(Regressions!L19),ROUND(Regressions!L19, 1), NA())</f>
        <v>60.2</v>
      </c>
      <c r="L9" s="256">
        <f>IF(ISNUMBER(Regressions!M19),ROUND(Regressions!M19, 1), NA())</f>
        <v>57.7</v>
      </c>
      <c r="M9" s="367">
        <f>IF(ISNUMBER(Regressions!N19),ROUND(Regressions!N19, 1), NA())</f>
        <v>2.5</v>
      </c>
      <c r="N9" s="255">
        <f>IF(ISNUMBER(Regressions!O19),ROUND(Regressions!O19, 1), NA())</f>
        <v>39.799999999999997</v>
      </c>
      <c r="O9" s="368">
        <f>IF(ISNUMBER(Regressions!Q19),ROUND(Regressions!Q19, 1), NA())</f>
        <v>34.299999999999997</v>
      </c>
      <c r="P9" s="366" t="e">
        <f>IF(ISNUMBER(Regressions!R19),ROUND(Regressions!R19, 1), NA())</f>
        <v>#N/A</v>
      </c>
      <c r="Q9" s="233" t="e">
        <f>IF(ISNUMBER(Regressions!S19),ROUND(Regressions!S19, 1), NA())</f>
        <v>#N/A</v>
      </c>
      <c r="R9" s="367" t="e">
        <f>IF(ISNUMBER(Regressions!T19),ROUND(Regressions!T19, 1), NA())</f>
        <v>#N/A</v>
      </c>
      <c r="S9" s="255" t="e">
        <f>IF(ISNUMBER(Regressions!U19),ROUND(Regressions!U19, 1), NA())</f>
        <v>#N/A</v>
      </c>
    </row>
    <row xmlns:x14ac="http://schemas.microsoft.com/office/spreadsheetml/2009/9/ac" r="10" x14ac:dyDescent="0.2">
      <c r="A10" s="363" t="str">
        <f>IF(ISBLANK(Regressions!A20), " ", Regressions!A20)</f>
        <v>Malawi</v>
      </c>
      <c r="B10" s="364">
        <f>IF(ISBLANK(Regressions!B20), " ", Regressions!B20)</f>
        <v>2006</v>
      </c>
      <c r="C10" s="369" t="str">
        <f>IF(ISBLANK(Regressions!C20), " ", Regressions!C20)</f>
        <v>National</v>
      </c>
      <c r="D10" s="365">
        <f>IF(ISBLANK(Regressions!D20), " ", Regressions!D20)</f>
        <v>5253944</v>
      </c>
      <c r="E10" s="232">
        <f>IF(ISNUMBER(Regressions!E20),ROUND(Regressions!E20, 1), NA())</f>
        <v>90.9</v>
      </c>
      <c r="F10" s="366">
        <f>IF(ISNUMBER(Regressions!F20),ROUND(Regressions!F20, 1), NA())</f>
        <v>78.400000000000006</v>
      </c>
      <c r="G10" s="254" t="e">
        <f>IF(ISNUMBER(Regressions!G20),ROUND(Regressions!G20, 1), NA())</f>
        <v>#N/A</v>
      </c>
      <c r="H10" s="367" t="e">
        <f>IF(ISNUMBER(Regressions!H20),ROUND(Regressions!H20, 1), NA())</f>
        <v>#N/A</v>
      </c>
      <c r="I10" s="255">
        <f>IF(ISNUMBER(Regressions!I20),ROUND(Regressions!I20, 1), NA())</f>
        <v>21.6</v>
      </c>
      <c r="J10" s="368">
        <f>IF(ISNUMBER(Regressions!K20),ROUND(Regressions!K20, 1), NA())</f>
        <v>91.5</v>
      </c>
      <c r="K10" s="366">
        <f>IF(ISNUMBER(Regressions!L20),ROUND(Regressions!L20, 1), NA())</f>
        <v>60.2</v>
      </c>
      <c r="L10" s="256">
        <f>IF(ISNUMBER(Regressions!M20),ROUND(Regressions!M20, 1), NA())</f>
        <v>57.7</v>
      </c>
      <c r="M10" s="367">
        <f>IF(ISNUMBER(Regressions!N20),ROUND(Regressions!N20, 1), NA())</f>
        <v>2.5</v>
      </c>
      <c r="N10" s="255">
        <f>IF(ISNUMBER(Regressions!O20),ROUND(Regressions!O20, 1), NA())</f>
        <v>39.799999999999997</v>
      </c>
      <c r="O10" s="368">
        <f>IF(ISNUMBER(Regressions!Q20),ROUND(Regressions!Q20, 1), NA())</f>
        <v>34.299999999999997</v>
      </c>
      <c r="P10" s="366" t="e">
        <f>IF(ISNUMBER(Regressions!R20),ROUND(Regressions!R20, 1), NA())</f>
        <v>#N/A</v>
      </c>
      <c r="Q10" s="233" t="e">
        <f>IF(ISNUMBER(Regressions!S20),ROUND(Regressions!S20, 1), NA())</f>
        <v>#N/A</v>
      </c>
      <c r="R10" s="367" t="e">
        <f>IF(ISNUMBER(Regressions!T20),ROUND(Regressions!T20, 1), NA())</f>
        <v>#N/A</v>
      </c>
      <c r="S10" s="255" t="e">
        <f>IF(ISNUMBER(Regressions!U20),ROUND(Regressions!U20, 1), NA())</f>
        <v>#N/A</v>
      </c>
    </row>
    <row xmlns:x14ac="http://schemas.microsoft.com/office/spreadsheetml/2009/9/ac" r="11" x14ac:dyDescent="0.2">
      <c r="A11" s="363" t="str">
        <f>IF(ISBLANK(Regressions!A21), " ", Regressions!A21)</f>
        <v>Malawi</v>
      </c>
      <c r="B11" s="364">
        <f>IF(ISBLANK(Regressions!B21), " ", Regressions!B21)</f>
        <v>2007</v>
      </c>
      <c r="C11" s="369" t="str">
        <f>IF(ISBLANK(Regressions!C21), " ", Regressions!C21)</f>
        <v>National</v>
      </c>
      <c r="D11" s="365">
        <f>IF(ISBLANK(Regressions!D21), " ", Regressions!D21)</f>
        <v>5417599</v>
      </c>
      <c r="E11" s="232">
        <f>IF(ISNUMBER(Regressions!E21),ROUND(Regressions!E21, 1), NA())</f>
        <v>90.9</v>
      </c>
      <c r="F11" s="366">
        <f>IF(ISNUMBER(Regressions!F21),ROUND(Regressions!F21, 1), NA())</f>
        <v>78.400000000000006</v>
      </c>
      <c r="G11" s="254" t="e">
        <f>IF(ISNUMBER(Regressions!G21),ROUND(Regressions!G21, 1), NA())</f>
        <v>#N/A</v>
      </c>
      <c r="H11" s="367" t="e">
        <f>IF(ISNUMBER(Regressions!H21),ROUND(Regressions!H21, 1), NA())</f>
        <v>#N/A</v>
      </c>
      <c r="I11" s="255">
        <f>IF(ISNUMBER(Regressions!I21),ROUND(Regressions!I21, 1), NA())</f>
        <v>21.6</v>
      </c>
      <c r="J11" s="368">
        <f>IF(ISNUMBER(Regressions!K21),ROUND(Regressions!K21, 1), NA())</f>
        <v>91.5</v>
      </c>
      <c r="K11" s="366">
        <f>IF(ISNUMBER(Regressions!L21),ROUND(Regressions!L21, 1), NA())</f>
        <v>60.2</v>
      </c>
      <c r="L11" s="256">
        <f>IF(ISNUMBER(Regressions!M21),ROUND(Regressions!M21, 1), NA())</f>
        <v>57.7</v>
      </c>
      <c r="M11" s="367">
        <f>IF(ISNUMBER(Regressions!N21),ROUND(Regressions!N21, 1), NA())</f>
        <v>2.5</v>
      </c>
      <c r="N11" s="255">
        <f>IF(ISNUMBER(Regressions!O21),ROUND(Regressions!O21, 1), NA())</f>
        <v>39.799999999999997</v>
      </c>
      <c r="O11" s="368">
        <f>IF(ISNUMBER(Regressions!Q21),ROUND(Regressions!Q21, 1), NA())</f>
        <v>34.299999999999997</v>
      </c>
      <c r="P11" s="366" t="e">
        <f>IF(ISNUMBER(Regressions!R21),ROUND(Regressions!R21, 1), NA())</f>
        <v>#N/A</v>
      </c>
      <c r="Q11" s="233" t="e">
        <f>IF(ISNUMBER(Regressions!S21),ROUND(Regressions!S21, 1), NA())</f>
        <v>#N/A</v>
      </c>
      <c r="R11" s="367" t="e">
        <f>IF(ISNUMBER(Regressions!T21),ROUND(Regressions!T21, 1), NA())</f>
        <v>#N/A</v>
      </c>
      <c r="S11" s="255" t="e">
        <f>IF(ISNUMBER(Regressions!U21),ROUND(Regressions!U21, 1), NA())</f>
        <v>#N/A</v>
      </c>
    </row>
    <row xmlns:x14ac="http://schemas.microsoft.com/office/spreadsheetml/2009/9/ac" r="12" x14ac:dyDescent="0.2">
      <c r="A12" s="363" t="str">
        <f>IF(ISBLANK(Regressions!A22), " ", Regressions!A22)</f>
        <v>Malawi</v>
      </c>
      <c r="B12" s="364">
        <f>IF(ISBLANK(Regressions!B22), " ", Regressions!B22)</f>
        <v>2008</v>
      </c>
      <c r="C12" s="369" t="str">
        <f>IF(ISBLANK(Regressions!C22), " ", Regressions!C22)</f>
        <v>National</v>
      </c>
      <c r="D12" s="365">
        <f>IF(ISBLANK(Regressions!D22), " ", Regressions!D22)</f>
        <v>5598306</v>
      </c>
      <c r="E12" s="232">
        <f>IF(ISNUMBER(Regressions!E22),ROUND(Regressions!E22, 1), NA())</f>
        <v>90.9</v>
      </c>
      <c r="F12" s="366">
        <f>IF(ISNUMBER(Regressions!F22),ROUND(Regressions!F22, 1), NA())</f>
        <v>78.400000000000006</v>
      </c>
      <c r="G12" s="254" t="e">
        <f>IF(ISNUMBER(Regressions!G22),ROUND(Regressions!G22, 1), NA())</f>
        <v>#N/A</v>
      </c>
      <c r="H12" s="367" t="e">
        <f>IF(ISNUMBER(Regressions!H22),ROUND(Regressions!H22, 1), NA())</f>
        <v>#N/A</v>
      </c>
      <c r="I12" s="255">
        <f>IF(ISNUMBER(Regressions!I22),ROUND(Regressions!I22, 1), NA())</f>
        <v>21.6</v>
      </c>
      <c r="J12" s="368">
        <f>IF(ISNUMBER(Regressions!K22),ROUND(Regressions!K22, 1), NA())</f>
        <v>91.5</v>
      </c>
      <c r="K12" s="366">
        <f>IF(ISNUMBER(Regressions!L22),ROUND(Regressions!L22, 1), NA())</f>
        <v>60.2</v>
      </c>
      <c r="L12" s="256">
        <f>IF(ISNUMBER(Regressions!M22),ROUND(Regressions!M22, 1), NA())</f>
        <v>57.7</v>
      </c>
      <c r="M12" s="367">
        <f>IF(ISNUMBER(Regressions!N22),ROUND(Regressions!N22, 1), NA())</f>
        <v>2.5</v>
      </c>
      <c r="N12" s="255">
        <f>IF(ISNUMBER(Regressions!O22),ROUND(Regressions!O22, 1), NA())</f>
        <v>39.799999999999997</v>
      </c>
      <c r="O12" s="368">
        <f>IF(ISNUMBER(Regressions!Q22),ROUND(Regressions!Q22, 1), NA())</f>
        <v>34.299999999999997</v>
      </c>
      <c r="P12" s="366" t="e">
        <f>IF(ISNUMBER(Regressions!R22),ROUND(Regressions!R22, 1), NA())</f>
        <v>#N/A</v>
      </c>
      <c r="Q12" s="233" t="e">
        <f>IF(ISNUMBER(Regressions!S22),ROUND(Regressions!S22, 1), NA())</f>
        <v>#N/A</v>
      </c>
      <c r="R12" s="367" t="e">
        <f>IF(ISNUMBER(Regressions!T22),ROUND(Regressions!T22, 1), NA())</f>
        <v>#N/A</v>
      </c>
      <c r="S12" s="255" t="e">
        <f>IF(ISNUMBER(Regressions!U22),ROUND(Regressions!U22, 1), NA())</f>
        <v>#N/A</v>
      </c>
    </row>
    <row xmlns:x14ac="http://schemas.microsoft.com/office/spreadsheetml/2009/9/ac" r="13" x14ac:dyDescent="0.2">
      <c r="A13" s="363" t="str">
        <f>IF(ISBLANK(Regressions!A23), " ", Regressions!A23)</f>
        <v>Malawi</v>
      </c>
      <c r="B13" s="364">
        <f>IF(ISBLANK(Regressions!B23), " ", Regressions!B23)</f>
        <v>2009</v>
      </c>
      <c r="C13" s="369" t="str">
        <f>IF(ISBLANK(Regressions!C23), " ", Regressions!C23)</f>
        <v>National</v>
      </c>
      <c r="D13" s="365">
        <f>IF(ISBLANK(Regressions!D23), " ", Regressions!D23)</f>
        <v>5806759</v>
      </c>
      <c r="E13" s="232">
        <f>IF(ISNUMBER(Regressions!E23),ROUND(Regressions!E23, 1), NA())</f>
        <v>91.3</v>
      </c>
      <c r="F13" s="366">
        <f>IF(ISNUMBER(Regressions!F23),ROUND(Regressions!F23, 1), NA())</f>
        <v>79.7</v>
      </c>
      <c r="G13" s="254" t="e">
        <f>IF(ISNUMBER(Regressions!G23),ROUND(Regressions!G23, 1), NA())</f>
        <v>#N/A</v>
      </c>
      <c r="H13" s="367" t="e">
        <f>IF(ISNUMBER(Regressions!H23),ROUND(Regressions!H23, 1), NA())</f>
        <v>#N/A</v>
      </c>
      <c r="I13" s="255">
        <f>IF(ISNUMBER(Regressions!I23),ROUND(Regressions!I23, 1), NA())</f>
        <v>20.3</v>
      </c>
      <c r="J13" s="368">
        <f>IF(ISNUMBER(Regressions!K23),ROUND(Regressions!K23, 1), NA())</f>
        <v>91.6</v>
      </c>
      <c r="K13" s="366">
        <f>IF(ISNUMBER(Regressions!L23),ROUND(Regressions!L23, 1), NA())</f>
        <v>62</v>
      </c>
      <c r="L13" s="256">
        <f>IF(ISNUMBER(Regressions!M23),ROUND(Regressions!M23, 1), NA())</f>
        <v>58.9</v>
      </c>
      <c r="M13" s="367">
        <f>IF(ISNUMBER(Regressions!N23),ROUND(Regressions!N23, 1), NA())</f>
        <v>3.1</v>
      </c>
      <c r="N13" s="255">
        <f>IF(ISNUMBER(Regressions!O23),ROUND(Regressions!O23, 1), NA())</f>
        <v>38</v>
      </c>
      <c r="O13" s="368">
        <f>IF(ISNUMBER(Regressions!Q23),ROUND(Regressions!Q23, 1), NA())</f>
        <v>35</v>
      </c>
      <c r="P13" s="366" t="e">
        <f>IF(ISNUMBER(Regressions!R23),ROUND(Regressions!R23, 1), NA())</f>
        <v>#N/A</v>
      </c>
      <c r="Q13" s="233" t="e">
        <f>IF(ISNUMBER(Regressions!S23),ROUND(Regressions!S23, 1), NA())</f>
        <v>#N/A</v>
      </c>
      <c r="R13" s="367" t="e">
        <f>IF(ISNUMBER(Regressions!T23),ROUND(Regressions!T23, 1), NA())</f>
        <v>#N/A</v>
      </c>
      <c r="S13" s="255" t="e">
        <f>IF(ISNUMBER(Regressions!U23),ROUND(Regressions!U23, 1), NA())</f>
        <v>#N/A</v>
      </c>
    </row>
    <row xmlns:x14ac="http://schemas.microsoft.com/office/spreadsheetml/2009/9/ac" r="14" x14ac:dyDescent="0.2">
      <c r="A14" s="363" t="str">
        <f>IF(ISBLANK(Regressions!A24), " ", Regressions!A24)</f>
        <v>Malawi</v>
      </c>
      <c r="B14" s="364">
        <f>IF(ISBLANK(Regressions!B24), " ", Regressions!B24)</f>
        <v>2010</v>
      </c>
      <c r="C14" s="369" t="str">
        <f>IF(ISBLANK(Regressions!C24), " ", Regressions!C24)</f>
        <v>National</v>
      </c>
      <c r="D14" s="365">
        <f>IF(ISBLANK(Regressions!D24), " ", Regressions!D24)</f>
        <v>6022368</v>
      </c>
      <c r="E14" s="232">
        <f>IF(ISNUMBER(Regressions!E24),ROUND(Regressions!E24, 1), NA())</f>
        <v>91.8</v>
      </c>
      <c r="F14" s="366">
        <f>IF(ISNUMBER(Regressions!F24),ROUND(Regressions!F24, 1), NA())</f>
        <v>81</v>
      </c>
      <c r="G14" s="254" t="e">
        <f>IF(ISNUMBER(Regressions!G24),ROUND(Regressions!G24, 1), NA())</f>
        <v>#N/A</v>
      </c>
      <c r="H14" s="367" t="e">
        <f>IF(ISNUMBER(Regressions!H24),ROUND(Regressions!H24, 1), NA())</f>
        <v>#N/A</v>
      </c>
      <c r="I14" s="255">
        <f>IF(ISNUMBER(Regressions!I24),ROUND(Regressions!I24, 1), NA())</f>
        <v>19</v>
      </c>
      <c r="J14" s="368">
        <f>IF(ISNUMBER(Regressions!K24),ROUND(Regressions!K24, 1), NA())</f>
        <v>91.7</v>
      </c>
      <c r="K14" s="366">
        <f>IF(ISNUMBER(Regressions!L24),ROUND(Regressions!L24, 1), NA())</f>
        <v>63.8</v>
      </c>
      <c r="L14" s="256">
        <f>IF(ISNUMBER(Regressions!M24),ROUND(Regressions!M24, 1), NA())</f>
        <v>60.2</v>
      </c>
      <c r="M14" s="367">
        <f>IF(ISNUMBER(Regressions!N24),ROUND(Regressions!N24, 1), NA())</f>
        <v>3.6</v>
      </c>
      <c r="N14" s="255">
        <f>IF(ISNUMBER(Regressions!O24),ROUND(Regressions!O24, 1), NA())</f>
        <v>36.200000000000003</v>
      </c>
      <c r="O14" s="368">
        <f>IF(ISNUMBER(Regressions!Q24),ROUND(Regressions!Q24, 1), NA())</f>
        <v>35.799999999999997</v>
      </c>
      <c r="P14" s="366" t="e">
        <f>IF(ISNUMBER(Regressions!R24),ROUND(Regressions!R24, 1), NA())</f>
        <v>#N/A</v>
      </c>
      <c r="Q14" s="233" t="e">
        <f>IF(ISNUMBER(Regressions!S24),ROUND(Regressions!S24, 1), NA())</f>
        <v>#N/A</v>
      </c>
      <c r="R14" s="367" t="e">
        <f>IF(ISNUMBER(Regressions!T24),ROUND(Regressions!T24, 1), NA())</f>
        <v>#N/A</v>
      </c>
      <c r="S14" s="255" t="e">
        <f>IF(ISNUMBER(Regressions!U24),ROUND(Regressions!U24, 1), NA())</f>
        <v>#N/A</v>
      </c>
    </row>
    <row xmlns:x14ac="http://schemas.microsoft.com/office/spreadsheetml/2009/9/ac" r="15" x14ac:dyDescent="0.2">
      <c r="A15" s="363" t="str">
        <f>IF(ISBLANK(Regressions!A25), " ", Regressions!A25)</f>
        <v>Malawi</v>
      </c>
      <c r="B15" s="364">
        <f>IF(ISBLANK(Regressions!B25), " ", Regressions!B25)</f>
        <v>2011</v>
      </c>
      <c r="C15" s="369" t="str">
        <f>IF(ISBLANK(Regressions!C25), " ", Regressions!C25)</f>
        <v>National</v>
      </c>
      <c r="D15" s="365">
        <f>IF(ISBLANK(Regressions!D25), " ", Regressions!D25)</f>
        <v>6240869</v>
      </c>
      <c r="E15" s="232">
        <f>IF(ISNUMBER(Regressions!E25),ROUND(Regressions!E25, 1), NA())</f>
        <v>92.3</v>
      </c>
      <c r="F15" s="366">
        <f>IF(ISNUMBER(Regressions!F25),ROUND(Regressions!F25, 1), NA())</f>
        <v>82.2</v>
      </c>
      <c r="G15" s="254">
        <f>IF(ISNUMBER(Regressions!G25),ROUND(Regressions!G25, 1), NA())</f>
        <v>72.599999999999994</v>
      </c>
      <c r="H15" s="367">
        <f>IF(ISNUMBER(Regressions!H25),ROUND(Regressions!H25, 1), NA())</f>
        <v>9.6</v>
      </c>
      <c r="I15" s="255">
        <f>IF(ISNUMBER(Regressions!I25),ROUND(Regressions!I25, 1), NA())</f>
        <v>17.8</v>
      </c>
      <c r="J15" s="368">
        <f>IF(ISNUMBER(Regressions!K25),ROUND(Regressions!K25, 1), NA())</f>
        <v>91.8</v>
      </c>
      <c r="K15" s="366">
        <f>IF(ISNUMBER(Regressions!L25),ROUND(Regressions!L25, 1), NA())</f>
        <v>65.7</v>
      </c>
      <c r="L15" s="256">
        <f>IF(ISNUMBER(Regressions!M25),ROUND(Regressions!M25, 1), NA())</f>
        <v>61.5</v>
      </c>
      <c r="M15" s="367">
        <f>IF(ISNUMBER(Regressions!N25),ROUND(Regressions!N25, 1), NA())</f>
        <v>4.2</v>
      </c>
      <c r="N15" s="255">
        <f>IF(ISNUMBER(Regressions!O25),ROUND(Regressions!O25, 1), NA())</f>
        <v>34.299999999999997</v>
      </c>
      <c r="O15" s="368">
        <f>IF(ISNUMBER(Regressions!Q25),ROUND(Regressions!Q25, 1), NA())</f>
        <v>36.6</v>
      </c>
      <c r="P15" s="366" t="e">
        <f>IF(ISNUMBER(Regressions!R25),ROUND(Regressions!R25, 1), NA())</f>
        <v>#N/A</v>
      </c>
      <c r="Q15" s="233">
        <f>IF(ISNUMBER(Regressions!S25),ROUND(Regressions!S25, 1), NA())</f>
        <v>7.1</v>
      </c>
      <c r="R15" s="367" t="e">
        <f>IF(ISNUMBER(Regressions!T25),ROUND(Regressions!T25, 1), NA())</f>
        <v>#N/A</v>
      </c>
      <c r="S15" s="255" t="e">
        <f>IF(ISNUMBER(Regressions!U25),ROUND(Regressions!U25, 1), NA())</f>
        <v>#N/A</v>
      </c>
    </row>
    <row xmlns:x14ac="http://schemas.microsoft.com/office/spreadsheetml/2009/9/ac" r="16" x14ac:dyDescent="0.2">
      <c r="A16" s="363" t="str">
        <f>IF(ISBLANK(Regressions!A26), " ", Regressions!A26)</f>
        <v>Malawi</v>
      </c>
      <c r="B16" s="364">
        <f>IF(ISBLANK(Regressions!B26), " ", Regressions!B26)</f>
        <v>2012</v>
      </c>
      <c r="C16" s="369" t="str">
        <f>IF(ISBLANK(Regressions!C26), " ", Regressions!C26)</f>
        <v>National</v>
      </c>
      <c r="D16" s="365">
        <f>IF(ISBLANK(Regressions!D26), " ", Regressions!D26)</f>
        <v>6458587</v>
      </c>
      <c r="E16" s="232">
        <f>IF(ISNUMBER(Regressions!E26),ROUND(Regressions!E26, 1), NA())</f>
        <v>92.8</v>
      </c>
      <c r="F16" s="366">
        <f>IF(ISNUMBER(Regressions!F26),ROUND(Regressions!F26, 1), NA())</f>
        <v>83.5</v>
      </c>
      <c r="G16" s="254">
        <f>IF(ISNUMBER(Regressions!G26),ROUND(Regressions!G26, 1), NA())</f>
        <v>72.599999999999994</v>
      </c>
      <c r="H16" s="367">
        <f>IF(ISNUMBER(Regressions!H26),ROUND(Regressions!H26, 1), NA())</f>
        <v>10.9</v>
      </c>
      <c r="I16" s="255">
        <f>IF(ISNUMBER(Regressions!I26),ROUND(Regressions!I26, 1), NA())</f>
        <v>16.5</v>
      </c>
      <c r="J16" s="368">
        <f>IF(ISNUMBER(Regressions!K26),ROUND(Regressions!K26, 1), NA())</f>
        <v>91.9</v>
      </c>
      <c r="K16" s="366">
        <f>IF(ISNUMBER(Regressions!L26),ROUND(Regressions!L26, 1), NA())</f>
        <v>67.5</v>
      </c>
      <c r="L16" s="256">
        <f>IF(ISNUMBER(Regressions!M26),ROUND(Regressions!M26, 1), NA())</f>
        <v>62.8</v>
      </c>
      <c r="M16" s="367">
        <f>IF(ISNUMBER(Regressions!N26),ROUND(Regressions!N26, 1), NA())</f>
        <v>4.7</v>
      </c>
      <c r="N16" s="255">
        <f>IF(ISNUMBER(Regressions!O26),ROUND(Regressions!O26, 1), NA())</f>
        <v>32.5</v>
      </c>
      <c r="O16" s="368">
        <f>IF(ISNUMBER(Regressions!Q26),ROUND(Regressions!Q26, 1), NA())</f>
        <v>37.299999999999997</v>
      </c>
      <c r="P16" s="366" t="e">
        <f>IF(ISNUMBER(Regressions!R26),ROUND(Regressions!R26, 1), NA())</f>
        <v>#N/A</v>
      </c>
      <c r="Q16" s="233">
        <f>IF(ISNUMBER(Regressions!S26),ROUND(Regressions!S26, 1), NA())</f>
        <v>7.1</v>
      </c>
      <c r="R16" s="367" t="e">
        <f>IF(ISNUMBER(Regressions!T26),ROUND(Regressions!T26, 1), NA())</f>
        <v>#N/A</v>
      </c>
      <c r="S16" s="255" t="e">
        <f>IF(ISNUMBER(Regressions!U26),ROUND(Regressions!U26, 1), NA())</f>
        <v>#N/A</v>
      </c>
    </row>
    <row xmlns:x14ac="http://schemas.microsoft.com/office/spreadsheetml/2009/9/ac" r="17" x14ac:dyDescent="0.2">
      <c r="A17" s="363" t="str">
        <f>IF(ISBLANK(Regressions!A27), " ", Regressions!A27)</f>
        <v>Malawi</v>
      </c>
      <c r="B17" s="364">
        <f>IF(ISBLANK(Regressions!B27), " ", Regressions!B27)</f>
        <v>2013</v>
      </c>
      <c r="C17" s="369" t="str">
        <f>IF(ISBLANK(Regressions!C27), " ", Regressions!C27)</f>
        <v>National</v>
      </c>
      <c r="D17" s="365">
        <f>IF(ISBLANK(Regressions!D27), " ", Regressions!D27)</f>
        <v>6676388</v>
      </c>
      <c r="E17" s="232">
        <f>IF(ISNUMBER(Regressions!E27),ROUND(Regressions!E27, 1), NA())</f>
        <v>93.2</v>
      </c>
      <c r="F17" s="366">
        <f>IF(ISNUMBER(Regressions!F27),ROUND(Regressions!F27, 1), NA())</f>
        <v>84.7</v>
      </c>
      <c r="G17" s="254">
        <f>IF(ISNUMBER(Regressions!G27),ROUND(Regressions!G27, 1), NA())</f>
        <v>72.599999999999994</v>
      </c>
      <c r="H17" s="367">
        <f>IF(ISNUMBER(Regressions!H27),ROUND(Regressions!H27, 1), NA())</f>
        <v>12.1</v>
      </c>
      <c r="I17" s="255">
        <f>IF(ISNUMBER(Regressions!I27),ROUND(Regressions!I27, 1), NA())</f>
        <v>15.3</v>
      </c>
      <c r="J17" s="368">
        <f>IF(ISNUMBER(Regressions!K27),ROUND(Regressions!K27, 1), NA())</f>
        <v>92</v>
      </c>
      <c r="K17" s="366">
        <f>IF(ISNUMBER(Regressions!L27),ROUND(Regressions!L27, 1), NA())</f>
        <v>69.400000000000006</v>
      </c>
      <c r="L17" s="256">
        <f>IF(ISNUMBER(Regressions!M27),ROUND(Regressions!M27, 1), NA())</f>
        <v>64.099999999999994</v>
      </c>
      <c r="M17" s="367">
        <f>IF(ISNUMBER(Regressions!N27),ROUND(Regressions!N27, 1), NA())</f>
        <v>5.3</v>
      </c>
      <c r="N17" s="255">
        <f>IF(ISNUMBER(Regressions!O27),ROUND(Regressions!O27, 1), NA())</f>
        <v>30.6</v>
      </c>
      <c r="O17" s="368">
        <f>IF(ISNUMBER(Regressions!Q27),ROUND(Regressions!Q27, 1), NA())</f>
        <v>38.1</v>
      </c>
      <c r="P17" s="366">
        <f>IF(ISNUMBER(Regressions!R27),ROUND(Regressions!R27, 1), NA())</f>
        <v>23.5</v>
      </c>
      <c r="Q17" s="233">
        <f>IF(ISNUMBER(Regressions!S27),ROUND(Regressions!S27, 1), NA())</f>
        <v>7.1</v>
      </c>
      <c r="R17" s="367">
        <f>IF(ISNUMBER(Regressions!T27),ROUND(Regressions!T27, 1), NA())</f>
        <v>16.399999999999999</v>
      </c>
      <c r="S17" s="255">
        <f>IF(ISNUMBER(Regressions!U27),ROUND(Regressions!U27, 1), NA())</f>
        <v>76.5</v>
      </c>
    </row>
    <row xmlns:x14ac="http://schemas.microsoft.com/office/spreadsheetml/2009/9/ac" r="18" x14ac:dyDescent="0.2">
      <c r="A18" s="363" t="str">
        <f>IF(ISBLANK(Regressions!A28), " ", Regressions!A28)</f>
        <v>Malawi</v>
      </c>
      <c r="B18" s="364">
        <f>IF(ISBLANK(Regressions!B28), " ", Regressions!B28)</f>
        <v>2014</v>
      </c>
      <c r="C18" s="369" t="str">
        <f>IF(ISBLANK(Regressions!C28), " ", Regressions!C28)</f>
        <v>National</v>
      </c>
      <c r="D18" s="365">
        <f>IF(ISBLANK(Regressions!D28), " ", Regressions!D28)</f>
        <v>6888529</v>
      </c>
      <c r="E18" s="232">
        <f>IF(ISNUMBER(Regressions!E28),ROUND(Regressions!E28, 1), NA())</f>
        <v>93.7</v>
      </c>
      <c r="F18" s="366">
        <f>IF(ISNUMBER(Regressions!F28),ROUND(Regressions!F28, 1), NA())</f>
        <v>86</v>
      </c>
      <c r="G18" s="254">
        <f>IF(ISNUMBER(Regressions!G28),ROUND(Regressions!G28, 1), NA())</f>
        <v>72.599999999999994</v>
      </c>
      <c r="H18" s="367">
        <f>IF(ISNUMBER(Regressions!H28),ROUND(Regressions!H28, 1), NA())</f>
        <v>13.4</v>
      </c>
      <c r="I18" s="255">
        <f>IF(ISNUMBER(Regressions!I28),ROUND(Regressions!I28, 1), NA())</f>
        <v>14</v>
      </c>
      <c r="J18" s="368">
        <f>IF(ISNUMBER(Regressions!K28),ROUND(Regressions!K28, 1), NA())</f>
        <v>92.1</v>
      </c>
      <c r="K18" s="366">
        <f>IF(ISNUMBER(Regressions!L28),ROUND(Regressions!L28, 1), NA())</f>
        <v>71.2</v>
      </c>
      <c r="L18" s="256">
        <f>IF(ISNUMBER(Regressions!M28),ROUND(Regressions!M28, 1), NA())</f>
        <v>65.400000000000006</v>
      </c>
      <c r="M18" s="367">
        <f>IF(ISNUMBER(Regressions!N28),ROUND(Regressions!N28, 1), NA())</f>
        <v>5.8</v>
      </c>
      <c r="N18" s="255">
        <f>IF(ISNUMBER(Regressions!O28),ROUND(Regressions!O28, 1), NA())</f>
        <v>28.8</v>
      </c>
      <c r="O18" s="368">
        <f>IF(ISNUMBER(Regressions!Q28),ROUND(Regressions!Q28, 1), NA())</f>
        <v>38.9</v>
      </c>
      <c r="P18" s="366">
        <f>IF(ISNUMBER(Regressions!R28),ROUND(Regressions!R28, 1), NA())</f>
        <v>23.5</v>
      </c>
      <c r="Q18" s="233">
        <f>IF(ISNUMBER(Regressions!S28),ROUND(Regressions!S28, 1), NA())</f>
        <v>7.1</v>
      </c>
      <c r="R18" s="367">
        <f>IF(ISNUMBER(Regressions!T28),ROUND(Regressions!T28, 1), NA())</f>
        <v>16.399999999999999</v>
      </c>
      <c r="S18" s="255">
        <f>IF(ISNUMBER(Regressions!U28),ROUND(Regressions!U28, 1), NA())</f>
        <v>76.5</v>
      </c>
    </row>
    <row xmlns:x14ac="http://schemas.microsoft.com/office/spreadsheetml/2009/9/ac" r="19" x14ac:dyDescent="0.2">
      <c r="A19" s="363" t="str">
        <f>IF(ISBLANK(Regressions!A29), " ", Regressions!A29)</f>
        <v>Malawi</v>
      </c>
      <c r="B19" s="364">
        <f>IF(ISBLANK(Regressions!B29), " ", Regressions!B29)</f>
        <v>2015</v>
      </c>
      <c r="C19" s="369" t="str">
        <f>IF(ISBLANK(Regressions!C29), " ", Regressions!C29)</f>
        <v>National</v>
      </c>
      <c r="D19" s="365">
        <f>IF(ISBLANK(Regressions!D29), " ", Regressions!D29)</f>
        <v>7097844</v>
      </c>
      <c r="E19" s="232">
        <f>IF(ISNUMBER(Regressions!E29),ROUND(Regressions!E29, 1), NA())</f>
        <v>94.2</v>
      </c>
      <c r="F19" s="366">
        <f>IF(ISNUMBER(Regressions!F29),ROUND(Regressions!F29, 1), NA())</f>
        <v>87.3</v>
      </c>
      <c r="G19" s="254">
        <f>IF(ISNUMBER(Regressions!G29),ROUND(Regressions!G29, 1), NA())</f>
        <v>72.599999999999994</v>
      </c>
      <c r="H19" s="367">
        <f>IF(ISNUMBER(Regressions!H29),ROUND(Regressions!H29, 1), NA())</f>
        <v>14.7</v>
      </c>
      <c r="I19" s="255">
        <f>IF(ISNUMBER(Regressions!I29),ROUND(Regressions!I29, 1), NA())</f>
        <v>12.7</v>
      </c>
      <c r="J19" s="368">
        <f>IF(ISNUMBER(Regressions!K29),ROUND(Regressions!K29, 1), NA())</f>
        <v>92.2</v>
      </c>
      <c r="K19" s="366">
        <f>IF(ISNUMBER(Regressions!L29),ROUND(Regressions!L29, 1), NA())</f>
        <v>73</v>
      </c>
      <c r="L19" s="256">
        <f>IF(ISNUMBER(Regressions!M29),ROUND(Regressions!M29, 1), NA())</f>
        <v>66.599999999999994</v>
      </c>
      <c r="M19" s="367">
        <f>IF(ISNUMBER(Regressions!N29),ROUND(Regressions!N29, 1), NA())</f>
        <v>6.4</v>
      </c>
      <c r="N19" s="255">
        <f>IF(ISNUMBER(Regressions!O29),ROUND(Regressions!O29, 1), NA())</f>
        <v>27</v>
      </c>
      <c r="O19" s="368">
        <f>IF(ISNUMBER(Regressions!Q29),ROUND(Regressions!Q29, 1), NA())</f>
        <v>39.6</v>
      </c>
      <c r="P19" s="366">
        <f>IF(ISNUMBER(Regressions!R29),ROUND(Regressions!R29, 1), NA())</f>
        <v>23.5</v>
      </c>
      <c r="Q19" s="233">
        <f>IF(ISNUMBER(Regressions!S29),ROUND(Regressions!S29, 1), NA())</f>
        <v>7.1</v>
      </c>
      <c r="R19" s="367">
        <f>IF(ISNUMBER(Regressions!T29),ROUND(Regressions!T29, 1), NA())</f>
        <v>16.399999999999999</v>
      </c>
      <c r="S19" s="255">
        <f>IF(ISNUMBER(Regressions!U29),ROUND(Regressions!U29, 1), NA())</f>
        <v>76.5</v>
      </c>
    </row>
    <row xmlns:x14ac="http://schemas.microsoft.com/office/spreadsheetml/2009/9/ac" r="20" x14ac:dyDescent="0.2">
      <c r="A20" s="363" t="str">
        <f>IF(ISBLANK(Regressions!A30), " ", Regressions!A30)</f>
        <v>Malawi</v>
      </c>
      <c r="B20" s="364">
        <f>IF(ISBLANK(Regressions!B30), " ", Regressions!B30)</f>
        <v>2016</v>
      </c>
      <c r="C20" s="369" t="str">
        <f>IF(ISBLANK(Regressions!C30), " ", Regressions!C30)</f>
        <v>National</v>
      </c>
      <c r="D20" s="365">
        <f>IF(ISBLANK(Regressions!D30), " ", Regressions!D30)</f>
        <v>7297510</v>
      </c>
      <c r="E20" s="232">
        <f>IF(ISNUMBER(Regressions!E30),ROUND(Regressions!E30, 1), NA())</f>
        <v>94.7</v>
      </c>
      <c r="F20" s="366">
        <f>IF(ISNUMBER(Regressions!F30),ROUND(Regressions!F30, 1), NA())</f>
        <v>88.5</v>
      </c>
      <c r="G20" s="254">
        <f>IF(ISNUMBER(Regressions!G30),ROUND(Regressions!G30, 1), NA())</f>
        <v>75.099999999999994</v>
      </c>
      <c r="H20" s="367">
        <f>IF(ISNUMBER(Regressions!H30),ROUND(Regressions!H30, 1), NA())</f>
        <v>13.4</v>
      </c>
      <c r="I20" s="255">
        <f>IF(ISNUMBER(Regressions!I30),ROUND(Regressions!I30, 1), NA())</f>
        <v>11.5</v>
      </c>
      <c r="J20" s="368">
        <f>IF(ISNUMBER(Regressions!K30),ROUND(Regressions!K30, 1), NA())</f>
        <v>92.3</v>
      </c>
      <c r="K20" s="366">
        <f>IF(ISNUMBER(Regressions!L30),ROUND(Regressions!L30, 1), NA())</f>
        <v>74.900000000000006</v>
      </c>
      <c r="L20" s="256">
        <f>IF(ISNUMBER(Regressions!M30),ROUND(Regressions!M30, 1), NA())</f>
        <v>67.900000000000006</v>
      </c>
      <c r="M20" s="367">
        <f>IF(ISNUMBER(Regressions!N30),ROUND(Regressions!N30, 1), NA())</f>
        <v>7</v>
      </c>
      <c r="N20" s="255">
        <f>IF(ISNUMBER(Regressions!O30),ROUND(Regressions!O30, 1), NA())</f>
        <v>25.1</v>
      </c>
      <c r="O20" s="368">
        <f>IF(ISNUMBER(Regressions!Q30),ROUND(Regressions!Q30, 1), NA())</f>
        <v>40.4</v>
      </c>
      <c r="P20" s="366">
        <f>IF(ISNUMBER(Regressions!R30),ROUND(Regressions!R30, 1), NA())</f>
        <v>23.5</v>
      </c>
      <c r="Q20" s="233">
        <f>IF(ISNUMBER(Regressions!S30),ROUND(Regressions!S30, 1), NA())</f>
        <v>13.9</v>
      </c>
      <c r="R20" s="367">
        <f>IF(ISNUMBER(Regressions!T30),ROUND(Regressions!T30, 1), NA())</f>
        <v>9.6</v>
      </c>
      <c r="S20" s="255">
        <f>IF(ISNUMBER(Regressions!U30),ROUND(Regressions!U30, 1), NA())</f>
        <v>76.5</v>
      </c>
    </row>
    <row xmlns:x14ac="http://schemas.microsoft.com/office/spreadsheetml/2009/9/ac" r="21" x14ac:dyDescent="0.2">
      <c r="A21" s="363" t="str">
        <f>IF(ISBLANK(Regressions!A31), " ", Regressions!A31)</f>
        <v>Malawi</v>
      </c>
      <c r="B21" s="364">
        <f>IF(ISBLANK(Regressions!B31), " ", Regressions!B31)</f>
        <v>2017</v>
      </c>
      <c r="C21" s="369" t="str">
        <f>IF(ISBLANK(Regressions!C31), " ", Regressions!C31)</f>
        <v>National</v>
      </c>
      <c r="D21" s="365">
        <f>IF(ISBLANK(Regressions!D31), " ", Regressions!D31)</f>
        <v>7488197</v>
      </c>
      <c r="E21" s="232">
        <f>IF(ISNUMBER(Regressions!E31),ROUND(Regressions!E31, 1), NA())</f>
        <v>95.1</v>
      </c>
      <c r="F21" s="366">
        <f>IF(ISNUMBER(Regressions!F31),ROUND(Regressions!F31, 1), NA())</f>
        <v>89.8</v>
      </c>
      <c r="G21" s="254">
        <f>IF(ISNUMBER(Regressions!G31),ROUND(Regressions!G31, 1), NA())</f>
        <v>77.599999999999994</v>
      </c>
      <c r="H21" s="367">
        <f>IF(ISNUMBER(Regressions!H31),ROUND(Regressions!H31, 1), NA())</f>
        <v>12.2</v>
      </c>
      <c r="I21" s="255">
        <f>IF(ISNUMBER(Regressions!I31),ROUND(Regressions!I31, 1), NA())</f>
        <v>10.199999999999999</v>
      </c>
      <c r="J21" s="368">
        <f>IF(ISNUMBER(Regressions!K31),ROUND(Regressions!K31, 1), NA())</f>
        <v>92.4</v>
      </c>
      <c r="K21" s="366">
        <f>IF(ISNUMBER(Regressions!L31),ROUND(Regressions!L31, 1), NA())</f>
        <v>76.7</v>
      </c>
      <c r="L21" s="256">
        <f>IF(ISNUMBER(Regressions!M31),ROUND(Regressions!M31, 1), NA())</f>
        <v>69.2</v>
      </c>
      <c r="M21" s="367">
        <f>IF(ISNUMBER(Regressions!N31),ROUND(Regressions!N31, 1), NA())</f>
        <v>7.5</v>
      </c>
      <c r="N21" s="255">
        <f>IF(ISNUMBER(Regressions!O31),ROUND(Regressions!O31, 1), NA())</f>
        <v>23.3</v>
      </c>
      <c r="O21" s="368">
        <f>IF(ISNUMBER(Regressions!Q31),ROUND(Regressions!Q31, 1), NA())</f>
        <v>41.1</v>
      </c>
      <c r="P21" s="366">
        <f>IF(ISNUMBER(Regressions!R31),ROUND(Regressions!R31, 1), NA())</f>
        <v>23.5</v>
      </c>
      <c r="Q21" s="233">
        <f>IF(ISNUMBER(Regressions!S31),ROUND(Regressions!S31, 1), NA())</f>
        <v>20.7</v>
      </c>
      <c r="R21" s="367">
        <f>IF(ISNUMBER(Regressions!T31),ROUND(Regressions!T31, 1), NA())</f>
        <v>2.8</v>
      </c>
      <c r="S21" s="255">
        <f>IF(ISNUMBER(Regressions!U31),ROUND(Regressions!U31, 1), NA())</f>
        <v>76.5</v>
      </c>
    </row>
    <row xmlns:x14ac="http://schemas.microsoft.com/office/spreadsheetml/2009/9/ac" r="22" x14ac:dyDescent="0.2">
      <c r="A22" s="363" t="str">
        <f>IF(ISBLANK(Regressions!A32), " ", Regressions!A32)</f>
        <v>Malawi</v>
      </c>
      <c r="B22" s="364">
        <f>IF(ISBLANK(Regressions!B32), " ", Regressions!B32)</f>
        <v>2018</v>
      </c>
      <c r="C22" s="369" t="str">
        <f>IF(ISBLANK(Regressions!C32), " ", Regressions!C32)</f>
        <v>National</v>
      </c>
      <c r="D22" s="365">
        <f>IF(ISBLANK(Regressions!D32), " ", Regressions!D32)</f>
        <v>7666457</v>
      </c>
      <c r="E22" s="232">
        <f>IF(ISNUMBER(Regressions!E32),ROUND(Regressions!E32, 1), NA())</f>
        <v>95.6</v>
      </c>
      <c r="F22" s="366">
        <f>IF(ISNUMBER(Regressions!F32),ROUND(Regressions!F32, 1), NA())</f>
        <v>91.1</v>
      </c>
      <c r="G22" s="254">
        <f>IF(ISNUMBER(Regressions!G32),ROUND(Regressions!G32, 1), NA())</f>
        <v>80.099999999999994</v>
      </c>
      <c r="H22" s="367">
        <f>IF(ISNUMBER(Regressions!H32),ROUND(Regressions!H32, 1), NA())</f>
        <v>11</v>
      </c>
      <c r="I22" s="255">
        <f>IF(ISNUMBER(Regressions!I32),ROUND(Regressions!I32, 1), NA())</f>
        <v>8.9</v>
      </c>
      <c r="J22" s="368">
        <f>IF(ISNUMBER(Regressions!K32),ROUND(Regressions!K32, 1), NA())</f>
        <v>92.5</v>
      </c>
      <c r="K22" s="366">
        <f>IF(ISNUMBER(Regressions!L32),ROUND(Regressions!L32, 1), NA())</f>
        <v>78.599999999999994</v>
      </c>
      <c r="L22" s="256">
        <f>IF(ISNUMBER(Regressions!M32),ROUND(Regressions!M32, 1), NA())</f>
        <v>70.5</v>
      </c>
      <c r="M22" s="367">
        <f>IF(ISNUMBER(Regressions!N32),ROUND(Regressions!N32, 1), NA())</f>
        <v>8.1</v>
      </c>
      <c r="N22" s="255">
        <f>IF(ISNUMBER(Regressions!O32),ROUND(Regressions!O32, 1), NA())</f>
        <v>21.4</v>
      </c>
      <c r="O22" s="368">
        <f>IF(ISNUMBER(Regressions!Q32),ROUND(Regressions!Q32, 1), NA())</f>
        <v>41.9</v>
      </c>
      <c r="P22" s="366">
        <f>IF(ISNUMBER(Regressions!R32),ROUND(Regressions!R32, 1), NA())</f>
        <v>23.5</v>
      </c>
      <c r="Q22" s="233">
        <f>IF(ISNUMBER(Regressions!S32),ROUND(Regressions!S32, 1), NA())</f>
        <v>23.5</v>
      </c>
      <c r="R22" s="367">
        <f>IF(ISNUMBER(Regressions!T32),ROUND(Regressions!T32, 1), NA())</f>
        <v>0</v>
      </c>
      <c r="S22" s="255">
        <f>IF(ISNUMBER(Regressions!U32),ROUND(Regressions!U32, 1), NA())</f>
        <v>76.5</v>
      </c>
    </row>
    <row xmlns:x14ac="http://schemas.microsoft.com/office/spreadsheetml/2009/9/ac" r="23" x14ac:dyDescent="0.2">
      <c r="A23" s="363" t="str">
        <f>IF(ISBLANK(Regressions!A33), " ", Regressions!A33)</f>
        <v>Malawi</v>
      </c>
      <c r="B23" s="364">
        <f>IF(ISBLANK(Regressions!B33), " ", Regressions!B33)</f>
        <v>2019</v>
      </c>
      <c r="C23" s="369" t="str">
        <f>IF(ISBLANK(Regressions!C33), " ", Regressions!C33)</f>
        <v>National</v>
      </c>
      <c r="D23" s="365">
        <f>IF(ISBLANK(Regressions!D33), " ", Regressions!D33)</f>
        <v>7834014</v>
      </c>
      <c r="E23" s="232">
        <f>IF(ISNUMBER(Regressions!E33),ROUND(Regressions!E33, 1), NA())</f>
        <v>96.1</v>
      </c>
      <c r="F23" s="366">
        <f>IF(ISNUMBER(Regressions!F33),ROUND(Regressions!F33, 1), NA())</f>
        <v>92.3</v>
      </c>
      <c r="G23" s="254">
        <f>IF(ISNUMBER(Regressions!G33),ROUND(Regressions!G33, 1), NA())</f>
        <v>82.5</v>
      </c>
      <c r="H23" s="367">
        <f>IF(ISNUMBER(Regressions!H33),ROUND(Regressions!H33, 1), NA())</f>
        <v>9.8000000000000007</v>
      </c>
      <c r="I23" s="255">
        <f>IF(ISNUMBER(Regressions!I33),ROUND(Regressions!I33, 1), NA())</f>
        <v>7.7</v>
      </c>
      <c r="J23" s="368">
        <f>IF(ISNUMBER(Regressions!K33),ROUND(Regressions!K33, 1), NA())</f>
        <v>92.5</v>
      </c>
      <c r="K23" s="366">
        <f>IF(ISNUMBER(Regressions!L33),ROUND(Regressions!L33, 1), NA())</f>
        <v>78.599999999999994</v>
      </c>
      <c r="L23" s="256">
        <f>IF(ISNUMBER(Regressions!M33),ROUND(Regressions!M33, 1), NA())</f>
        <v>71.8</v>
      </c>
      <c r="M23" s="367">
        <f>IF(ISNUMBER(Regressions!N33),ROUND(Regressions!N33, 1), NA())</f>
        <v>6.8</v>
      </c>
      <c r="N23" s="255">
        <f>IF(ISNUMBER(Regressions!O33),ROUND(Regressions!O33, 1), NA())</f>
        <v>21.4</v>
      </c>
      <c r="O23" s="368">
        <f>IF(ISNUMBER(Regressions!Q33),ROUND(Regressions!Q33, 1), NA())</f>
        <v>42.7</v>
      </c>
      <c r="P23" s="366">
        <f>IF(ISNUMBER(Regressions!R33),ROUND(Regressions!R33, 1), NA())</f>
        <v>23.5</v>
      </c>
      <c r="Q23" s="233">
        <f>IF(ISNUMBER(Regressions!S33),ROUND(Regressions!S33, 1), NA())</f>
        <v>23.5</v>
      </c>
      <c r="R23" s="367">
        <f>IF(ISNUMBER(Regressions!T33),ROUND(Regressions!T33, 1), NA())</f>
        <v>0</v>
      </c>
      <c r="S23" s="255">
        <f>IF(ISNUMBER(Regressions!U33),ROUND(Regressions!U33, 1), NA())</f>
        <v>76.5</v>
      </c>
    </row>
    <row xmlns:x14ac="http://schemas.microsoft.com/office/spreadsheetml/2009/9/ac" r="24" x14ac:dyDescent="0.2">
      <c r="A24" s="363" t="str">
        <f>IF(ISBLANK(Regressions!A34), " ", Regressions!A34)</f>
        <v>Malawi</v>
      </c>
      <c r="B24" s="364">
        <f>IF(ISBLANK(Regressions!B34), " ", Regressions!B34)</f>
        <v>2020</v>
      </c>
      <c r="C24" s="369" t="str">
        <f>IF(ISBLANK(Regressions!C34), " ", Regressions!C34)</f>
        <v>National</v>
      </c>
      <c r="D24" s="365">
        <f>IF(ISBLANK(Regressions!D34), " ", Regressions!D34)</f>
        <v>7986168</v>
      </c>
      <c r="E24" s="232">
        <f>IF(ISNUMBER(Regressions!E34),ROUND(Regressions!E34, 1), NA())</f>
        <v>96.6</v>
      </c>
      <c r="F24" s="366">
        <f>IF(ISNUMBER(Regressions!F34),ROUND(Regressions!F34, 1), NA())</f>
        <v>93.6</v>
      </c>
      <c r="G24" s="254">
        <f>IF(ISNUMBER(Regressions!G34),ROUND(Regressions!G34, 1), NA())</f>
        <v>85</v>
      </c>
      <c r="H24" s="367">
        <f>IF(ISNUMBER(Regressions!H34),ROUND(Regressions!H34, 1), NA())</f>
        <v>8.6</v>
      </c>
      <c r="I24" s="255">
        <f>IF(ISNUMBER(Regressions!I34),ROUND(Regressions!I34, 1), NA())</f>
        <v>6.4</v>
      </c>
      <c r="J24" s="368">
        <f>IF(ISNUMBER(Regressions!K34),ROUND(Regressions!K34, 1), NA())</f>
        <v>92.5</v>
      </c>
      <c r="K24" s="366">
        <f>IF(ISNUMBER(Regressions!L34),ROUND(Regressions!L34, 1), NA())</f>
        <v>78.599999999999994</v>
      </c>
      <c r="L24" s="256">
        <f>IF(ISNUMBER(Regressions!M34),ROUND(Regressions!M34, 1), NA())</f>
        <v>73.099999999999994</v>
      </c>
      <c r="M24" s="367">
        <f>IF(ISNUMBER(Regressions!N34),ROUND(Regressions!N34, 1), NA())</f>
        <v>5.5</v>
      </c>
      <c r="N24" s="255">
        <f>IF(ISNUMBER(Regressions!O34),ROUND(Regressions!O34, 1), NA())</f>
        <v>21.4</v>
      </c>
      <c r="O24" s="368">
        <f>IF(ISNUMBER(Regressions!Q34),ROUND(Regressions!Q34, 1), NA())</f>
        <v>43.4</v>
      </c>
      <c r="P24" s="366">
        <f>IF(ISNUMBER(Regressions!R34),ROUND(Regressions!R34, 1), NA())</f>
        <v>23.5</v>
      </c>
      <c r="Q24" s="233">
        <f>IF(ISNUMBER(Regressions!S34),ROUND(Regressions!S34, 1), NA())</f>
        <v>23.5</v>
      </c>
      <c r="R24" s="367">
        <f>IF(ISNUMBER(Regressions!T34),ROUND(Regressions!T34, 1), NA())</f>
        <v>0</v>
      </c>
      <c r="S24" s="255">
        <f>IF(ISNUMBER(Regressions!U34),ROUND(Regressions!U34, 1), NA())</f>
        <v>76.5</v>
      </c>
    </row>
    <row xmlns:x14ac="http://schemas.microsoft.com/office/spreadsheetml/2009/9/ac" r="25" x14ac:dyDescent="0.2">
      <c r="A25" s="419" t="str">
        <f>IF(ISBLANK(Regressions!A35), " ", Regressions!A35)</f>
        <v>Malawi</v>
      </c>
      <c r="B25" s="420">
        <f>IF(ISBLANK(Regressions!B35), " ", Regressions!B35)</f>
        <v>2021</v>
      </c>
      <c r="C25" s="421" t="str">
        <f>IF(ISBLANK(Regressions!C35), " ", Regressions!C35)</f>
        <v>National</v>
      </c>
      <c r="D25" s="422">
        <f>IF(ISBLANK(Regressions!D35), " ", Regressions!D35)</f>
        <v>8128341</v>
      </c>
      <c r="E25" s="425">
        <f>IF(ISNUMBER(Regressions!E35),ROUND(Regressions!E35, 1), NA())</f>
        <v>96.6</v>
      </c>
      <c r="F25" s="423">
        <f>IF(ISNUMBER(Regressions!F35),ROUND(Regressions!F35, 1), NA())</f>
        <v>93.6</v>
      </c>
      <c r="G25" s="426">
        <f>IF(ISNUMBER(Regressions!G35),ROUND(Regressions!G35, 1), NA())</f>
        <v>87.5</v>
      </c>
      <c r="H25" s="424">
        <f>IF(ISNUMBER(Regressions!H35),ROUND(Regressions!H35, 1), NA())</f>
        <v>6.1</v>
      </c>
      <c r="I25" s="427">
        <f>IF(ISNUMBER(Regressions!I35),ROUND(Regressions!I35, 1), NA())</f>
        <v>6.4</v>
      </c>
      <c r="J25" s="425">
        <f>IF(ISNUMBER(Regressions!K35),ROUND(Regressions!K35, 1), NA())</f>
        <v>92.5</v>
      </c>
      <c r="K25" s="423">
        <f>IF(ISNUMBER(Regressions!L35),ROUND(Regressions!L35, 1), NA())</f>
        <v>78.599999999999994</v>
      </c>
      <c r="L25" s="428">
        <f>IF(ISNUMBER(Regressions!M35),ROUND(Regressions!M35, 1), NA())</f>
        <v>74.3</v>
      </c>
      <c r="M25" s="424">
        <f>IF(ISNUMBER(Regressions!N35),ROUND(Regressions!N35, 1), NA())</f>
        <v>4.2</v>
      </c>
      <c r="N25" s="427">
        <f>IF(ISNUMBER(Regressions!O35),ROUND(Regressions!O35, 1), NA())</f>
        <v>21.4</v>
      </c>
      <c r="O25" s="425">
        <f>IF(ISNUMBER(Regressions!Q35),ROUND(Regressions!Q35, 1), NA())</f>
        <v>44.2</v>
      </c>
      <c r="P25" s="423">
        <f>IF(ISNUMBER(Regressions!R35),ROUND(Regressions!R35, 1), NA())</f>
        <v>23.5</v>
      </c>
      <c r="Q25" s="429">
        <f>IF(ISNUMBER(Regressions!S35),ROUND(Regressions!S35, 1), NA())</f>
        <v>23.5</v>
      </c>
      <c r="R25" s="424">
        <f>IF(ISNUMBER(Regressions!T35),ROUND(Regressions!T35, 1), NA())</f>
        <v>0</v>
      </c>
      <c r="S25" s="427">
        <f>IF(ISNUMBER(Regressions!U35),ROUND(Regressions!U35, 1), NA())</f>
        <v>76.5</v>
      </c>
      <c r="T25" s="418"/>
      <c r="U25" s="418"/>
      <c r="V25" s="418"/>
      <c r="W25" s="418"/>
      <c r="X25" s="418"/>
      <c r="Y25" s="418"/>
      <c r="Z25" s="418"/>
      <c r="AA25" s="418"/>
      <c r="AB25" s="418"/>
      <c r="AC25" s="418"/>
    </row>
    <row xmlns:x14ac="http://schemas.microsoft.com/office/spreadsheetml/2009/9/ac" r="26" x14ac:dyDescent="0.2">
      <c r="A26" s="363" t="str">
        <f>IF(ISBLANK(Regressions!A36), " ", Regressions!A36)</f>
        <v>Malawi</v>
      </c>
      <c r="B26" s="364">
        <f>IF(ISBLANK(Regressions!B36), " ", Regressions!B36)</f>
        <v>2022</v>
      </c>
      <c r="C26" s="369" t="str">
        <f>IF(ISBLANK(Regressions!C36), " ", Regressions!C36)</f>
        <v>National</v>
      </c>
      <c r="D26" s="365">
        <f>IF(ISBLANK(Regressions!D36), " ", Regressions!D36)</f>
        <v>8259702</v>
      </c>
      <c r="E26" s="232">
        <f>IF(ISNUMBER(Regressions!E36),ROUND(Regressions!E36, 1), NA())</f>
        <v>96.6</v>
      </c>
      <c r="F26" s="366">
        <f>IF(ISNUMBER(Regressions!F36),ROUND(Regressions!F36, 1), NA())</f>
        <v>93.6</v>
      </c>
      <c r="G26" s="254">
        <f>IF(ISNUMBER(Regressions!G36),ROUND(Regressions!G36, 1), NA())</f>
        <v>90</v>
      </c>
      <c r="H26" s="367">
        <f>IF(ISNUMBER(Regressions!H36),ROUND(Regressions!H36, 1), NA())</f>
        <v>3.6</v>
      </c>
      <c r="I26" s="255">
        <f>IF(ISNUMBER(Regressions!I36),ROUND(Regressions!I36, 1), NA())</f>
        <v>6.4</v>
      </c>
      <c r="J26" s="368">
        <f>IF(ISNUMBER(Regressions!K36),ROUND(Regressions!K36, 1), NA())</f>
        <v>92.5</v>
      </c>
      <c r="K26" s="366">
        <f>IF(ISNUMBER(Regressions!L36),ROUND(Regressions!L36, 1), NA())</f>
        <v>78.599999999999994</v>
      </c>
      <c r="L26" s="256">
        <f>IF(ISNUMBER(Regressions!M36),ROUND(Regressions!M36, 1), NA())</f>
        <v>74.3</v>
      </c>
      <c r="M26" s="367">
        <f>IF(ISNUMBER(Regressions!N36),ROUND(Regressions!N36, 1), NA())</f>
        <v>4.2</v>
      </c>
      <c r="N26" s="255">
        <f>IF(ISNUMBER(Regressions!O36),ROUND(Regressions!O36, 1), NA())</f>
        <v>21.4</v>
      </c>
      <c r="O26" s="368">
        <f>IF(ISNUMBER(Regressions!Q36),ROUND(Regressions!Q36, 1), NA())</f>
        <v>44.2</v>
      </c>
      <c r="P26" s="366" t="e">
        <f>IF(ISNUMBER(Regressions!R36),ROUND(Regressions!R36, 1), NA())</f>
        <v>#N/A</v>
      </c>
      <c r="Q26" s="233">
        <f>IF(ISNUMBER(Regressions!S36),ROUND(Regressions!S36, 1), NA())</f>
        <v>44.2</v>
      </c>
      <c r="R26" s="367" t="e">
        <f>IF(ISNUMBER(Regressions!T36),ROUND(Regressions!T36, 1), NA())</f>
        <v>#N/A</v>
      </c>
      <c r="S26" s="255" t="e">
        <f>IF(ISNUMBER(Regressions!U36),ROUND(Regressions!U36, 1), NA())</f>
        <v>#N/A</v>
      </c>
    </row>
    <row xmlns:x14ac="http://schemas.microsoft.com/office/spreadsheetml/2009/9/ac" r="27" x14ac:dyDescent="0.2">
      <c r="A27" s="370" t="str">
        <f>IF(ISBLANK(Regressions!A37), " ", Regressions!A37)</f>
        <v>Malawi</v>
      </c>
      <c r="B27" s="371">
        <f>IF(ISBLANK(Regressions!B37), " ", Regressions!B37)</f>
        <v>2023</v>
      </c>
      <c r="C27" s="372" t="str">
        <f>IF(ISBLANK(Regressions!C37), " ", Regressions!C37)</f>
        <v>National</v>
      </c>
      <c r="D27" s="373">
        <f>IF(ISBLANK(Regressions!D37), " ", Regressions!D37)</f>
        <v>8507321</v>
      </c>
      <c r="E27" s="374">
        <f>IF(ISNUMBER(Regressions!E37),ROUND(Regressions!E37, 1), NA())</f>
        <v>96.6</v>
      </c>
      <c r="F27" s="375">
        <f>IF(ISNUMBER(Regressions!F37),ROUND(Regressions!F37, 1), NA())</f>
        <v>93.6</v>
      </c>
      <c r="G27" s="376">
        <f>IF(ISNUMBER(Regressions!G37),ROUND(Regressions!G37, 1), NA())</f>
        <v>92.5</v>
      </c>
      <c r="H27" s="377">
        <f>IF(ISNUMBER(Regressions!H37),ROUND(Regressions!H37, 1), NA())</f>
        <v>1.1000000000000001</v>
      </c>
      <c r="I27" s="378">
        <f>IF(ISNUMBER(Regressions!I37),ROUND(Regressions!I37, 1), NA())</f>
        <v>6.4</v>
      </c>
      <c r="J27" s="379" t="e">
        <f>IF(ISNUMBER(Regressions!K37),ROUND(Regressions!K37, 1), NA())</f>
        <v>#N/A</v>
      </c>
      <c r="K27" s="375" t="e">
        <f>IF(ISNUMBER(Regressions!L37),ROUND(Regressions!L37, 1), NA())</f>
        <v>#N/A</v>
      </c>
      <c r="L27" s="380">
        <f>IF(ISNUMBER(Regressions!M37),ROUND(Regressions!M37, 1), NA())</f>
        <v>74.3</v>
      </c>
      <c r="M27" s="377" t="e">
        <f>IF(ISNUMBER(Regressions!N37),ROUND(Regressions!N37, 1), NA())</f>
        <v>#N/A</v>
      </c>
      <c r="N27" s="378" t="e">
        <f>IF(ISNUMBER(Regressions!O37),ROUND(Regressions!O37, 1), NA())</f>
        <v>#N/A</v>
      </c>
      <c r="O27" s="379">
        <f>IF(ISNUMBER(Regressions!Q37),ROUND(Regressions!Q37, 1), NA())</f>
        <v>44.2</v>
      </c>
      <c r="P27" s="375" t="e">
        <f>IF(ISNUMBER(Regressions!R37),ROUND(Regressions!R37, 1), NA())</f>
        <v>#N/A</v>
      </c>
      <c r="Q27" s="381">
        <f>IF(ISNUMBER(Regressions!S37),ROUND(Regressions!S37, 1), NA())</f>
        <v>44.2</v>
      </c>
      <c r="R27" s="377" t="e">
        <f>IF(ISNUMBER(Regressions!T37),ROUND(Regressions!T37, 1), NA())</f>
        <v>#N/A</v>
      </c>
      <c r="S27" s="378" t="e">
        <f>IF(ISNUMBER(Regressions!U37),ROUND(Regressions!U37, 1), NA())</f>
        <v>#N/A</v>
      </c>
    </row>
    <row xmlns:x14ac="http://schemas.microsoft.com/office/spreadsheetml/2009/9/ac" r="28" hidden="true" x14ac:dyDescent="0.2">
      <c r="A28" s="363" t="str">
        <f>IF(ISBLANK(Regressions!A38), " ", Regressions!A38)</f>
        <v>Malawi</v>
      </c>
      <c r="B28" s="364">
        <f>IF(ISBLANK(Regressions!B38), " ", Regressions!B38)</f>
        <v>2024</v>
      </c>
      <c r="C28" s="369" t="str">
        <f>IF(ISBLANK(Regressions!C38), " ", Regressions!C38)</f>
        <v>National</v>
      </c>
      <c r="D28" s="365" t="str">
        <f>IF(ISBLANK(Regressions!D38), " ", Regressions!D38)</f>
        <v> </v>
      </c>
      <c r="E28" s="232" t="e">
        <f>IF(ISNUMBER(Regressions!E38),ROUND(Regressions!E38, 1), NA())</f>
        <v>#N/A</v>
      </c>
      <c r="F28" s="366" t="e">
        <f>IF(ISNUMBER(Regressions!F38),ROUND(Regressions!F38, 1), NA())</f>
        <v>#N/A</v>
      </c>
      <c r="G28" s="254" t="e">
        <f>IF(ISNUMBER(Regressions!G38),ROUND(Regressions!G38, 1), NA())</f>
        <v>#N/A</v>
      </c>
      <c r="H28" s="367" t="e">
        <f>IF(ISNUMBER(Regressions!H38),ROUND(Regressions!H38, 1), NA())</f>
        <v>#N/A</v>
      </c>
      <c r="I28" s="255" t="e">
        <f>IF(ISNUMBER(Regressions!I38),ROUND(Regressions!I38, 1), NA())</f>
        <v>#N/A</v>
      </c>
      <c r="J28" s="368" t="e">
        <f>IF(ISNUMBER(Regressions!K38),ROUND(Regressions!K38, 1), NA())</f>
        <v>#N/A</v>
      </c>
      <c r="K28" s="366" t="e">
        <f>IF(ISNUMBER(Regressions!L38),ROUND(Regressions!L38, 1), NA())</f>
        <v>#N/A</v>
      </c>
      <c r="L28" s="256" t="e">
        <f>IF(ISNUMBER(Regressions!M38),ROUND(Regressions!M38, 1), NA())</f>
        <v>#N/A</v>
      </c>
      <c r="M28" s="367" t="e">
        <f>IF(ISNUMBER(Regressions!N38),ROUND(Regressions!N38, 1), NA())</f>
        <v>#N/A</v>
      </c>
      <c r="N28" s="255" t="e">
        <f>IF(ISNUMBER(Regressions!O38),ROUND(Regressions!O38, 1), NA())</f>
        <v>#N/A</v>
      </c>
      <c r="O28" s="368" t="e">
        <f>IF(ISNUMBER(Regressions!Q38),ROUND(Regressions!Q38, 1), NA())</f>
        <v>#N/A</v>
      </c>
      <c r="P28" s="366" t="e">
        <f>IF(ISNUMBER(Regressions!R38),ROUND(Regressions!R38, 1), NA())</f>
        <v>#N/A</v>
      </c>
      <c r="Q28" s="233" t="e">
        <f>IF(ISNUMBER(Regressions!S38),ROUND(Regressions!S38, 1), NA())</f>
        <v>#N/A</v>
      </c>
      <c r="R28" s="367" t="e">
        <f>IF(ISNUMBER(Regressions!T38),ROUND(Regressions!T38, 1), NA())</f>
        <v>#N/A</v>
      </c>
      <c r="S28" s="255" t="e">
        <f>IF(ISNUMBER(Regressions!U38),ROUND(Regressions!U38, 1), NA())</f>
        <v>#N/A</v>
      </c>
    </row>
    <row xmlns:x14ac="http://schemas.microsoft.com/office/spreadsheetml/2009/9/ac" r="29" hidden="true" x14ac:dyDescent="0.2">
      <c r="A29" s="363" t="str">
        <f>IF(ISBLANK(Regressions!A39), " ", Regressions!A39)</f>
        <v>Malawi</v>
      </c>
      <c r="B29" s="364">
        <f>IF(ISBLANK(Regressions!B39), " ", Regressions!B39)</f>
        <v>2025</v>
      </c>
      <c r="C29" s="369" t="str">
        <f>IF(ISBLANK(Regressions!C39), " ", Regressions!C39)</f>
        <v>National</v>
      </c>
      <c r="D29" s="365" t="str">
        <f>IF(ISBLANK(Regressions!D39), " ", Regressions!D39)</f>
        <v> </v>
      </c>
      <c r="E29" s="232" t="e">
        <f>IF(ISNUMBER(Regressions!E39),ROUND(Regressions!E39, 1), NA())</f>
        <v>#N/A</v>
      </c>
      <c r="F29" s="366" t="e">
        <f>IF(ISNUMBER(Regressions!F39),ROUND(Regressions!F39, 1), NA())</f>
        <v>#N/A</v>
      </c>
      <c r="G29" s="254" t="e">
        <f>IF(ISNUMBER(Regressions!G39),ROUND(Regressions!G39, 1), NA())</f>
        <v>#N/A</v>
      </c>
      <c r="H29" s="367" t="e">
        <f>IF(ISNUMBER(Regressions!H39),ROUND(Regressions!H39, 1), NA())</f>
        <v>#N/A</v>
      </c>
      <c r="I29" s="255" t="e">
        <f>IF(ISNUMBER(Regressions!I39),ROUND(Regressions!I39, 1), NA())</f>
        <v>#N/A</v>
      </c>
      <c r="J29" s="368" t="e">
        <f>IF(ISNUMBER(Regressions!K39),ROUND(Regressions!K39, 1), NA())</f>
        <v>#N/A</v>
      </c>
      <c r="K29" s="366" t="e">
        <f>IF(ISNUMBER(Regressions!L39),ROUND(Regressions!L39, 1), NA())</f>
        <v>#N/A</v>
      </c>
      <c r="L29" s="256" t="e">
        <f>IF(ISNUMBER(Regressions!M39),ROUND(Regressions!M39, 1), NA())</f>
        <v>#N/A</v>
      </c>
      <c r="M29" s="367" t="e">
        <f>IF(ISNUMBER(Regressions!N39),ROUND(Regressions!N39, 1), NA())</f>
        <v>#N/A</v>
      </c>
      <c r="N29" s="255" t="e">
        <f>IF(ISNUMBER(Regressions!O39),ROUND(Regressions!O39, 1), NA())</f>
        <v>#N/A</v>
      </c>
      <c r="O29" s="368" t="e">
        <f>IF(ISNUMBER(Regressions!Q39),ROUND(Regressions!Q39, 1), NA())</f>
        <v>#N/A</v>
      </c>
      <c r="P29" s="366" t="e">
        <f>IF(ISNUMBER(Regressions!R39),ROUND(Regressions!R39, 1), NA())</f>
        <v>#N/A</v>
      </c>
      <c r="Q29" s="233" t="e">
        <f>IF(ISNUMBER(Regressions!S39),ROUND(Regressions!S39, 1), NA())</f>
        <v>#N/A</v>
      </c>
      <c r="R29" s="367" t="e">
        <f>IF(ISNUMBER(Regressions!T39),ROUND(Regressions!T39, 1), NA())</f>
        <v>#N/A</v>
      </c>
      <c r="S29" s="255" t="e">
        <f>IF(ISNUMBER(Regressions!U39),ROUND(Regressions!U39, 1), NA())</f>
        <v>#N/A</v>
      </c>
    </row>
    <row xmlns:x14ac="http://schemas.microsoft.com/office/spreadsheetml/2009/9/ac" r="30" hidden="true" x14ac:dyDescent="0.2">
      <c r="A30" s="363" t="str">
        <f>IF(ISBLANK(Regressions!A40), " ", Regressions!A40)</f>
        <v>Malawi</v>
      </c>
      <c r="B30" s="364">
        <f>IF(ISBLANK(Regressions!B40), " ", Regressions!B40)</f>
        <v>2026</v>
      </c>
      <c r="C30" s="369" t="str">
        <f>IF(ISBLANK(Regressions!C40), " ", Regressions!C40)</f>
        <v>National</v>
      </c>
      <c r="D30" s="365" t="str">
        <f>IF(ISBLANK(Regressions!D40), " ", Regressions!D40)</f>
        <v> </v>
      </c>
      <c r="E30" s="232" t="e">
        <f>IF(ISNUMBER(Regressions!E40),ROUND(Regressions!E40, 1), NA())</f>
        <v>#N/A</v>
      </c>
      <c r="F30" s="366" t="e">
        <f>IF(ISNUMBER(Regressions!F40),ROUND(Regressions!F40, 1), NA())</f>
        <v>#N/A</v>
      </c>
      <c r="G30" s="254" t="e">
        <f>IF(ISNUMBER(Regressions!G40),ROUND(Regressions!G40, 1), NA())</f>
        <v>#N/A</v>
      </c>
      <c r="H30" s="367" t="e">
        <f>IF(ISNUMBER(Regressions!H40),ROUND(Regressions!H40, 1), NA())</f>
        <v>#N/A</v>
      </c>
      <c r="I30" s="255" t="e">
        <f>IF(ISNUMBER(Regressions!I40),ROUND(Regressions!I40, 1), NA())</f>
        <v>#N/A</v>
      </c>
      <c r="J30" s="368" t="e">
        <f>IF(ISNUMBER(Regressions!K40),ROUND(Regressions!K40, 1), NA())</f>
        <v>#N/A</v>
      </c>
      <c r="K30" s="366" t="e">
        <f>IF(ISNUMBER(Regressions!L40),ROUND(Regressions!L40, 1), NA())</f>
        <v>#N/A</v>
      </c>
      <c r="L30" s="256" t="e">
        <f>IF(ISNUMBER(Regressions!M40),ROUND(Regressions!M40, 1), NA())</f>
        <v>#N/A</v>
      </c>
      <c r="M30" s="367" t="e">
        <f>IF(ISNUMBER(Regressions!N40),ROUND(Regressions!N40, 1), NA())</f>
        <v>#N/A</v>
      </c>
      <c r="N30" s="255" t="e">
        <f>IF(ISNUMBER(Regressions!O40),ROUND(Regressions!O40, 1), NA())</f>
        <v>#N/A</v>
      </c>
      <c r="O30" s="368" t="e">
        <f>IF(ISNUMBER(Regressions!Q40),ROUND(Regressions!Q40, 1), NA())</f>
        <v>#N/A</v>
      </c>
      <c r="P30" s="366" t="e">
        <f>IF(ISNUMBER(Regressions!R40),ROUND(Regressions!R40, 1), NA())</f>
        <v>#N/A</v>
      </c>
      <c r="Q30" s="233" t="e">
        <f>IF(ISNUMBER(Regressions!S40),ROUND(Regressions!S40, 1), NA())</f>
        <v>#N/A</v>
      </c>
      <c r="R30" s="367" t="e">
        <f>IF(ISNUMBER(Regressions!T40),ROUND(Regressions!T40, 1), NA())</f>
        <v>#N/A</v>
      </c>
      <c r="S30" s="255" t="e">
        <f>IF(ISNUMBER(Regressions!U40),ROUND(Regressions!U40, 1), NA())</f>
        <v>#N/A</v>
      </c>
    </row>
    <row xmlns:x14ac="http://schemas.microsoft.com/office/spreadsheetml/2009/9/ac" r="31" hidden="true" x14ac:dyDescent="0.2">
      <c r="A31" s="363" t="str">
        <f>IF(ISBLANK(Regressions!A41), " ", Regressions!A41)</f>
        <v>Malawi</v>
      </c>
      <c r="B31" s="364">
        <f>IF(ISBLANK(Regressions!B41), " ", Regressions!B41)</f>
        <v>2027</v>
      </c>
      <c r="C31" s="369" t="str">
        <f>IF(ISBLANK(Regressions!C41), " ", Regressions!C41)</f>
        <v>National</v>
      </c>
      <c r="D31" s="365" t="str">
        <f>IF(ISBLANK(Regressions!D41), " ", Regressions!D41)</f>
        <v> </v>
      </c>
      <c r="E31" s="232" t="e">
        <f>IF(ISNUMBER(Regressions!E41),ROUND(Regressions!E41, 1), NA())</f>
        <v>#N/A</v>
      </c>
      <c r="F31" s="366" t="e">
        <f>IF(ISNUMBER(Regressions!F41),ROUND(Regressions!F41, 1), NA())</f>
        <v>#N/A</v>
      </c>
      <c r="G31" s="254" t="e">
        <f>IF(ISNUMBER(Regressions!G41),ROUND(Regressions!G41, 1), NA())</f>
        <v>#N/A</v>
      </c>
      <c r="H31" s="367" t="e">
        <f>IF(ISNUMBER(Regressions!H41),ROUND(Regressions!H41, 1), NA())</f>
        <v>#N/A</v>
      </c>
      <c r="I31" s="255" t="e">
        <f>IF(ISNUMBER(Regressions!I41),ROUND(Regressions!I41, 1), NA())</f>
        <v>#N/A</v>
      </c>
      <c r="J31" s="368" t="e">
        <f>IF(ISNUMBER(Regressions!K41),ROUND(Regressions!K41, 1), NA())</f>
        <v>#N/A</v>
      </c>
      <c r="K31" s="366" t="e">
        <f>IF(ISNUMBER(Regressions!L41),ROUND(Regressions!L41, 1), NA())</f>
        <v>#N/A</v>
      </c>
      <c r="L31" s="256" t="e">
        <f>IF(ISNUMBER(Regressions!M41),ROUND(Regressions!M41, 1), NA())</f>
        <v>#N/A</v>
      </c>
      <c r="M31" s="367" t="e">
        <f>IF(ISNUMBER(Regressions!N41),ROUND(Regressions!N41, 1), NA())</f>
        <v>#N/A</v>
      </c>
      <c r="N31" s="255" t="e">
        <f>IF(ISNUMBER(Regressions!O41),ROUND(Regressions!O41, 1), NA())</f>
        <v>#N/A</v>
      </c>
      <c r="O31" s="368" t="e">
        <f>IF(ISNUMBER(Regressions!Q41),ROUND(Regressions!Q41, 1), NA())</f>
        <v>#N/A</v>
      </c>
      <c r="P31" s="366" t="e">
        <f>IF(ISNUMBER(Regressions!R41),ROUND(Regressions!R41, 1), NA())</f>
        <v>#N/A</v>
      </c>
      <c r="Q31" s="233" t="e">
        <f>IF(ISNUMBER(Regressions!S41),ROUND(Regressions!S41, 1), NA())</f>
        <v>#N/A</v>
      </c>
      <c r="R31" s="367" t="e">
        <f>IF(ISNUMBER(Regressions!T41),ROUND(Regressions!T41, 1), NA())</f>
        <v>#N/A</v>
      </c>
      <c r="S31" s="255" t="e">
        <f>IF(ISNUMBER(Regressions!U41),ROUND(Regressions!U41, 1), NA())</f>
        <v>#N/A</v>
      </c>
    </row>
    <row xmlns:x14ac="http://schemas.microsoft.com/office/spreadsheetml/2009/9/ac" r="32" hidden="true" x14ac:dyDescent="0.2">
      <c r="A32" s="363" t="str">
        <f>IF(ISBLANK(Regressions!A42), " ", Regressions!A42)</f>
        <v>Malawi</v>
      </c>
      <c r="B32" s="364">
        <f>IF(ISBLANK(Regressions!B42), " ", Regressions!B42)</f>
        <v>2028</v>
      </c>
      <c r="C32" s="369" t="str">
        <f>IF(ISBLANK(Regressions!C42), " ", Regressions!C42)</f>
        <v>National</v>
      </c>
      <c r="D32" s="365" t="str">
        <f>IF(ISBLANK(Regressions!D42), " ", Regressions!D42)</f>
        <v> </v>
      </c>
      <c r="E32" s="232" t="e">
        <f>IF(ISNUMBER(Regressions!E42),ROUND(Regressions!E42, 1), NA())</f>
        <v>#N/A</v>
      </c>
      <c r="F32" s="366" t="e">
        <f>IF(ISNUMBER(Regressions!F42),ROUND(Regressions!F42, 1), NA())</f>
        <v>#N/A</v>
      </c>
      <c r="G32" s="254" t="e">
        <f>IF(ISNUMBER(Regressions!G42),ROUND(Regressions!G42, 1), NA())</f>
        <v>#N/A</v>
      </c>
      <c r="H32" s="367" t="e">
        <f>IF(ISNUMBER(Regressions!H42),ROUND(Regressions!H42, 1), NA())</f>
        <v>#N/A</v>
      </c>
      <c r="I32" s="255" t="e">
        <f>IF(ISNUMBER(Regressions!I42),ROUND(Regressions!I42, 1), NA())</f>
        <v>#N/A</v>
      </c>
      <c r="J32" s="368" t="e">
        <f>IF(ISNUMBER(Regressions!K42),ROUND(Regressions!K42, 1), NA())</f>
        <v>#N/A</v>
      </c>
      <c r="K32" s="366" t="e">
        <f>IF(ISNUMBER(Regressions!L42),ROUND(Regressions!L42, 1), NA())</f>
        <v>#N/A</v>
      </c>
      <c r="L32" s="256" t="e">
        <f>IF(ISNUMBER(Regressions!M42),ROUND(Regressions!M42, 1), NA())</f>
        <v>#N/A</v>
      </c>
      <c r="M32" s="367" t="e">
        <f>IF(ISNUMBER(Regressions!N42),ROUND(Regressions!N42, 1), NA())</f>
        <v>#N/A</v>
      </c>
      <c r="N32" s="255" t="e">
        <f>IF(ISNUMBER(Regressions!O42),ROUND(Regressions!O42, 1), NA())</f>
        <v>#N/A</v>
      </c>
      <c r="O32" s="368" t="e">
        <f>IF(ISNUMBER(Regressions!Q42),ROUND(Regressions!Q42, 1), NA())</f>
        <v>#N/A</v>
      </c>
      <c r="P32" s="366" t="e">
        <f>IF(ISNUMBER(Regressions!R42),ROUND(Regressions!R42, 1), NA())</f>
        <v>#N/A</v>
      </c>
      <c r="Q32" s="233" t="e">
        <f>IF(ISNUMBER(Regressions!S42),ROUND(Regressions!S42, 1), NA())</f>
        <v>#N/A</v>
      </c>
      <c r="R32" s="367" t="e">
        <f>IF(ISNUMBER(Regressions!T42),ROUND(Regressions!T42, 1), NA())</f>
        <v>#N/A</v>
      </c>
      <c r="S32" s="255" t="e">
        <f>IF(ISNUMBER(Regressions!U42),ROUND(Regressions!U42, 1), NA())</f>
        <v>#N/A</v>
      </c>
    </row>
    <row xmlns:x14ac="http://schemas.microsoft.com/office/spreadsheetml/2009/9/ac" r="33" hidden="true" x14ac:dyDescent="0.2">
      <c r="A33" s="363" t="str">
        <f>IF(ISBLANK(Regressions!A43), " ", Regressions!A43)</f>
        <v>Malawi</v>
      </c>
      <c r="B33" s="364">
        <f>IF(ISBLANK(Regressions!B43), " ", Regressions!B43)</f>
        <v>2029</v>
      </c>
      <c r="C33" s="369" t="str">
        <f>IF(ISBLANK(Regressions!C43), " ", Regressions!C43)</f>
        <v>National</v>
      </c>
      <c r="D33" s="365" t="str">
        <f>IF(ISBLANK(Regressions!D43), " ", Regressions!D43)</f>
        <v> </v>
      </c>
      <c r="E33" s="232" t="e">
        <f>IF(ISNUMBER(Regressions!E43),ROUND(Regressions!E43, 1), NA())</f>
        <v>#N/A</v>
      </c>
      <c r="F33" s="366" t="e">
        <f>IF(ISNUMBER(Regressions!F43),ROUND(Regressions!F43, 1), NA())</f>
        <v>#N/A</v>
      </c>
      <c r="G33" s="254" t="e">
        <f>IF(ISNUMBER(Regressions!G43),ROUND(Regressions!G43, 1), NA())</f>
        <v>#N/A</v>
      </c>
      <c r="H33" s="367" t="e">
        <f>IF(ISNUMBER(Regressions!H43),ROUND(Regressions!H43, 1), NA())</f>
        <v>#N/A</v>
      </c>
      <c r="I33" s="255" t="e">
        <f>IF(ISNUMBER(Regressions!I43),ROUND(Regressions!I43, 1), NA())</f>
        <v>#N/A</v>
      </c>
      <c r="J33" s="368" t="e">
        <f>IF(ISNUMBER(Regressions!K43),ROUND(Regressions!K43, 1), NA())</f>
        <v>#N/A</v>
      </c>
      <c r="K33" s="366" t="e">
        <f>IF(ISNUMBER(Regressions!L43),ROUND(Regressions!L43, 1), NA())</f>
        <v>#N/A</v>
      </c>
      <c r="L33" s="256" t="e">
        <f>IF(ISNUMBER(Regressions!M43),ROUND(Regressions!M43, 1), NA())</f>
        <v>#N/A</v>
      </c>
      <c r="M33" s="367" t="e">
        <f>IF(ISNUMBER(Regressions!N43),ROUND(Regressions!N43, 1), NA())</f>
        <v>#N/A</v>
      </c>
      <c r="N33" s="255" t="e">
        <f>IF(ISNUMBER(Regressions!O43),ROUND(Regressions!O43, 1), NA())</f>
        <v>#N/A</v>
      </c>
      <c r="O33" s="368" t="e">
        <f>IF(ISNUMBER(Regressions!Q43),ROUND(Regressions!Q43, 1), NA())</f>
        <v>#N/A</v>
      </c>
      <c r="P33" s="366" t="e">
        <f>IF(ISNUMBER(Regressions!R43),ROUND(Regressions!R43, 1), NA())</f>
        <v>#N/A</v>
      </c>
      <c r="Q33" s="233" t="e">
        <f>IF(ISNUMBER(Regressions!S43),ROUND(Regressions!S43, 1), NA())</f>
        <v>#N/A</v>
      </c>
      <c r="R33" s="367" t="e">
        <f>IF(ISNUMBER(Regressions!T43),ROUND(Regressions!T43, 1), NA())</f>
        <v>#N/A</v>
      </c>
      <c r="S33" s="255" t="e">
        <f>IF(ISNUMBER(Regressions!U43),ROUND(Regressions!U43, 1), NA())</f>
        <v>#N/A</v>
      </c>
    </row>
    <row xmlns:x14ac="http://schemas.microsoft.com/office/spreadsheetml/2009/9/ac" r="34" hidden="true" x14ac:dyDescent="0.2">
      <c r="A34" s="363" t="str">
        <f>IF(ISBLANK(Regressions!A44), " ", Regressions!A44)</f>
        <v>Malawi</v>
      </c>
      <c r="B34" s="364">
        <f>IF(ISBLANK(Regressions!B44), " ", Regressions!B44)</f>
        <v>2030</v>
      </c>
      <c r="C34" s="369" t="str">
        <f>IF(ISBLANK(Regressions!C44), " ", Regressions!C44)</f>
        <v>National</v>
      </c>
      <c r="D34" s="365" t="str">
        <f>IF(ISBLANK(Regressions!D44), " ", Regressions!D44)</f>
        <v> </v>
      </c>
      <c r="E34" s="232" t="e">
        <f>IF(ISNUMBER(Regressions!E44),ROUND(Regressions!E44, 1), NA())</f>
        <v>#N/A</v>
      </c>
      <c r="F34" s="366" t="e">
        <f>IF(ISNUMBER(Regressions!F44),ROUND(Regressions!F44, 1), NA())</f>
        <v>#N/A</v>
      </c>
      <c r="G34" s="254" t="e">
        <f>IF(ISNUMBER(Regressions!G44),ROUND(Regressions!G44, 1), NA())</f>
        <v>#N/A</v>
      </c>
      <c r="H34" s="367" t="e">
        <f>IF(ISNUMBER(Regressions!H44),ROUND(Regressions!H44, 1), NA())</f>
        <v>#N/A</v>
      </c>
      <c r="I34" s="255" t="e">
        <f>IF(ISNUMBER(Regressions!I44),ROUND(Regressions!I44, 1), NA())</f>
        <v>#N/A</v>
      </c>
      <c r="J34" s="368" t="e">
        <f>IF(ISNUMBER(Regressions!K44),ROUND(Regressions!K44, 1), NA())</f>
        <v>#N/A</v>
      </c>
      <c r="K34" s="366" t="e">
        <f>IF(ISNUMBER(Regressions!L44),ROUND(Regressions!L44, 1), NA())</f>
        <v>#N/A</v>
      </c>
      <c r="L34" s="256" t="e">
        <f>IF(ISNUMBER(Regressions!M44),ROUND(Regressions!M44, 1), NA())</f>
        <v>#N/A</v>
      </c>
      <c r="M34" s="367" t="e">
        <f>IF(ISNUMBER(Regressions!N44),ROUND(Regressions!N44, 1), NA())</f>
        <v>#N/A</v>
      </c>
      <c r="N34" s="255" t="e">
        <f>IF(ISNUMBER(Regressions!O44),ROUND(Regressions!O44, 1), NA())</f>
        <v>#N/A</v>
      </c>
      <c r="O34" s="368" t="e">
        <f>IF(ISNUMBER(Regressions!Q44),ROUND(Regressions!Q44, 1), NA())</f>
        <v>#N/A</v>
      </c>
      <c r="P34" s="366" t="e">
        <f>IF(ISNUMBER(Regressions!R44),ROUND(Regressions!R44, 1), NA())</f>
        <v>#N/A</v>
      </c>
      <c r="Q34" s="233" t="e">
        <f>IF(ISNUMBER(Regressions!S44),ROUND(Regressions!S44, 1), NA())</f>
        <v>#N/A</v>
      </c>
      <c r="R34" s="367" t="e">
        <f>IF(ISNUMBER(Regressions!T44),ROUND(Regressions!T44, 1), NA())</f>
        <v>#N/A</v>
      </c>
      <c r="S34" s="255" t="e">
        <f>IF(ISNUMBER(Regressions!U44),ROUND(Regressions!U44, 1), NA())</f>
        <v>#N/A</v>
      </c>
    </row>
    <row xmlns:x14ac="http://schemas.microsoft.com/office/spreadsheetml/2009/9/ac" r="35" x14ac:dyDescent="0.2">
      <c r="A35" s="363" t="str">
        <f>IF(ISBLANK(Regressions!A45), " ", Regressions!A45)</f>
        <v>Malawi</v>
      </c>
      <c r="B35" s="364">
        <f>IF(ISBLANK(Regressions!B45), " ", Regressions!B45)</f>
        <v>2000</v>
      </c>
      <c r="C35" s="369" t="str">
        <f>IF(ISBLANK(Regressions!C45), " ", Regressions!C45)</f>
        <v>Urban</v>
      </c>
      <c r="D35" s="365">
        <f>IF(ISBLANK(Regressions!D45), " ", Regressions!D45)</f>
        <v>657483.00314970035</v>
      </c>
      <c r="E35" s="232" t="e">
        <f>IF(ISNUMBER(Regressions!E45),ROUND(Regressions!E45, 1), NA())</f>
        <v>#N/A</v>
      </c>
      <c r="F35" s="366" t="e">
        <f>IF(ISNUMBER(Regressions!F45),ROUND(Regressions!F45, 1), NA())</f>
        <v>#N/A</v>
      </c>
      <c r="G35" s="254" t="e">
        <f>IF(ISNUMBER(Regressions!G45),ROUND(Regressions!G45, 1), NA())</f>
        <v>#N/A</v>
      </c>
      <c r="H35" s="367" t="e">
        <f>IF(ISNUMBER(Regressions!H45),ROUND(Regressions!H45, 1), NA())</f>
        <v>#N/A</v>
      </c>
      <c r="I35" s="255" t="e">
        <f>IF(ISNUMBER(Regressions!I45),ROUND(Regressions!I45, 1), NA())</f>
        <v>#N/A</v>
      </c>
      <c r="J35" s="368" t="e">
        <f>IF(ISNUMBER(Regressions!K45),ROUND(Regressions!K45, 1), NA())</f>
        <v>#N/A</v>
      </c>
      <c r="K35" s="366" t="e">
        <f>IF(ISNUMBER(Regressions!L45),ROUND(Regressions!L45, 1), NA())</f>
        <v>#N/A</v>
      </c>
      <c r="L35" s="256" t="e">
        <f>IF(ISNUMBER(Regressions!M45),ROUND(Regressions!M45, 1), NA())</f>
        <v>#N/A</v>
      </c>
      <c r="M35" s="367" t="e">
        <f>IF(ISNUMBER(Regressions!N45),ROUND(Regressions!N45, 1), NA())</f>
        <v>#N/A</v>
      </c>
      <c r="N35" s="255" t="e">
        <f>IF(ISNUMBER(Regressions!O45),ROUND(Regressions!O45, 1), NA())</f>
        <v>#N/A</v>
      </c>
      <c r="O35" s="368" t="e">
        <f>IF(ISNUMBER(Regressions!Q45),ROUND(Regressions!Q45, 1), NA())</f>
        <v>#N/A</v>
      </c>
      <c r="P35" s="366" t="e">
        <f>IF(ISNUMBER(Regressions!R45),ROUND(Regressions!R45, 1), NA())</f>
        <v>#N/A</v>
      </c>
      <c r="Q35" s="233" t="e">
        <f>IF(ISNUMBER(Regressions!S45),ROUND(Regressions!S45, 1), NA())</f>
        <v>#N/A</v>
      </c>
      <c r="R35" s="367" t="e">
        <f>IF(ISNUMBER(Regressions!T45),ROUND(Regressions!T45, 1), NA())</f>
        <v>#N/A</v>
      </c>
      <c r="S35" s="255" t="e">
        <f>IF(ISNUMBER(Regressions!U45),ROUND(Regressions!U45, 1), NA())</f>
        <v>#N/A</v>
      </c>
    </row>
    <row xmlns:x14ac="http://schemas.microsoft.com/office/spreadsheetml/2009/9/ac" r="36" x14ac:dyDescent="0.2">
      <c r="A36" s="363" t="str">
        <f>IF(ISBLANK(Regressions!A46), " ", Regressions!A46)</f>
        <v>Malawi</v>
      </c>
      <c r="B36" s="364">
        <f>IF(ISBLANK(Regressions!B46), " ", Regressions!B46)</f>
        <v>2001</v>
      </c>
      <c r="C36" s="369" t="str">
        <f>IF(ISBLANK(Regressions!C46), " ", Regressions!C46)</f>
        <v>Urban</v>
      </c>
      <c r="D36" s="365">
        <f>IF(ISBLANK(Regressions!D46), " ", Regressions!D46)</f>
        <v>676066.25557441695</v>
      </c>
      <c r="E36" s="232" t="e">
        <f>IF(ISNUMBER(Regressions!E46),ROUND(Regressions!E46, 1), NA())</f>
        <v>#N/A</v>
      </c>
      <c r="F36" s="366" t="e">
        <f>IF(ISNUMBER(Regressions!F46),ROUND(Regressions!F46, 1), NA())</f>
        <v>#N/A</v>
      </c>
      <c r="G36" s="254" t="e">
        <f>IF(ISNUMBER(Regressions!G46),ROUND(Regressions!G46, 1), NA())</f>
        <v>#N/A</v>
      </c>
      <c r="H36" s="367" t="e">
        <f>IF(ISNUMBER(Regressions!H46),ROUND(Regressions!H46, 1), NA())</f>
        <v>#N/A</v>
      </c>
      <c r="I36" s="255" t="e">
        <f>IF(ISNUMBER(Regressions!I46),ROUND(Regressions!I46, 1), NA())</f>
        <v>#N/A</v>
      </c>
      <c r="J36" s="368" t="e">
        <f>IF(ISNUMBER(Regressions!K46),ROUND(Regressions!K46, 1), NA())</f>
        <v>#N/A</v>
      </c>
      <c r="K36" s="366" t="e">
        <f>IF(ISNUMBER(Regressions!L46),ROUND(Regressions!L46, 1), NA())</f>
        <v>#N/A</v>
      </c>
      <c r="L36" s="256" t="e">
        <f>IF(ISNUMBER(Regressions!M46),ROUND(Regressions!M46, 1), NA())</f>
        <v>#N/A</v>
      </c>
      <c r="M36" s="367" t="e">
        <f>IF(ISNUMBER(Regressions!N46),ROUND(Regressions!N46, 1), NA())</f>
        <v>#N/A</v>
      </c>
      <c r="N36" s="255" t="e">
        <f>IF(ISNUMBER(Regressions!O46),ROUND(Regressions!O46, 1), NA())</f>
        <v>#N/A</v>
      </c>
      <c r="O36" s="368" t="e">
        <f>IF(ISNUMBER(Regressions!Q46),ROUND(Regressions!Q46, 1), NA())</f>
        <v>#N/A</v>
      </c>
      <c r="P36" s="366" t="e">
        <f>IF(ISNUMBER(Regressions!R46),ROUND(Regressions!R46, 1), NA())</f>
        <v>#N/A</v>
      </c>
      <c r="Q36" s="233" t="e">
        <f>IF(ISNUMBER(Regressions!S46),ROUND(Regressions!S46, 1), NA())</f>
        <v>#N/A</v>
      </c>
      <c r="R36" s="367" t="e">
        <f>IF(ISNUMBER(Regressions!T46),ROUND(Regressions!T46, 1), NA())</f>
        <v>#N/A</v>
      </c>
      <c r="S36" s="255" t="e">
        <f>IF(ISNUMBER(Regressions!U46),ROUND(Regressions!U46, 1), NA())</f>
        <v>#N/A</v>
      </c>
    </row>
    <row xmlns:x14ac="http://schemas.microsoft.com/office/spreadsheetml/2009/9/ac" r="37" x14ac:dyDescent="0.2">
      <c r="A37" s="363" t="str">
        <f>IF(ISBLANK(Regressions!A47), " ", Regressions!A47)</f>
        <v>Malawi</v>
      </c>
      <c r="B37" s="364">
        <f>IF(ISBLANK(Regressions!B47), " ", Regressions!B47)</f>
        <v>2002</v>
      </c>
      <c r="C37" s="369" t="str">
        <f>IF(ISBLANK(Regressions!C47), " ", Regressions!C47)</f>
        <v>Urban</v>
      </c>
      <c r="D37" s="365">
        <f>IF(ISBLANK(Regressions!D47), " ", Regressions!D47)</f>
        <v>696343.28107705119</v>
      </c>
      <c r="E37" s="232" t="e">
        <f>IF(ISNUMBER(Regressions!E47),ROUND(Regressions!E47, 1), NA())</f>
        <v>#N/A</v>
      </c>
      <c r="F37" s="366" t="e">
        <f>IF(ISNUMBER(Regressions!F47),ROUND(Regressions!F47, 1), NA())</f>
        <v>#N/A</v>
      </c>
      <c r="G37" s="254" t="e">
        <f>IF(ISNUMBER(Regressions!G47),ROUND(Regressions!G47, 1), NA())</f>
        <v>#N/A</v>
      </c>
      <c r="H37" s="367" t="e">
        <f>IF(ISNUMBER(Regressions!H47),ROUND(Regressions!H47, 1), NA())</f>
        <v>#N/A</v>
      </c>
      <c r="I37" s="255" t="e">
        <f>IF(ISNUMBER(Regressions!I47),ROUND(Regressions!I47, 1), NA())</f>
        <v>#N/A</v>
      </c>
      <c r="J37" s="368" t="e">
        <f>IF(ISNUMBER(Regressions!K47),ROUND(Regressions!K47, 1), NA())</f>
        <v>#N/A</v>
      </c>
      <c r="K37" s="366" t="e">
        <f>IF(ISNUMBER(Regressions!L47),ROUND(Regressions!L47, 1), NA())</f>
        <v>#N/A</v>
      </c>
      <c r="L37" s="256" t="e">
        <f>IF(ISNUMBER(Regressions!M47),ROUND(Regressions!M47, 1), NA())</f>
        <v>#N/A</v>
      </c>
      <c r="M37" s="367" t="e">
        <f>IF(ISNUMBER(Regressions!N47),ROUND(Regressions!N47, 1), NA())</f>
        <v>#N/A</v>
      </c>
      <c r="N37" s="255" t="e">
        <f>IF(ISNUMBER(Regressions!O47),ROUND(Regressions!O47, 1), NA())</f>
        <v>#N/A</v>
      </c>
      <c r="O37" s="368" t="e">
        <f>IF(ISNUMBER(Regressions!Q47),ROUND(Regressions!Q47, 1), NA())</f>
        <v>#N/A</v>
      </c>
      <c r="P37" s="366" t="e">
        <f>IF(ISNUMBER(Regressions!R47),ROUND(Regressions!R47, 1), NA())</f>
        <v>#N/A</v>
      </c>
      <c r="Q37" s="233" t="e">
        <f>IF(ISNUMBER(Regressions!S47),ROUND(Regressions!S47, 1), NA())</f>
        <v>#N/A</v>
      </c>
      <c r="R37" s="367" t="e">
        <f>IF(ISNUMBER(Regressions!T47),ROUND(Regressions!T47, 1), NA())</f>
        <v>#N/A</v>
      </c>
      <c r="S37" s="255" t="e">
        <f>IF(ISNUMBER(Regressions!U47),ROUND(Regressions!U47, 1), NA())</f>
        <v>#N/A</v>
      </c>
    </row>
    <row xmlns:x14ac="http://schemas.microsoft.com/office/spreadsheetml/2009/9/ac" r="38" x14ac:dyDescent="0.2">
      <c r="A38" s="363" t="str">
        <f>IF(ISBLANK(Regressions!A48), " ", Regressions!A48)</f>
        <v>Malawi</v>
      </c>
      <c r="B38" s="364">
        <f>IF(ISBLANK(Regressions!B48), " ", Regressions!B48)</f>
        <v>2003</v>
      </c>
      <c r="C38" s="369" t="str">
        <f>IF(ISBLANK(Regressions!C48), " ", Regressions!C48)</f>
        <v>Urban</v>
      </c>
      <c r="D38" s="365">
        <f>IF(ISBLANK(Regressions!D48), " ", Regressions!D48)</f>
        <v>718405.23124999995</v>
      </c>
      <c r="E38" s="232" t="e">
        <f>IF(ISNUMBER(Regressions!E48),ROUND(Regressions!E48, 1), NA())</f>
        <v>#N/A</v>
      </c>
      <c r="F38" s="366" t="e">
        <f>IF(ISNUMBER(Regressions!F48),ROUND(Regressions!F48, 1), NA())</f>
        <v>#N/A</v>
      </c>
      <c r="G38" s="254" t="e">
        <f>IF(ISNUMBER(Regressions!G48),ROUND(Regressions!G48, 1), NA())</f>
        <v>#N/A</v>
      </c>
      <c r="H38" s="367" t="e">
        <f>IF(ISNUMBER(Regressions!H48),ROUND(Regressions!H48, 1), NA())</f>
        <v>#N/A</v>
      </c>
      <c r="I38" s="255" t="e">
        <f>IF(ISNUMBER(Regressions!I48),ROUND(Regressions!I48, 1), NA())</f>
        <v>#N/A</v>
      </c>
      <c r="J38" s="368" t="e">
        <f>IF(ISNUMBER(Regressions!K48),ROUND(Regressions!K48, 1), NA())</f>
        <v>#N/A</v>
      </c>
      <c r="K38" s="366" t="e">
        <f>IF(ISNUMBER(Regressions!L48),ROUND(Regressions!L48, 1), NA())</f>
        <v>#N/A</v>
      </c>
      <c r="L38" s="256" t="e">
        <f>IF(ISNUMBER(Regressions!M48),ROUND(Regressions!M48, 1), NA())</f>
        <v>#N/A</v>
      </c>
      <c r="M38" s="367" t="e">
        <f>IF(ISNUMBER(Regressions!N48),ROUND(Regressions!N48, 1), NA())</f>
        <v>#N/A</v>
      </c>
      <c r="N38" s="255" t="e">
        <f>IF(ISNUMBER(Regressions!O48),ROUND(Regressions!O48, 1), NA())</f>
        <v>#N/A</v>
      </c>
      <c r="O38" s="368" t="e">
        <f>IF(ISNUMBER(Regressions!Q48),ROUND(Regressions!Q48, 1), NA())</f>
        <v>#N/A</v>
      </c>
      <c r="P38" s="366" t="e">
        <f>IF(ISNUMBER(Regressions!R48),ROUND(Regressions!R48, 1), NA())</f>
        <v>#N/A</v>
      </c>
      <c r="Q38" s="233" t="e">
        <f>IF(ISNUMBER(Regressions!S48),ROUND(Regressions!S48, 1), NA())</f>
        <v>#N/A</v>
      </c>
      <c r="R38" s="367" t="e">
        <f>IF(ISNUMBER(Regressions!T48),ROUND(Regressions!T48, 1), NA())</f>
        <v>#N/A</v>
      </c>
      <c r="S38" s="255" t="e">
        <f>IF(ISNUMBER(Regressions!U48),ROUND(Regressions!U48, 1), NA())</f>
        <v>#N/A</v>
      </c>
    </row>
    <row xmlns:x14ac="http://schemas.microsoft.com/office/spreadsheetml/2009/9/ac" r="39" x14ac:dyDescent="0.2">
      <c r="A39" s="363" t="str">
        <f>IF(ISBLANK(Regressions!A49), " ", Regressions!A49)</f>
        <v>Malawi</v>
      </c>
      <c r="B39" s="364">
        <f>IF(ISBLANK(Regressions!B49), " ", Regressions!B49)</f>
        <v>2004</v>
      </c>
      <c r="C39" s="369" t="str">
        <f>IF(ISBLANK(Regressions!C49), " ", Regressions!C49)</f>
        <v>Urban</v>
      </c>
      <c r="D39" s="365">
        <f>IF(ISBLANK(Regressions!D49), " ", Regressions!D49)</f>
        <v>741733.74384029396</v>
      </c>
      <c r="E39" s="232">
        <f>IF(ISNUMBER(Regressions!E49),ROUND(Regressions!E49, 1), NA())</f>
        <v>92.3</v>
      </c>
      <c r="F39" s="366">
        <f>IF(ISNUMBER(Regressions!F49),ROUND(Regressions!F49, 1), NA())</f>
        <v>90.4</v>
      </c>
      <c r="G39" s="254" t="e">
        <f>IF(ISNUMBER(Regressions!G49),ROUND(Regressions!G49, 1), NA())</f>
        <v>#N/A</v>
      </c>
      <c r="H39" s="367" t="e">
        <f>IF(ISNUMBER(Regressions!H49),ROUND(Regressions!H49, 1), NA())</f>
        <v>#N/A</v>
      </c>
      <c r="I39" s="255">
        <f>IF(ISNUMBER(Regressions!I49),ROUND(Regressions!I49, 1), NA())</f>
        <v>9.6</v>
      </c>
      <c r="J39" s="368">
        <f>IF(ISNUMBER(Regressions!K49),ROUND(Regressions!K49, 1), NA())</f>
        <v>94.6</v>
      </c>
      <c r="K39" s="366">
        <f>IF(ISNUMBER(Regressions!L49),ROUND(Regressions!L49, 1), NA())</f>
        <v>78.599999999999994</v>
      </c>
      <c r="L39" s="256">
        <f>IF(ISNUMBER(Regressions!M49),ROUND(Regressions!M49, 1), NA())</f>
        <v>69.7</v>
      </c>
      <c r="M39" s="367">
        <f>IF(ISNUMBER(Regressions!N49),ROUND(Regressions!N49, 1), NA())</f>
        <v>9</v>
      </c>
      <c r="N39" s="255">
        <f>IF(ISNUMBER(Regressions!O49),ROUND(Regressions!O49, 1), NA())</f>
        <v>21.4</v>
      </c>
      <c r="O39" s="368">
        <f>IF(ISNUMBER(Regressions!Q49),ROUND(Regressions!Q49, 1), NA())</f>
        <v>43.5</v>
      </c>
      <c r="P39" s="366" t="e">
        <f>IF(ISNUMBER(Regressions!R49),ROUND(Regressions!R49, 1), NA())</f>
        <v>#N/A</v>
      </c>
      <c r="Q39" s="233" t="e">
        <f>IF(ISNUMBER(Regressions!S49),ROUND(Regressions!S49, 1), NA())</f>
        <v>#N/A</v>
      </c>
      <c r="R39" s="367" t="e">
        <f>IF(ISNUMBER(Regressions!T49),ROUND(Regressions!T49, 1), NA())</f>
        <v>#N/A</v>
      </c>
      <c r="S39" s="255">
        <f>IF(ISNUMBER(Regressions!U49),ROUND(Regressions!U49, 1), NA())</f>
        <v>56.5</v>
      </c>
    </row>
    <row xmlns:x14ac="http://schemas.microsoft.com/office/spreadsheetml/2009/9/ac" r="40" x14ac:dyDescent="0.2">
      <c r="A40" s="363" t="str">
        <f>IF(ISBLANK(Regressions!A50), " ", Regressions!A50)</f>
        <v>Malawi</v>
      </c>
      <c r="B40" s="364">
        <f>IF(ISBLANK(Regressions!B50), " ", Regressions!B50)</f>
        <v>2005</v>
      </c>
      <c r="C40" s="369" t="str">
        <f>IF(ISBLANK(Regressions!C50), " ", Regressions!C50)</f>
        <v>Urban</v>
      </c>
      <c r="D40" s="365">
        <f>IF(ISBLANK(Regressions!D50), " ", Regressions!D50)</f>
        <v>767375.98900420172</v>
      </c>
      <c r="E40" s="232">
        <f>IF(ISNUMBER(Regressions!E50),ROUND(Regressions!E50, 1), NA())</f>
        <v>92.3</v>
      </c>
      <c r="F40" s="366">
        <f>IF(ISNUMBER(Regressions!F50),ROUND(Regressions!F50, 1), NA())</f>
        <v>90.4</v>
      </c>
      <c r="G40" s="254" t="e">
        <f>IF(ISNUMBER(Regressions!G50),ROUND(Regressions!G50, 1), NA())</f>
        <v>#N/A</v>
      </c>
      <c r="H40" s="367" t="e">
        <f>IF(ISNUMBER(Regressions!H50),ROUND(Regressions!H50, 1), NA())</f>
        <v>#N/A</v>
      </c>
      <c r="I40" s="255">
        <f>IF(ISNUMBER(Regressions!I50),ROUND(Regressions!I50, 1), NA())</f>
        <v>9.6</v>
      </c>
      <c r="J40" s="368">
        <f>IF(ISNUMBER(Regressions!K50),ROUND(Regressions!K50, 1), NA())</f>
        <v>94.6</v>
      </c>
      <c r="K40" s="366">
        <f>IF(ISNUMBER(Regressions!L50),ROUND(Regressions!L50, 1), NA())</f>
        <v>78.599999999999994</v>
      </c>
      <c r="L40" s="256">
        <f>IF(ISNUMBER(Regressions!M50),ROUND(Regressions!M50, 1), NA())</f>
        <v>69.7</v>
      </c>
      <c r="M40" s="367">
        <f>IF(ISNUMBER(Regressions!N50),ROUND(Regressions!N50, 1), NA())</f>
        <v>9</v>
      </c>
      <c r="N40" s="255">
        <f>IF(ISNUMBER(Regressions!O50),ROUND(Regressions!O50, 1), NA())</f>
        <v>21.4</v>
      </c>
      <c r="O40" s="368">
        <f>IF(ISNUMBER(Regressions!Q50),ROUND(Regressions!Q50, 1), NA())</f>
        <v>43.5</v>
      </c>
      <c r="P40" s="366" t="e">
        <f>IF(ISNUMBER(Regressions!R50),ROUND(Regressions!R50, 1), NA())</f>
        <v>#N/A</v>
      </c>
      <c r="Q40" s="233" t="e">
        <f>IF(ISNUMBER(Regressions!S50),ROUND(Regressions!S50, 1), NA())</f>
        <v>#N/A</v>
      </c>
      <c r="R40" s="367" t="e">
        <f>IF(ISNUMBER(Regressions!T50),ROUND(Regressions!T50, 1), NA())</f>
        <v>#N/A</v>
      </c>
      <c r="S40" s="255">
        <f>IF(ISNUMBER(Regressions!U50),ROUND(Regressions!U50, 1), NA())</f>
        <v>56.5</v>
      </c>
    </row>
    <row xmlns:x14ac="http://schemas.microsoft.com/office/spreadsheetml/2009/9/ac" r="41" x14ac:dyDescent="0.2">
      <c r="A41" s="363" t="str">
        <f>IF(ISBLANK(Regressions!A51), " ", Regressions!A51)</f>
        <v>Malawi</v>
      </c>
      <c r="B41" s="364">
        <f>IF(ISBLANK(Regressions!B51), " ", Regressions!B51)</f>
        <v>2006</v>
      </c>
      <c r="C41" s="369" t="str">
        <f>IF(ISBLANK(Regressions!C51), " ", Regressions!C51)</f>
        <v>Urban</v>
      </c>
      <c r="D41" s="365">
        <f>IF(ISBLANK(Regressions!D51), " ", Regressions!D51)</f>
        <v>795657.28216590872</v>
      </c>
      <c r="E41" s="232">
        <f>IF(ISNUMBER(Regressions!E51),ROUND(Regressions!E51, 1), NA())</f>
        <v>92.3</v>
      </c>
      <c r="F41" s="366">
        <f>IF(ISNUMBER(Regressions!F51),ROUND(Regressions!F51, 1), NA())</f>
        <v>90.4</v>
      </c>
      <c r="G41" s="254" t="e">
        <f>IF(ISNUMBER(Regressions!G51),ROUND(Regressions!G51, 1), NA())</f>
        <v>#N/A</v>
      </c>
      <c r="H41" s="367" t="e">
        <f>IF(ISNUMBER(Regressions!H51),ROUND(Regressions!H51, 1), NA())</f>
        <v>#N/A</v>
      </c>
      <c r="I41" s="255">
        <f>IF(ISNUMBER(Regressions!I51),ROUND(Regressions!I51, 1), NA())</f>
        <v>9.6</v>
      </c>
      <c r="J41" s="368">
        <f>IF(ISNUMBER(Regressions!K51),ROUND(Regressions!K51, 1), NA())</f>
        <v>94.6</v>
      </c>
      <c r="K41" s="366">
        <f>IF(ISNUMBER(Regressions!L51),ROUND(Regressions!L51, 1), NA())</f>
        <v>78.599999999999994</v>
      </c>
      <c r="L41" s="256">
        <f>IF(ISNUMBER(Regressions!M51),ROUND(Regressions!M51, 1), NA())</f>
        <v>69.7</v>
      </c>
      <c r="M41" s="367">
        <f>IF(ISNUMBER(Regressions!N51),ROUND(Regressions!N51, 1), NA())</f>
        <v>9</v>
      </c>
      <c r="N41" s="255">
        <f>IF(ISNUMBER(Regressions!O51),ROUND(Regressions!O51, 1), NA())</f>
        <v>21.4</v>
      </c>
      <c r="O41" s="368">
        <f>IF(ISNUMBER(Regressions!Q51),ROUND(Regressions!Q51, 1), NA())</f>
        <v>43.5</v>
      </c>
      <c r="P41" s="366" t="e">
        <f>IF(ISNUMBER(Regressions!R51),ROUND(Regressions!R51, 1), NA())</f>
        <v>#N/A</v>
      </c>
      <c r="Q41" s="233" t="e">
        <f>IF(ISNUMBER(Regressions!S51),ROUND(Regressions!S51, 1), NA())</f>
        <v>#N/A</v>
      </c>
      <c r="R41" s="367" t="e">
        <f>IF(ISNUMBER(Regressions!T51),ROUND(Regressions!T51, 1), NA())</f>
        <v>#N/A</v>
      </c>
      <c r="S41" s="255">
        <f>IF(ISNUMBER(Regressions!U51),ROUND(Regressions!U51, 1), NA())</f>
        <v>56.5</v>
      </c>
    </row>
    <row xmlns:x14ac="http://schemas.microsoft.com/office/spreadsheetml/2009/9/ac" r="42" x14ac:dyDescent="0.2">
      <c r="A42" s="363" t="str">
        <f>IF(ISBLANK(Regressions!A52), " ", Regressions!A52)</f>
        <v>Malawi</v>
      </c>
      <c r="B42" s="364">
        <f>IF(ISBLANK(Regressions!B52), " ", Regressions!B52)</f>
        <v>2007</v>
      </c>
      <c r="C42" s="369" t="str">
        <f>IF(ISBLANK(Regressions!C52), " ", Regressions!C52)</f>
        <v>Urban</v>
      </c>
      <c r="D42" s="365">
        <f>IF(ISBLANK(Regressions!D52), " ", Regressions!D52)</f>
        <v>825371.1890501501</v>
      </c>
      <c r="E42" s="232">
        <f>IF(ISNUMBER(Regressions!E52),ROUND(Regressions!E52, 1), NA())</f>
        <v>92.3</v>
      </c>
      <c r="F42" s="366">
        <f>IF(ISNUMBER(Regressions!F52),ROUND(Regressions!F52, 1), NA())</f>
        <v>90.4</v>
      </c>
      <c r="G42" s="254" t="e">
        <f>IF(ISNUMBER(Regressions!G52),ROUND(Regressions!G52, 1), NA())</f>
        <v>#N/A</v>
      </c>
      <c r="H42" s="367" t="e">
        <f>IF(ISNUMBER(Regressions!H52),ROUND(Regressions!H52, 1), NA())</f>
        <v>#N/A</v>
      </c>
      <c r="I42" s="255">
        <f>IF(ISNUMBER(Regressions!I52),ROUND(Regressions!I52, 1), NA())</f>
        <v>9.6</v>
      </c>
      <c r="J42" s="368">
        <f>IF(ISNUMBER(Regressions!K52),ROUND(Regressions!K52, 1), NA())</f>
        <v>94.6</v>
      </c>
      <c r="K42" s="366">
        <f>IF(ISNUMBER(Regressions!L52),ROUND(Regressions!L52, 1), NA())</f>
        <v>78.599999999999994</v>
      </c>
      <c r="L42" s="256">
        <f>IF(ISNUMBER(Regressions!M52),ROUND(Regressions!M52, 1), NA())</f>
        <v>69.7</v>
      </c>
      <c r="M42" s="367">
        <f>IF(ISNUMBER(Regressions!N52),ROUND(Regressions!N52, 1), NA())</f>
        <v>9</v>
      </c>
      <c r="N42" s="255">
        <f>IF(ISNUMBER(Regressions!O52),ROUND(Regressions!O52, 1), NA())</f>
        <v>21.4</v>
      </c>
      <c r="O42" s="368">
        <f>IF(ISNUMBER(Regressions!Q52),ROUND(Regressions!Q52, 1), NA())</f>
        <v>43.5</v>
      </c>
      <c r="P42" s="366" t="e">
        <f>IF(ISNUMBER(Regressions!R52),ROUND(Regressions!R52, 1), NA())</f>
        <v>#N/A</v>
      </c>
      <c r="Q42" s="233" t="e">
        <f>IF(ISNUMBER(Regressions!S52),ROUND(Regressions!S52, 1), NA())</f>
        <v>#N/A</v>
      </c>
      <c r="R42" s="367" t="e">
        <f>IF(ISNUMBER(Regressions!T52),ROUND(Regressions!T52, 1), NA())</f>
        <v>#N/A</v>
      </c>
      <c r="S42" s="255">
        <f>IF(ISNUMBER(Regressions!U52),ROUND(Regressions!U52, 1), NA())</f>
        <v>56.5</v>
      </c>
    </row>
    <row xmlns:x14ac="http://schemas.microsoft.com/office/spreadsheetml/2009/9/ac" r="43" x14ac:dyDescent="0.2">
      <c r="A43" s="363" t="str">
        <f>IF(ISBLANK(Regressions!A53), " ", Regressions!A53)</f>
        <v>Malawi</v>
      </c>
      <c r="B43" s="364">
        <f>IF(ISBLANK(Regressions!B53), " ", Regressions!B53)</f>
        <v>2008</v>
      </c>
      <c r="C43" s="369" t="str">
        <f>IF(ISBLANK(Regressions!C53), " ", Regressions!C53)</f>
        <v>Urban</v>
      </c>
      <c r="D43" s="365">
        <f>IF(ISBLANK(Regressions!D53), " ", Regressions!D53)</f>
        <v>857996.38951927202</v>
      </c>
      <c r="E43" s="232">
        <f>IF(ISNUMBER(Regressions!E53),ROUND(Regressions!E53, 1), NA())</f>
        <v>92.3</v>
      </c>
      <c r="F43" s="366">
        <f>IF(ISNUMBER(Regressions!F53),ROUND(Regressions!F53, 1), NA())</f>
        <v>90.4</v>
      </c>
      <c r="G43" s="254" t="e">
        <f>IF(ISNUMBER(Regressions!G53),ROUND(Regressions!G53, 1), NA())</f>
        <v>#N/A</v>
      </c>
      <c r="H43" s="367" t="e">
        <f>IF(ISNUMBER(Regressions!H53),ROUND(Regressions!H53, 1), NA())</f>
        <v>#N/A</v>
      </c>
      <c r="I43" s="255">
        <f>IF(ISNUMBER(Regressions!I53),ROUND(Regressions!I53, 1), NA())</f>
        <v>9.6</v>
      </c>
      <c r="J43" s="368">
        <f>IF(ISNUMBER(Regressions!K53),ROUND(Regressions!K53, 1), NA())</f>
        <v>94.6</v>
      </c>
      <c r="K43" s="366">
        <f>IF(ISNUMBER(Regressions!L53),ROUND(Regressions!L53, 1), NA())</f>
        <v>78.599999999999994</v>
      </c>
      <c r="L43" s="256">
        <f>IF(ISNUMBER(Regressions!M53),ROUND(Regressions!M53, 1), NA())</f>
        <v>69.7</v>
      </c>
      <c r="M43" s="367">
        <f>IF(ISNUMBER(Regressions!N53),ROUND(Regressions!N53, 1), NA())</f>
        <v>9</v>
      </c>
      <c r="N43" s="255">
        <f>IF(ISNUMBER(Regressions!O53),ROUND(Regressions!O53, 1), NA())</f>
        <v>21.4</v>
      </c>
      <c r="O43" s="368">
        <f>IF(ISNUMBER(Regressions!Q53),ROUND(Regressions!Q53, 1), NA())</f>
        <v>43.5</v>
      </c>
      <c r="P43" s="366" t="e">
        <f>IF(ISNUMBER(Regressions!R53),ROUND(Regressions!R53, 1), NA())</f>
        <v>#N/A</v>
      </c>
      <c r="Q43" s="233" t="e">
        <f>IF(ISNUMBER(Regressions!S53),ROUND(Regressions!S53, 1), NA())</f>
        <v>#N/A</v>
      </c>
      <c r="R43" s="367" t="e">
        <f>IF(ISNUMBER(Regressions!T53),ROUND(Regressions!T53, 1), NA())</f>
        <v>#N/A</v>
      </c>
      <c r="S43" s="255">
        <f>IF(ISNUMBER(Regressions!U53),ROUND(Regressions!U53, 1), NA())</f>
        <v>56.5</v>
      </c>
    </row>
    <row xmlns:x14ac="http://schemas.microsoft.com/office/spreadsheetml/2009/9/ac" r="44" x14ac:dyDescent="0.2">
      <c r="A44" s="363" t="str">
        <f>IF(ISBLANK(Regressions!A54), " ", Regressions!A54)</f>
        <v>Malawi</v>
      </c>
      <c r="B44" s="364">
        <f>IF(ISBLANK(Regressions!B54), " ", Regressions!B54)</f>
        <v>2009</v>
      </c>
      <c r="C44" s="369" t="str">
        <f>IF(ISBLANK(Regressions!C54), " ", Regressions!C54)</f>
        <v>Urban</v>
      </c>
      <c r="D44" s="365">
        <f>IF(ISBLANK(Regressions!D54), " ", Regressions!D54)</f>
        <v>895924.84035073267</v>
      </c>
      <c r="E44" s="232">
        <f>IF(ISNUMBER(Regressions!E54),ROUND(Regressions!E54, 1), NA())</f>
        <v>93.1</v>
      </c>
      <c r="F44" s="366">
        <f>IF(ISNUMBER(Regressions!F54),ROUND(Regressions!F54, 1), NA())</f>
        <v>91.1</v>
      </c>
      <c r="G44" s="254" t="e">
        <f>IF(ISNUMBER(Regressions!G54),ROUND(Regressions!G54, 1), NA())</f>
        <v>#N/A</v>
      </c>
      <c r="H44" s="367" t="e">
        <f>IF(ISNUMBER(Regressions!H54),ROUND(Regressions!H54, 1), NA())</f>
        <v>#N/A</v>
      </c>
      <c r="I44" s="255">
        <f>IF(ISNUMBER(Regressions!I54),ROUND(Regressions!I54, 1), NA())</f>
        <v>8.9</v>
      </c>
      <c r="J44" s="368">
        <f>IF(ISNUMBER(Regressions!K54),ROUND(Regressions!K54, 1), NA())</f>
        <v>93.9</v>
      </c>
      <c r="K44" s="366">
        <f>IF(ISNUMBER(Regressions!L54),ROUND(Regressions!L54, 1), NA())</f>
        <v>78.5</v>
      </c>
      <c r="L44" s="256">
        <f>IF(ISNUMBER(Regressions!M54),ROUND(Regressions!M54, 1), NA())</f>
        <v>70</v>
      </c>
      <c r="M44" s="367">
        <f>IF(ISNUMBER(Regressions!N54),ROUND(Regressions!N54, 1), NA())</f>
        <v>8.5</v>
      </c>
      <c r="N44" s="255">
        <f>IF(ISNUMBER(Regressions!O54),ROUND(Regressions!O54, 1), NA())</f>
        <v>21.5</v>
      </c>
      <c r="O44" s="368">
        <f>IF(ISNUMBER(Regressions!Q54),ROUND(Regressions!Q54, 1), NA())</f>
        <v>43.6</v>
      </c>
      <c r="P44" s="366" t="e">
        <f>IF(ISNUMBER(Regressions!R54),ROUND(Regressions!R54, 1), NA())</f>
        <v>#N/A</v>
      </c>
      <c r="Q44" s="233" t="e">
        <f>IF(ISNUMBER(Regressions!S54),ROUND(Regressions!S54, 1), NA())</f>
        <v>#N/A</v>
      </c>
      <c r="R44" s="367" t="e">
        <f>IF(ISNUMBER(Regressions!T54),ROUND(Regressions!T54, 1), NA())</f>
        <v>#N/A</v>
      </c>
      <c r="S44" s="255">
        <f>IF(ISNUMBER(Regressions!U54),ROUND(Regressions!U54, 1), NA())</f>
        <v>56.4</v>
      </c>
    </row>
    <row xmlns:x14ac="http://schemas.microsoft.com/office/spreadsheetml/2009/9/ac" r="45" x14ac:dyDescent="0.2">
      <c r="A45" s="363" t="str">
        <f>IF(ISBLANK(Regressions!A55), " ", Regressions!A55)</f>
        <v>Malawi</v>
      </c>
      <c r="B45" s="364">
        <f>IF(ISBLANK(Regressions!B55), " ", Regressions!B55)</f>
        <v>2010</v>
      </c>
      <c r="C45" s="369" t="str">
        <f>IF(ISBLANK(Regressions!C55), " ", Regressions!C55)</f>
        <v>Urban</v>
      </c>
      <c r="D45" s="365">
        <f>IF(ISBLANK(Regressions!D55), " ", Regressions!D55)</f>
        <v>936116.86216278106</v>
      </c>
      <c r="E45" s="232">
        <f>IF(ISNUMBER(Regressions!E55),ROUND(Regressions!E55, 1), NA())</f>
        <v>93.9</v>
      </c>
      <c r="F45" s="366">
        <f>IF(ISNUMBER(Regressions!F55),ROUND(Regressions!F55, 1), NA())</f>
        <v>91.7</v>
      </c>
      <c r="G45" s="254" t="e">
        <f>IF(ISNUMBER(Regressions!G55),ROUND(Regressions!G55, 1), NA())</f>
        <v>#N/A</v>
      </c>
      <c r="H45" s="367" t="e">
        <f>IF(ISNUMBER(Regressions!H55),ROUND(Regressions!H55, 1), NA())</f>
        <v>#N/A</v>
      </c>
      <c r="I45" s="255">
        <f>IF(ISNUMBER(Regressions!I55),ROUND(Regressions!I55, 1), NA())</f>
        <v>8.3000000000000007</v>
      </c>
      <c r="J45" s="368">
        <f>IF(ISNUMBER(Regressions!K55),ROUND(Regressions!K55, 1), NA())</f>
        <v>93.2</v>
      </c>
      <c r="K45" s="366">
        <f>IF(ISNUMBER(Regressions!L55),ROUND(Regressions!L55, 1), NA())</f>
        <v>78.400000000000006</v>
      </c>
      <c r="L45" s="256">
        <f>IF(ISNUMBER(Regressions!M55),ROUND(Regressions!M55, 1), NA())</f>
        <v>70.400000000000006</v>
      </c>
      <c r="M45" s="367">
        <f>IF(ISNUMBER(Regressions!N55),ROUND(Regressions!N55, 1), NA())</f>
        <v>8</v>
      </c>
      <c r="N45" s="255">
        <f>IF(ISNUMBER(Regressions!O55),ROUND(Regressions!O55, 1), NA())</f>
        <v>21.6</v>
      </c>
      <c r="O45" s="368">
        <f>IF(ISNUMBER(Regressions!Q55),ROUND(Regressions!Q55, 1), NA())</f>
        <v>43.8</v>
      </c>
      <c r="P45" s="366" t="e">
        <f>IF(ISNUMBER(Regressions!R55),ROUND(Regressions!R55, 1), NA())</f>
        <v>#N/A</v>
      </c>
      <c r="Q45" s="233" t="e">
        <f>IF(ISNUMBER(Regressions!S55),ROUND(Regressions!S55, 1), NA())</f>
        <v>#N/A</v>
      </c>
      <c r="R45" s="367" t="e">
        <f>IF(ISNUMBER(Regressions!T55),ROUND(Regressions!T55, 1), NA())</f>
        <v>#N/A</v>
      </c>
      <c r="S45" s="255">
        <f>IF(ISNUMBER(Regressions!U55),ROUND(Regressions!U55, 1), NA())</f>
        <v>56.2</v>
      </c>
    </row>
    <row xmlns:x14ac="http://schemas.microsoft.com/office/spreadsheetml/2009/9/ac" r="46" x14ac:dyDescent="0.2">
      <c r="A46" s="363" t="str">
        <f>IF(ISBLANK(Regressions!A56), " ", Regressions!A56)</f>
        <v>Malawi</v>
      </c>
      <c r="B46" s="364">
        <f>IF(ISBLANK(Regressions!B56), " ", Regressions!B56)</f>
        <v>2011</v>
      </c>
      <c r="C46" s="369" t="str">
        <f>IF(ISBLANK(Regressions!C56), " ", Regressions!C56)</f>
        <v>Urban</v>
      </c>
      <c r="D46" s="365">
        <f>IF(ISBLANK(Regressions!D56), " ", Regressions!D56)</f>
        <v>978068.98539473524</v>
      </c>
      <c r="E46" s="232">
        <f>IF(ISNUMBER(Regressions!E56),ROUND(Regressions!E56, 1), NA())</f>
        <v>94.7</v>
      </c>
      <c r="F46" s="366">
        <f>IF(ISNUMBER(Regressions!F56),ROUND(Regressions!F56, 1), NA())</f>
        <v>92.4</v>
      </c>
      <c r="G46" s="254" t="e">
        <f>IF(ISNUMBER(Regressions!G56),ROUND(Regressions!G56, 1), NA())</f>
        <v>#N/A</v>
      </c>
      <c r="H46" s="367" t="e">
        <f>IF(ISNUMBER(Regressions!H56),ROUND(Regressions!H56, 1), NA())</f>
        <v>#N/A</v>
      </c>
      <c r="I46" s="255">
        <f>IF(ISNUMBER(Regressions!I56),ROUND(Regressions!I56, 1), NA())</f>
        <v>7.6</v>
      </c>
      <c r="J46" s="368">
        <f>IF(ISNUMBER(Regressions!K56),ROUND(Regressions!K56, 1), NA())</f>
        <v>92.4</v>
      </c>
      <c r="K46" s="366">
        <f>IF(ISNUMBER(Regressions!L56),ROUND(Regressions!L56, 1), NA())</f>
        <v>78.3</v>
      </c>
      <c r="L46" s="256">
        <f>IF(ISNUMBER(Regressions!M56),ROUND(Regressions!M56, 1), NA())</f>
        <v>70.8</v>
      </c>
      <c r="M46" s="367">
        <f>IF(ISNUMBER(Regressions!N56),ROUND(Regressions!N56, 1), NA())</f>
        <v>7.5</v>
      </c>
      <c r="N46" s="255">
        <f>IF(ISNUMBER(Regressions!O56),ROUND(Regressions!O56, 1), NA())</f>
        <v>21.7</v>
      </c>
      <c r="O46" s="368">
        <f>IF(ISNUMBER(Regressions!Q56),ROUND(Regressions!Q56, 1), NA())</f>
        <v>44</v>
      </c>
      <c r="P46" s="366" t="e">
        <f>IF(ISNUMBER(Regressions!R56),ROUND(Regressions!R56, 1), NA())</f>
        <v>#N/A</v>
      </c>
      <c r="Q46" s="233" t="e">
        <f>IF(ISNUMBER(Regressions!S56),ROUND(Regressions!S56, 1), NA())</f>
        <v>#N/A</v>
      </c>
      <c r="R46" s="367" t="e">
        <f>IF(ISNUMBER(Regressions!T56),ROUND(Regressions!T56, 1), NA())</f>
        <v>#N/A</v>
      </c>
      <c r="S46" s="255">
        <f>IF(ISNUMBER(Regressions!U56),ROUND(Regressions!U56, 1), NA())</f>
        <v>56</v>
      </c>
    </row>
    <row xmlns:x14ac="http://schemas.microsoft.com/office/spreadsheetml/2009/9/ac" r="47" x14ac:dyDescent="0.2">
      <c r="A47" s="363" t="str">
        <f>IF(ISBLANK(Regressions!A57), " ", Regressions!A57)</f>
        <v>Malawi</v>
      </c>
      <c r="B47" s="364">
        <f>IF(ISBLANK(Regressions!B57), " ", Regressions!B57)</f>
        <v>2012</v>
      </c>
      <c r="C47" s="369" t="str">
        <f>IF(ISBLANK(Regressions!C57), " ", Regressions!C57)</f>
        <v>Urban</v>
      </c>
      <c r="D47" s="365">
        <f>IF(ISBLANK(Regressions!D57), " ", Regressions!D57)</f>
        <v>1021231.794179039</v>
      </c>
      <c r="E47" s="232">
        <f>IF(ISNUMBER(Regressions!E57),ROUND(Regressions!E57, 1), NA())</f>
        <v>95.5</v>
      </c>
      <c r="F47" s="366">
        <f>IF(ISNUMBER(Regressions!F57),ROUND(Regressions!F57, 1), NA())</f>
        <v>93.1</v>
      </c>
      <c r="G47" s="254" t="e">
        <f>IF(ISNUMBER(Regressions!G57),ROUND(Regressions!G57, 1), NA())</f>
        <v>#N/A</v>
      </c>
      <c r="H47" s="367" t="e">
        <f>IF(ISNUMBER(Regressions!H57),ROUND(Regressions!H57, 1), NA())</f>
        <v>#N/A</v>
      </c>
      <c r="I47" s="255">
        <f>IF(ISNUMBER(Regressions!I57),ROUND(Regressions!I57, 1), NA())</f>
        <v>6.9</v>
      </c>
      <c r="J47" s="368">
        <f>IF(ISNUMBER(Regressions!K57),ROUND(Regressions!K57, 1), NA())</f>
        <v>91.7</v>
      </c>
      <c r="K47" s="366">
        <f>IF(ISNUMBER(Regressions!L57),ROUND(Regressions!L57, 1), NA())</f>
        <v>78.2</v>
      </c>
      <c r="L47" s="256">
        <f>IF(ISNUMBER(Regressions!M57),ROUND(Regressions!M57, 1), NA())</f>
        <v>71.2</v>
      </c>
      <c r="M47" s="367">
        <f>IF(ISNUMBER(Regressions!N57),ROUND(Regressions!N57, 1), NA())</f>
        <v>7</v>
      </c>
      <c r="N47" s="255">
        <f>IF(ISNUMBER(Regressions!O57),ROUND(Regressions!O57, 1), NA())</f>
        <v>21.8</v>
      </c>
      <c r="O47" s="368">
        <f>IF(ISNUMBER(Regressions!Q57),ROUND(Regressions!Q57, 1), NA())</f>
        <v>44.1</v>
      </c>
      <c r="P47" s="366" t="e">
        <f>IF(ISNUMBER(Regressions!R57),ROUND(Regressions!R57, 1), NA())</f>
        <v>#N/A</v>
      </c>
      <c r="Q47" s="233" t="e">
        <f>IF(ISNUMBER(Regressions!S57),ROUND(Regressions!S57, 1), NA())</f>
        <v>#N/A</v>
      </c>
      <c r="R47" s="367" t="e">
        <f>IF(ISNUMBER(Regressions!T57),ROUND(Regressions!T57, 1), NA())</f>
        <v>#N/A</v>
      </c>
      <c r="S47" s="255">
        <f>IF(ISNUMBER(Regressions!U57),ROUND(Regressions!U57, 1), NA())</f>
        <v>55.9</v>
      </c>
    </row>
    <row xmlns:x14ac="http://schemas.microsoft.com/office/spreadsheetml/2009/9/ac" r="48" x14ac:dyDescent="0.2">
      <c r="A48" s="363" t="str">
        <f>IF(ISBLANK(Regressions!A58), " ", Regressions!A58)</f>
        <v>Malawi</v>
      </c>
      <c r="B48" s="364">
        <f>IF(ISBLANK(Regressions!B58), " ", Regressions!B58)</f>
        <v>2013</v>
      </c>
      <c r="C48" s="369" t="str">
        <f>IF(ISBLANK(Regressions!C58), " ", Regressions!C58)</f>
        <v>Urban</v>
      </c>
      <c r="D48" s="365">
        <f>IF(ISBLANK(Regressions!D58), " ", Regressions!D58)</f>
        <v>1065952.0815928651</v>
      </c>
      <c r="E48" s="232">
        <f>IF(ISNUMBER(Regressions!E58),ROUND(Regressions!E58, 1), NA())</f>
        <v>96.4</v>
      </c>
      <c r="F48" s="366">
        <f>IF(ISNUMBER(Regressions!F58),ROUND(Regressions!F58, 1), NA())</f>
        <v>93.8</v>
      </c>
      <c r="G48" s="254" t="e">
        <f>IF(ISNUMBER(Regressions!G58),ROUND(Regressions!G58, 1), NA())</f>
        <v>#N/A</v>
      </c>
      <c r="H48" s="367" t="e">
        <f>IF(ISNUMBER(Regressions!H58),ROUND(Regressions!H58, 1), NA())</f>
        <v>#N/A</v>
      </c>
      <c r="I48" s="255">
        <f>IF(ISNUMBER(Regressions!I58),ROUND(Regressions!I58, 1), NA())</f>
        <v>6.2</v>
      </c>
      <c r="J48" s="368">
        <f>IF(ISNUMBER(Regressions!K58),ROUND(Regressions!K58, 1), NA())</f>
        <v>91</v>
      </c>
      <c r="K48" s="366">
        <f>IF(ISNUMBER(Regressions!L58),ROUND(Regressions!L58, 1), NA())</f>
        <v>78.099999999999994</v>
      </c>
      <c r="L48" s="256">
        <f>IF(ISNUMBER(Regressions!M58),ROUND(Regressions!M58, 1), NA())</f>
        <v>71.599999999999994</v>
      </c>
      <c r="M48" s="367">
        <f>IF(ISNUMBER(Regressions!N58),ROUND(Regressions!N58, 1), NA())</f>
        <v>6.6</v>
      </c>
      <c r="N48" s="255">
        <f>IF(ISNUMBER(Regressions!O58),ROUND(Regressions!O58, 1), NA())</f>
        <v>21.9</v>
      </c>
      <c r="O48" s="368">
        <f>IF(ISNUMBER(Regressions!Q58),ROUND(Regressions!Q58, 1), NA())</f>
        <v>44.3</v>
      </c>
      <c r="P48" s="366" t="e">
        <f>IF(ISNUMBER(Regressions!R58),ROUND(Regressions!R58, 1), NA())</f>
        <v>#N/A</v>
      </c>
      <c r="Q48" s="233" t="e">
        <f>IF(ISNUMBER(Regressions!S58),ROUND(Regressions!S58, 1), NA())</f>
        <v>#N/A</v>
      </c>
      <c r="R48" s="367" t="e">
        <f>IF(ISNUMBER(Regressions!T58),ROUND(Regressions!T58, 1), NA())</f>
        <v>#N/A</v>
      </c>
      <c r="S48" s="255">
        <f>IF(ISNUMBER(Regressions!U58),ROUND(Regressions!U58, 1), NA())</f>
        <v>55.7</v>
      </c>
    </row>
    <row xmlns:x14ac="http://schemas.microsoft.com/office/spreadsheetml/2009/9/ac" r="49" x14ac:dyDescent="0.2">
      <c r="A49" s="363" t="str">
        <f>IF(ISBLANK(Regressions!A59), " ", Regressions!A59)</f>
        <v>Malawi</v>
      </c>
      <c r="B49" s="364">
        <f>IF(ISBLANK(Regressions!B59), " ", Regressions!B59)</f>
        <v>2014</v>
      </c>
      <c r="C49" s="369" t="str">
        <f>IF(ISBLANK(Regressions!C59), " ", Regressions!C59)</f>
        <v>Urban</v>
      </c>
      <c r="D49" s="365">
        <f>IF(ISBLANK(Regressions!D59), " ", Regressions!D59)</f>
        <v>1111257.4961777879</v>
      </c>
      <c r="E49" s="232">
        <f>IF(ISNUMBER(Regressions!E59),ROUND(Regressions!E59, 1), NA())</f>
        <v>97.2</v>
      </c>
      <c r="F49" s="366">
        <f>IF(ISNUMBER(Regressions!F59),ROUND(Regressions!F59, 1), NA())</f>
        <v>94.5</v>
      </c>
      <c r="G49" s="254" t="e">
        <f>IF(ISNUMBER(Regressions!G59),ROUND(Regressions!G59, 1), NA())</f>
        <v>#N/A</v>
      </c>
      <c r="H49" s="367" t="e">
        <f>IF(ISNUMBER(Regressions!H59),ROUND(Regressions!H59, 1), NA())</f>
        <v>#N/A</v>
      </c>
      <c r="I49" s="255">
        <f>IF(ISNUMBER(Regressions!I59),ROUND(Regressions!I59, 1), NA())</f>
        <v>5.5</v>
      </c>
      <c r="J49" s="368">
        <f>IF(ISNUMBER(Regressions!K59),ROUND(Regressions!K59, 1), NA())</f>
        <v>90.3</v>
      </c>
      <c r="K49" s="366">
        <f>IF(ISNUMBER(Regressions!L59),ROUND(Regressions!L59, 1), NA())</f>
        <v>78</v>
      </c>
      <c r="L49" s="256">
        <f>IF(ISNUMBER(Regressions!M59),ROUND(Regressions!M59, 1), NA())</f>
        <v>72</v>
      </c>
      <c r="M49" s="367">
        <f>IF(ISNUMBER(Regressions!N59),ROUND(Regressions!N59, 1), NA())</f>
        <v>6.1</v>
      </c>
      <c r="N49" s="255">
        <f>IF(ISNUMBER(Regressions!O59),ROUND(Regressions!O59, 1), NA())</f>
        <v>22</v>
      </c>
      <c r="O49" s="368">
        <f>IF(ISNUMBER(Regressions!Q59),ROUND(Regressions!Q59, 1), NA())</f>
        <v>44.4</v>
      </c>
      <c r="P49" s="366" t="e">
        <f>IF(ISNUMBER(Regressions!R59),ROUND(Regressions!R59, 1), NA())</f>
        <v>#N/A</v>
      </c>
      <c r="Q49" s="233" t="e">
        <f>IF(ISNUMBER(Regressions!S59),ROUND(Regressions!S59, 1), NA())</f>
        <v>#N/A</v>
      </c>
      <c r="R49" s="367" t="e">
        <f>IF(ISNUMBER(Regressions!T59),ROUND(Regressions!T59, 1), NA())</f>
        <v>#N/A</v>
      </c>
      <c r="S49" s="255">
        <f>IF(ISNUMBER(Regressions!U59),ROUND(Regressions!U59, 1), NA())</f>
        <v>55.6</v>
      </c>
    </row>
    <row xmlns:x14ac="http://schemas.microsoft.com/office/spreadsheetml/2009/9/ac" r="50" x14ac:dyDescent="0.2">
      <c r="A50" s="363" t="str">
        <f>IF(ISBLANK(Regressions!A60), " ", Regressions!A60)</f>
        <v>Malawi</v>
      </c>
      <c r="B50" s="364">
        <f>IF(ISBLANK(Regressions!B60), " ", Regressions!B60)</f>
        <v>2015</v>
      </c>
      <c r="C50" s="369" t="str">
        <f>IF(ISBLANK(Regressions!C60), " ", Regressions!C60)</f>
        <v>Urban</v>
      </c>
      <c r="D50" s="365">
        <f>IF(ISBLANK(Regressions!D60), " ", Regressions!D60)</f>
        <v>1157871.272225189</v>
      </c>
      <c r="E50" s="232">
        <f>IF(ISNUMBER(Regressions!E60),ROUND(Regressions!E60, 1), NA())</f>
        <v>98</v>
      </c>
      <c r="F50" s="366">
        <f>IF(ISNUMBER(Regressions!F60),ROUND(Regressions!F60, 1), NA())</f>
        <v>95.2</v>
      </c>
      <c r="G50" s="254" t="e">
        <f>IF(ISNUMBER(Regressions!G60),ROUND(Regressions!G60, 1), NA())</f>
        <v>#N/A</v>
      </c>
      <c r="H50" s="367" t="e">
        <f>IF(ISNUMBER(Regressions!H60),ROUND(Regressions!H60, 1), NA())</f>
        <v>#N/A</v>
      </c>
      <c r="I50" s="255">
        <f>IF(ISNUMBER(Regressions!I60),ROUND(Regressions!I60, 1), NA())</f>
        <v>4.8</v>
      </c>
      <c r="J50" s="368">
        <f>IF(ISNUMBER(Regressions!K60),ROUND(Regressions!K60, 1), NA())</f>
        <v>89.6</v>
      </c>
      <c r="K50" s="366">
        <f>IF(ISNUMBER(Regressions!L60),ROUND(Regressions!L60, 1), NA())</f>
        <v>78</v>
      </c>
      <c r="L50" s="256">
        <f>IF(ISNUMBER(Regressions!M60),ROUND(Regressions!M60, 1), NA())</f>
        <v>72.400000000000006</v>
      </c>
      <c r="M50" s="367">
        <f>IF(ISNUMBER(Regressions!N60),ROUND(Regressions!N60, 1), NA())</f>
        <v>5.6</v>
      </c>
      <c r="N50" s="255">
        <f>IF(ISNUMBER(Regressions!O60),ROUND(Regressions!O60, 1), NA())</f>
        <v>22.1</v>
      </c>
      <c r="O50" s="368">
        <f>IF(ISNUMBER(Regressions!Q60),ROUND(Regressions!Q60, 1), NA())</f>
        <v>44.6</v>
      </c>
      <c r="P50" s="366" t="e">
        <f>IF(ISNUMBER(Regressions!R60),ROUND(Regressions!R60, 1), NA())</f>
        <v>#N/A</v>
      </c>
      <c r="Q50" s="233" t="e">
        <f>IF(ISNUMBER(Regressions!S60),ROUND(Regressions!S60, 1), NA())</f>
        <v>#N/A</v>
      </c>
      <c r="R50" s="367" t="e">
        <f>IF(ISNUMBER(Regressions!T60),ROUND(Regressions!T60, 1), NA())</f>
        <v>#N/A</v>
      </c>
      <c r="S50" s="255">
        <f>IF(ISNUMBER(Regressions!U60),ROUND(Regressions!U60, 1), NA())</f>
        <v>55.4</v>
      </c>
    </row>
    <row xmlns:x14ac="http://schemas.microsoft.com/office/spreadsheetml/2009/9/ac" r="51" x14ac:dyDescent="0.2">
      <c r="A51" s="363" t="str">
        <f>IF(ISBLANK(Regressions!A61), " ", Regressions!A61)</f>
        <v>Malawi</v>
      </c>
      <c r="B51" s="364">
        <f>IF(ISBLANK(Regressions!B61), " ", Regressions!B61)</f>
        <v>2016</v>
      </c>
      <c r="C51" s="369" t="str">
        <f>IF(ISBLANK(Regressions!C61), " ", Regressions!C61)</f>
        <v>Urban</v>
      </c>
      <c r="D51" s="365">
        <f>IF(ISBLANK(Regressions!D61), " ", Regressions!D61)</f>
        <v>1204527.0384593969</v>
      </c>
      <c r="E51" s="232">
        <f>IF(ISNUMBER(Regressions!E61),ROUND(Regressions!E61, 1), NA())</f>
        <v>98.8</v>
      </c>
      <c r="F51" s="366">
        <f>IF(ISNUMBER(Regressions!F61),ROUND(Regressions!F61, 1), NA())</f>
        <v>95.9</v>
      </c>
      <c r="G51" s="254" t="e">
        <f>IF(ISNUMBER(Regressions!G61),ROUND(Regressions!G61, 1), NA())</f>
        <v>#N/A</v>
      </c>
      <c r="H51" s="367" t="e">
        <f>IF(ISNUMBER(Regressions!H61),ROUND(Regressions!H61, 1), NA())</f>
        <v>#N/A</v>
      </c>
      <c r="I51" s="255">
        <f>IF(ISNUMBER(Regressions!I61),ROUND(Regressions!I61, 1), NA())</f>
        <v>4.0999999999999996</v>
      </c>
      <c r="J51" s="368">
        <f>IF(ISNUMBER(Regressions!K61),ROUND(Regressions!K61, 1), NA())</f>
        <v>88.8</v>
      </c>
      <c r="K51" s="366">
        <f>IF(ISNUMBER(Regressions!L61),ROUND(Regressions!L61, 1), NA())</f>
        <v>77.900000000000006</v>
      </c>
      <c r="L51" s="256">
        <f>IF(ISNUMBER(Regressions!M61),ROUND(Regressions!M61, 1), NA())</f>
        <v>72.7</v>
      </c>
      <c r="M51" s="367">
        <f>IF(ISNUMBER(Regressions!N61),ROUND(Regressions!N61, 1), NA())</f>
        <v>5.0999999999999996</v>
      </c>
      <c r="N51" s="255">
        <f>IF(ISNUMBER(Regressions!O61),ROUND(Regressions!O61, 1), NA())</f>
        <v>22.1</v>
      </c>
      <c r="O51" s="368">
        <f>IF(ISNUMBER(Regressions!Q61),ROUND(Regressions!Q61, 1), NA())</f>
        <v>44.8</v>
      </c>
      <c r="P51" s="366" t="e">
        <f>IF(ISNUMBER(Regressions!R61),ROUND(Regressions!R61, 1), NA())</f>
        <v>#N/A</v>
      </c>
      <c r="Q51" s="233" t="e">
        <f>IF(ISNUMBER(Regressions!S61),ROUND(Regressions!S61, 1), NA())</f>
        <v>#N/A</v>
      </c>
      <c r="R51" s="367" t="e">
        <f>IF(ISNUMBER(Regressions!T61),ROUND(Regressions!T61, 1), NA())</f>
        <v>#N/A</v>
      </c>
      <c r="S51" s="255">
        <f>IF(ISNUMBER(Regressions!U61),ROUND(Regressions!U61, 1), NA())</f>
        <v>55.2</v>
      </c>
    </row>
    <row xmlns:x14ac="http://schemas.microsoft.com/office/spreadsheetml/2009/9/ac" r="52" x14ac:dyDescent="0.2">
      <c r="A52" s="363" t="str">
        <f>IF(ISBLANK(Regressions!A62), " ", Regressions!A62)</f>
        <v>Malawi</v>
      </c>
      <c r="B52" s="364">
        <f>IF(ISBLANK(Regressions!B62), " ", Regressions!B62)</f>
        <v>2017</v>
      </c>
      <c r="C52" s="369" t="str">
        <f>IF(ISBLANK(Regressions!C62), " ", Regressions!C62)</f>
        <v>Urban</v>
      </c>
      <c r="D52" s="365">
        <f>IF(ISBLANK(Regressions!D62), " ", Regressions!D62)</f>
        <v>1251577.299139977</v>
      </c>
      <c r="E52" s="232">
        <f>IF(ISNUMBER(Regressions!E62),ROUND(Regressions!E62, 1), NA())</f>
        <v>99.6</v>
      </c>
      <c r="F52" s="366">
        <f>IF(ISNUMBER(Regressions!F62),ROUND(Regressions!F62, 1), NA())</f>
        <v>96.6</v>
      </c>
      <c r="G52" s="254" t="e">
        <f>IF(ISNUMBER(Regressions!G62),ROUND(Regressions!G62, 1), NA())</f>
        <v>#N/A</v>
      </c>
      <c r="H52" s="367" t="e">
        <f>IF(ISNUMBER(Regressions!H62),ROUND(Regressions!H62, 1), NA())</f>
        <v>#N/A</v>
      </c>
      <c r="I52" s="255">
        <f>IF(ISNUMBER(Regressions!I62),ROUND(Regressions!I62, 1), NA())</f>
        <v>3.4</v>
      </c>
      <c r="J52" s="368">
        <f>IF(ISNUMBER(Regressions!K62),ROUND(Regressions!K62, 1), NA())</f>
        <v>88.1</v>
      </c>
      <c r="K52" s="366">
        <f>IF(ISNUMBER(Regressions!L62),ROUND(Regressions!L62, 1), NA())</f>
        <v>77.8</v>
      </c>
      <c r="L52" s="256">
        <f>IF(ISNUMBER(Regressions!M62),ROUND(Regressions!M62, 1), NA())</f>
        <v>73.099999999999994</v>
      </c>
      <c r="M52" s="367">
        <f>IF(ISNUMBER(Regressions!N62),ROUND(Regressions!N62, 1), NA())</f>
        <v>4.5999999999999996</v>
      </c>
      <c r="N52" s="255">
        <f>IF(ISNUMBER(Regressions!O62),ROUND(Regressions!O62, 1), NA())</f>
        <v>22.2</v>
      </c>
      <c r="O52" s="368">
        <f>IF(ISNUMBER(Regressions!Q62),ROUND(Regressions!Q62, 1), NA())</f>
        <v>44.9</v>
      </c>
      <c r="P52" s="366" t="e">
        <f>IF(ISNUMBER(Regressions!R62),ROUND(Regressions!R62, 1), NA())</f>
        <v>#N/A</v>
      </c>
      <c r="Q52" s="233" t="e">
        <f>IF(ISNUMBER(Regressions!S62),ROUND(Regressions!S62, 1), NA())</f>
        <v>#N/A</v>
      </c>
      <c r="R52" s="367" t="e">
        <f>IF(ISNUMBER(Regressions!T62),ROUND(Regressions!T62, 1), NA())</f>
        <v>#N/A</v>
      </c>
      <c r="S52" s="255">
        <f>IF(ISNUMBER(Regressions!U62),ROUND(Regressions!U62, 1), NA())</f>
        <v>55.1</v>
      </c>
    </row>
    <row xmlns:x14ac="http://schemas.microsoft.com/office/spreadsheetml/2009/9/ac" r="53" x14ac:dyDescent="0.2">
      <c r="A53" s="363" t="str">
        <f>IF(ISBLANK(Regressions!A63), " ", Regressions!A63)</f>
        <v>Malawi</v>
      </c>
      <c r="B53" s="364">
        <f>IF(ISBLANK(Regressions!B63), " ", Regressions!B63)</f>
        <v>2018</v>
      </c>
      <c r="C53" s="369" t="str">
        <f>IF(ISBLANK(Regressions!C63), " ", Regressions!C63)</f>
        <v>Urban</v>
      </c>
      <c r="D53" s="365">
        <f>IF(ISBLANK(Regressions!D63), " ", Regressions!D63)</f>
        <v>1298467.843146553</v>
      </c>
      <c r="E53" s="232">
        <f>IF(ISNUMBER(Regressions!E63),ROUND(Regressions!E63, 1), NA())</f>
        <v>100</v>
      </c>
      <c r="F53" s="366">
        <f>IF(ISNUMBER(Regressions!F63),ROUND(Regressions!F63, 1), NA())</f>
        <v>97.2</v>
      </c>
      <c r="G53" s="254" t="e">
        <f>IF(ISNUMBER(Regressions!G63),ROUND(Regressions!G63, 1), NA())</f>
        <v>#N/A</v>
      </c>
      <c r="H53" s="367" t="e">
        <f>IF(ISNUMBER(Regressions!H63),ROUND(Regressions!H63, 1), NA())</f>
        <v>#N/A</v>
      </c>
      <c r="I53" s="255">
        <f>IF(ISNUMBER(Regressions!I63),ROUND(Regressions!I63, 1), NA())</f>
        <v>2.8</v>
      </c>
      <c r="J53" s="368">
        <f>IF(ISNUMBER(Regressions!K63),ROUND(Regressions!K63, 1), NA())</f>
        <v>87.4</v>
      </c>
      <c r="K53" s="366">
        <f>IF(ISNUMBER(Regressions!L63),ROUND(Regressions!L63, 1), NA())</f>
        <v>77.7</v>
      </c>
      <c r="L53" s="256">
        <f>IF(ISNUMBER(Regressions!M63),ROUND(Regressions!M63, 1), NA())</f>
        <v>73.5</v>
      </c>
      <c r="M53" s="367">
        <f>IF(ISNUMBER(Regressions!N63),ROUND(Regressions!N63, 1), NA())</f>
        <v>4.0999999999999996</v>
      </c>
      <c r="N53" s="255">
        <f>IF(ISNUMBER(Regressions!O63),ROUND(Regressions!O63, 1), NA())</f>
        <v>22.3</v>
      </c>
      <c r="O53" s="368">
        <f>IF(ISNUMBER(Regressions!Q63),ROUND(Regressions!Q63, 1), NA())</f>
        <v>45.1</v>
      </c>
      <c r="P53" s="366" t="e">
        <f>IF(ISNUMBER(Regressions!R63),ROUND(Regressions!R63, 1), NA())</f>
        <v>#N/A</v>
      </c>
      <c r="Q53" s="233" t="e">
        <f>IF(ISNUMBER(Regressions!S63),ROUND(Regressions!S63, 1), NA())</f>
        <v>#N/A</v>
      </c>
      <c r="R53" s="367" t="e">
        <f>IF(ISNUMBER(Regressions!T63),ROUND(Regressions!T63, 1), NA())</f>
        <v>#N/A</v>
      </c>
      <c r="S53" s="255">
        <f>IF(ISNUMBER(Regressions!U63),ROUND(Regressions!U63, 1), NA())</f>
        <v>54.9</v>
      </c>
    </row>
    <row xmlns:x14ac="http://schemas.microsoft.com/office/spreadsheetml/2009/9/ac" r="54" x14ac:dyDescent="0.2">
      <c r="A54" s="363" t="str">
        <f>IF(ISBLANK(Regressions!A64), " ", Regressions!A64)</f>
        <v>Malawi</v>
      </c>
      <c r="B54" s="364">
        <f>IF(ISBLANK(Regressions!B64), " ", Regressions!B64)</f>
        <v>2019</v>
      </c>
      <c r="C54" s="369" t="str">
        <f>IF(ISBLANK(Regressions!C64), " ", Regressions!C64)</f>
        <v>Urban</v>
      </c>
      <c r="D54" s="365">
        <f>IF(ISBLANK(Regressions!D64), " ", Regressions!D64)</f>
        <v>1345413.547624741</v>
      </c>
      <c r="E54" s="232">
        <f>IF(ISNUMBER(Regressions!E64),ROUND(Regressions!E64, 1), NA())</f>
        <v>100</v>
      </c>
      <c r="F54" s="366">
        <f>IF(ISNUMBER(Regressions!F64),ROUND(Regressions!F64, 1), NA())</f>
        <v>97.2</v>
      </c>
      <c r="G54" s="254" t="e">
        <f>IF(ISNUMBER(Regressions!G64),ROUND(Regressions!G64, 1), NA())</f>
        <v>#N/A</v>
      </c>
      <c r="H54" s="367" t="e">
        <f>IF(ISNUMBER(Regressions!H64),ROUND(Regressions!H64, 1), NA())</f>
        <v>#N/A</v>
      </c>
      <c r="I54" s="255">
        <f>IF(ISNUMBER(Regressions!I64),ROUND(Regressions!I64, 1), NA())</f>
        <v>2.8</v>
      </c>
      <c r="J54" s="368">
        <f>IF(ISNUMBER(Regressions!K64),ROUND(Regressions!K64, 1), NA())</f>
        <v>87.4</v>
      </c>
      <c r="K54" s="366">
        <f>IF(ISNUMBER(Regressions!L64),ROUND(Regressions!L64, 1), NA())</f>
        <v>77.7</v>
      </c>
      <c r="L54" s="256">
        <f>IF(ISNUMBER(Regressions!M64),ROUND(Regressions!M64, 1), NA())</f>
        <v>73.5</v>
      </c>
      <c r="M54" s="367">
        <f>IF(ISNUMBER(Regressions!N64),ROUND(Regressions!N64, 1), NA())</f>
        <v>4.0999999999999996</v>
      </c>
      <c r="N54" s="255">
        <f>IF(ISNUMBER(Regressions!O64),ROUND(Regressions!O64, 1), NA())</f>
        <v>22.3</v>
      </c>
      <c r="O54" s="368">
        <f>IF(ISNUMBER(Regressions!Q64),ROUND(Regressions!Q64, 1), NA())</f>
        <v>45.1</v>
      </c>
      <c r="P54" s="366" t="e">
        <f>IF(ISNUMBER(Regressions!R64),ROUND(Regressions!R64, 1), NA())</f>
        <v>#N/A</v>
      </c>
      <c r="Q54" s="233" t="e">
        <f>IF(ISNUMBER(Regressions!S64),ROUND(Regressions!S64, 1), NA())</f>
        <v>#N/A</v>
      </c>
      <c r="R54" s="367" t="e">
        <f>IF(ISNUMBER(Regressions!T64),ROUND(Regressions!T64, 1), NA())</f>
        <v>#N/A</v>
      </c>
      <c r="S54" s="255">
        <f>IF(ISNUMBER(Regressions!U64),ROUND(Regressions!U64, 1), NA())</f>
        <v>54.9</v>
      </c>
    </row>
    <row xmlns:x14ac="http://schemas.microsoft.com/office/spreadsheetml/2009/9/ac" r="55" ht="13.5" customHeight="true" x14ac:dyDescent="0.2">
      <c r="A55" s="363" t="str">
        <f>IF(ISBLANK(Regressions!A65), " ", Regressions!A65)</f>
        <v>Malawi</v>
      </c>
      <c r="B55" s="364">
        <f>IF(ISBLANK(Regressions!B65), " ", Regressions!B65)</f>
        <v>2020</v>
      </c>
      <c r="C55" s="369" t="str">
        <f>IF(ISBLANK(Regressions!C65), " ", Regressions!C65)</f>
        <v>Urban</v>
      </c>
      <c r="D55" s="365">
        <f>IF(ISBLANK(Regressions!D65), " ", Regressions!D65)</f>
        <v>1391749.5010157779</v>
      </c>
      <c r="E55" s="232">
        <f>IF(ISNUMBER(Regressions!E65),ROUND(Regressions!E65, 1), NA())</f>
        <v>100</v>
      </c>
      <c r="F55" s="366">
        <f>IF(ISNUMBER(Regressions!F65),ROUND(Regressions!F65, 1), NA())</f>
        <v>97.2</v>
      </c>
      <c r="G55" s="254" t="e">
        <f>IF(ISNUMBER(Regressions!G65),ROUND(Regressions!G65, 1), NA())</f>
        <v>#N/A</v>
      </c>
      <c r="H55" s="367" t="e">
        <f>IF(ISNUMBER(Regressions!H65),ROUND(Regressions!H65, 1), NA())</f>
        <v>#N/A</v>
      </c>
      <c r="I55" s="255">
        <f>IF(ISNUMBER(Regressions!I65),ROUND(Regressions!I65, 1), NA())</f>
        <v>2.8</v>
      </c>
      <c r="J55" s="368">
        <f>IF(ISNUMBER(Regressions!K65),ROUND(Regressions!K65, 1), NA())</f>
        <v>87.4</v>
      </c>
      <c r="K55" s="366">
        <f>IF(ISNUMBER(Regressions!L65),ROUND(Regressions!L65, 1), NA())</f>
        <v>77.7</v>
      </c>
      <c r="L55" s="256">
        <f>IF(ISNUMBER(Regressions!M65),ROUND(Regressions!M65, 1), NA())</f>
        <v>73.5</v>
      </c>
      <c r="M55" s="367">
        <f>IF(ISNUMBER(Regressions!N65),ROUND(Regressions!N65, 1), NA())</f>
        <v>4.0999999999999996</v>
      </c>
      <c r="N55" s="255">
        <f>IF(ISNUMBER(Regressions!O65),ROUND(Regressions!O65, 1), NA())</f>
        <v>22.3</v>
      </c>
      <c r="O55" s="368">
        <f>IF(ISNUMBER(Regressions!Q65),ROUND(Regressions!Q65, 1), NA())</f>
        <v>45.1</v>
      </c>
      <c r="P55" s="366" t="e">
        <f>IF(ISNUMBER(Regressions!R65),ROUND(Regressions!R65, 1), NA())</f>
        <v>#N/A</v>
      </c>
      <c r="Q55" s="233" t="e">
        <f>IF(ISNUMBER(Regressions!S65),ROUND(Regressions!S65, 1), NA())</f>
        <v>#N/A</v>
      </c>
      <c r="R55" s="367" t="e">
        <f>IF(ISNUMBER(Regressions!T65),ROUND(Regressions!T65, 1), NA())</f>
        <v>#N/A</v>
      </c>
      <c r="S55" s="255">
        <f>IF(ISNUMBER(Regressions!U65),ROUND(Regressions!U65, 1), NA())</f>
        <v>54.9</v>
      </c>
    </row>
    <row xmlns:x14ac="http://schemas.microsoft.com/office/spreadsheetml/2009/9/ac" r="56" x14ac:dyDescent="0.2">
      <c r="A56" s="419" t="str">
        <f>IF(ISBLANK(Regressions!A66), " ", Regressions!A66)</f>
        <v>Malawi</v>
      </c>
      <c r="B56" s="420">
        <f>IF(ISBLANK(Regressions!B66), " ", Regressions!B66)</f>
        <v>2021</v>
      </c>
      <c r="C56" s="421" t="str">
        <f>IF(ISBLANK(Regressions!C66), " ", Regressions!C66)</f>
        <v>Urban</v>
      </c>
      <c r="D56" s="422">
        <f>IF(ISBLANK(Regressions!D66), " ", Regressions!D66)</f>
        <v>1438309.9151442719</v>
      </c>
      <c r="E56" s="425">
        <f>IF(ISNUMBER(Regressions!E66),ROUND(Regressions!E66, 1), NA())</f>
        <v>100</v>
      </c>
      <c r="F56" s="423">
        <f>IF(ISNUMBER(Regressions!F66),ROUND(Regressions!F66, 1), NA())</f>
        <v>97.2</v>
      </c>
      <c r="G56" s="426" t="e">
        <f>IF(ISNUMBER(Regressions!G66),ROUND(Regressions!G66, 1), NA())</f>
        <v>#N/A</v>
      </c>
      <c r="H56" s="424" t="e">
        <f>IF(ISNUMBER(Regressions!H66),ROUND(Regressions!H66, 1), NA())</f>
        <v>#N/A</v>
      </c>
      <c r="I56" s="427">
        <f>IF(ISNUMBER(Regressions!I66),ROUND(Regressions!I66, 1), NA())</f>
        <v>2.8</v>
      </c>
      <c r="J56" s="425">
        <f>IF(ISNUMBER(Regressions!K66),ROUND(Regressions!K66, 1), NA())</f>
        <v>87.4</v>
      </c>
      <c r="K56" s="423">
        <f>IF(ISNUMBER(Regressions!L66),ROUND(Regressions!L66, 1), NA())</f>
        <v>77.7</v>
      </c>
      <c r="L56" s="428">
        <f>IF(ISNUMBER(Regressions!M66),ROUND(Regressions!M66, 1), NA())</f>
        <v>73.5</v>
      </c>
      <c r="M56" s="424">
        <f>IF(ISNUMBER(Regressions!N66),ROUND(Regressions!N66, 1), NA())</f>
        <v>4.0999999999999996</v>
      </c>
      <c r="N56" s="427">
        <f>IF(ISNUMBER(Regressions!O66),ROUND(Regressions!O66, 1), NA())</f>
        <v>22.3</v>
      </c>
      <c r="O56" s="425">
        <f>IF(ISNUMBER(Regressions!Q66),ROUND(Regressions!Q66, 1), NA())</f>
        <v>45.1</v>
      </c>
      <c r="P56" s="423" t="e">
        <f>IF(ISNUMBER(Regressions!R66),ROUND(Regressions!R66, 1), NA())</f>
        <v>#N/A</v>
      </c>
      <c r="Q56" s="429" t="e">
        <f>IF(ISNUMBER(Regressions!S66),ROUND(Regressions!S66, 1), NA())</f>
        <v>#N/A</v>
      </c>
      <c r="R56" s="424" t="e">
        <f>IF(ISNUMBER(Regressions!T66),ROUND(Regressions!T66, 1), NA())</f>
        <v>#N/A</v>
      </c>
      <c r="S56" s="427">
        <f>IF(ISNUMBER(Regressions!U66),ROUND(Regressions!U66, 1), NA())</f>
        <v>54.9</v>
      </c>
      <c r="T56" s="418"/>
      <c r="U56" s="418"/>
      <c r="V56" s="418"/>
      <c r="W56" s="418"/>
      <c r="X56" s="418"/>
      <c r="Y56" s="418"/>
      <c r="Z56" s="418"/>
      <c r="AA56" s="418"/>
      <c r="AB56" s="418"/>
      <c r="AC56" s="418"/>
    </row>
    <row xmlns:x14ac="http://schemas.microsoft.com/office/spreadsheetml/2009/9/ac" r="57" x14ac:dyDescent="0.2">
      <c r="A57" s="363" t="str">
        <f>IF(ISBLANK(Regressions!A67), " ", Regressions!A67)</f>
        <v>Malawi</v>
      </c>
      <c r="B57" s="364">
        <f>IF(ISBLANK(Regressions!B67), " ", Regressions!B67)</f>
        <v>2022</v>
      </c>
      <c r="C57" s="369" t="str">
        <f>IF(ISBLANK(Regressions!C67), " ", Regressions!C67)</f>
        <v>Urban</v>
      </c>
      <c r="D57" s="365">
        <f>IF(ISBLANK(Regressions!D67), " ", Regressions!D67)</f>
        <v>1485094.381790085</v>
      </c>
      <c r="E57" s="232">
        <f>IF(ISNUMBER(Regressions!E67),ROUND(Regressions!E67, 1), NA())</f>
        <v>100</v>
      </c>
      <c r="F57" s="366">
        <f>IF(ISNUMBER(Regressions!F67),ROUND(Regressions!F67, 1), NA())</f>
        <v>97.2</v>
      </c>
      <c r="G57" s="254" t="e">
        <f>IF(ISNUMBER(Regressions!G67),ROUND(Regressions!G67, 1), NA())</f>
        <v>#N/A</v>
      </c>
      <c r="H57" s="367" t="e">
        <f>IF(ISNUMBER(Regressions!H67),ROUND(Regressions!H67, 1), NA())</f>
        <v>#N/A</v>
      </c>
      <c r="I57" s="255">
        <f>IF(ISNUMBER(Regressions!I67),ROUND(Regressions!I67, 1), NA())</f>
        <v>2.8</v>
      </c>
      <c r="J57" s="368">
        <f>IF(ISNUMBER(Regressions!K67),ROUND(Regressions!K67, 1), NA())</f>
        <v>87.4</v>
      </c>
      <c r="K57" s="366">
        <f>IF(ISNUMBER(Regressions!L67),ROUND(Regressions!L67, 1), NA())</f>
        <v>77.7</v>
      </c>
      <c r="L57" s="256">
        <f>IF(ISNUMBER(Regressions!M67),ROUND(Regressions!M67, 1), NA())</f>
        <v>73.5</v>
      </c>
      <c r="M57" s="367">
        <f>IF(ISNUMBER(Regressions!N67),ROUND(Regressions!N67, 1), NA())</f>
        <v>4.0999999999999996</v>
      </c>
      <c r="N57" s="255">
        <f>IF(ISNUMBER(Regressions!O67),ROUND(Regressions!O67, 1), NA())</f>
        <v>22.3</v>
      </c>
      <c r="O57" s="368">
        <f>IF(ISNUMBER(Regressions!Q67),ROUND(Regressions!Q67, 1), NA())</f>
        <v>45.1</v>
      </c>
      <c r="P57" s="366" t="e">
        <f>IF(ISNUMBER(Regressions!R67),ROUND(Regressions!R67, 1), NA())</f>
        <v>#N/A</v>
      </c>
      <c r="Q57" s="233" t="e">
        <f>IF(ISNUMBER(Regressions!S67),ROUND(Regressions!S67, 1), NA())</f>
        <v>#N/A</v>
      </c>
      <c r="R57" s="367" t="e">
        <f>IF(ISNUMBER(Regressions!T67),ROUND(Regressions!T67, 1), NA())</f>
        <v>#N/A</v>
      </c>
      <c r="S57" s="255">
        <f>IF(ISNUMBER(Regressions!U67),ROUND(Regressions!U67, 1), NA())</f>
        <v>54.9</v>
      </c>
    </row>
    <row xmlns:x14ac="http://schemas.microsoft.com/office/spreadsheetml/2009/9/ac" r="58" x14ac:dyDescent="0.2">
      <c r="A58" s="370" t="str">
        <f>IF(ISBLANK(Regressions!A68), " ", Regressions!A68)</f>
        <v>Malawi</v>
      </c>
      <c r="B58" s="371">
        <f>IF(ISBLANK(Regressions!B68), " ", Regressions!B68)</f>
        <v>2023</v>
      </c>
      <c r="C58" s="372" t="str">
        <f>IF(ISBLANK(Regressions!C68), " ", Regressions!C68)</f>
        <v>Urban</v>
      </c>
      <c r="D58" s="373">
        <f>IF(ISBLANK(Regressions!D68), " ", Regressions!D68)</f>
        <v>1555138.3372151379</v>
      </c>
      <c r="E58" s="374">
        <f>IF(ISNUMBER(Regressions!E68),ROUND(Regressions!E68, 1), NA())</f>
        <v>100</v>
      </c>
      <c r="F58" s="375" t="e">
        <f>IF(ISNUMBER(Regressions!F68),ROUND(Regressions!F68, 1), NA())</f>
        <v>#N/A</v>
      </c>
      <c r="G58" s="376" t="e">
        <f>IF(ISNUMBER(Regressions!G68),ROUND(Regressions!G68, 1), NA())</f>
        <v>#N/A</v>
      </c>
      <c r="H58" s="377" t="e">
        <f>IF(ISNUMBER(Regressions!H68),ROUND(Regressions!H68, 1), NA())</f>
        <v>#N/A</v>
      </c>
      <c r="I58" s="378" t="e">
        <f>IF(ISNUMBER(Regressions!I68),ROUND(Regressions!I68, 1), NA())</f>
        <v>#N/A</v>
      </c>
      <c r="J58" s="379" t="e">
        <f>IF(ISNUMBER(Regressions!K68),ROUND(Regressions!K68, 1), NA())</f>
        <v>#N/A</v>
      </c>
      <c r="K58" s="375" t="e">
        <f>IF(ISNUMBER(Regressions!L68),ROUND(Regressions!L68, 1), NA())</f>
        <v>#N/A</v>
      </c>
      <c r="L58" s="380" t="e">
        <f>IF(ISNUMBER(Regressions!M68),ROUND(Regressions!M68, 1), NA())</f>
        <v>#N/A</v>
      </c>
      <c r="M58" s="377" t="e">
        <f>IF(ISNUMBER(Regressions!N68),ROUND(Regressions!N68, 1), NA())</f>
        <v>#N/A</v>
      </c>
      <c r="N58" s="378" t="e">
        <f>IF(ISNUMBER(Regressions!O68),ROUND(Regressions!O68, 1), NA())</f>
        <v>#N/A</v>
      </c>
      <c r="O58" s="379" t="e">
        <f>IF(ISNUMBER(Regressions!Q68),ROUND(Regressions!Q68, 1), NA())</f>
        <v>#N/A</v>
      </c>
      <c r="P58" s="375" t="e">
        <f>IF(ISNUMBER(Regressions!R68),ROUND(Regressions!R68, 1), NA())</f>
        <v>#N/A</v>
      </c>
      <c r="Q58" s="381" t="e">
        <f>IF(ISNUMBER(Regressions!S68),ROUND(Regressions!S68, 1), NA())</f>
        <v>#N/A</v>
      </c>
      <c r="R58" s="377" t="e">
        <f>IF(ISNUMBER(Regressions!T68),ROUND(Regressions!T68, 1), NA())</f>
        <v>#N/A</v>
      </c>
      <c r="S58" s="378" t="e">
        <f>IF(ISNUMBER(Regressions!U68),ROUND(Regressions!U68, 1), NA())</f>
        <v>#N/A</v>
      </c>
    </row>
    <row xmlns:x14ac="http://schemas.microsoft.com/office/spreadsheetml/2009/9/ac" r="59" hidden="true" x14ac:dyDescent="0.2">
      <c r="A59" s="363" t="str">
        <f>IF(ISBLANK(Regressions!A69), " ", Regressions!A69)</f>
        <v>Malawi</v>
      </c>
      <c r="B59" s="364">
        <f>IF(ISBLANK(Regressions!B69), " ", Regressions!B69)</f>
        <v>2024</v>
      </c>
      <c r="C59" s="369" t="str">
        <f>IF(ISBLANK(Regressions!C69), " ", Regressions!C69)</f>
        <v>Urban</v>
      </c>
      <c r="D59" s="365" t="str">
        <f>IF(ISBLANK(Regressions!D69), " ", Regressions!D69)</f>
        <v> </v>
      </c>
      <c r="E59" s="232" t="e">
        <f>IF(ISNUMBER(Regressions!E69),ROUND(Regressions!E69, 1), NA())</f>
        <v>#N/A</v>
      </c>
      <c r="F59" s="366" t="e">
        <f>IF(ISNUMBER(Regressions!F69),ROUND(Regressions!F69, 1), NA())</f>
        <v>#N/A</v>
      </c>
      <c r="G59" s="254" t="e">
        <f>IF(ISNUMBER(Regressions!G69),ROUND(Regressions!G69, 1), NA())</f>
        <v>#N/A</v>
      </c>
      <c r="H59" s="367" t="e">
        <f>IF(ISNUMBER(Regressions!H69),ROUND(Regressions!H69, 1), NA())</f>
        <v>#N/A</v>
      </c>
      <c r="I59" s="255" t="e">
        <f>IF(ISNUMBER(Regressions!I69),ROUND(Regressions!I69, 1), NA())</f>
        <v>#N/A</v>
      </c>
      <c r="J59" s="368" t="e">
        <f>IF(ISNUMBER(Regressions!K69),ROUND(Regressions!K69, 1), NA())</f>
        <v>#N/A</v>
      </c>
      <c r="K59" s="366" t="e">
        <f>IF(ISNUMBER(Regressions!L69),ROUND(Regressions!L69, 1), NA())</f>
        <v>#N/A</v>
      </c>
      <c r="L59" s="256" t="e">
        <f>IF(ISNUMBER(Regressions!M69),ROUND(Regressions!M69, 1), NA())</f>
        <v>#N/A</v>
      </c>
      <c r="M59" s="367" t="e">
        <f>IF(ISNUMBER(Regressions!N69),ROUND(Regressions!N69, 1), NA())</f>
        <v>#N/A</v>
      </c>
      <c r="N59" s="255" t="e">
        <f>IF(ISNUMBER(Regressions!O69),ROUND(Regressions!O69, 1), NA())</f>
        <v>#N/A</v>
      </c>
      <c r="O59" s="368" t="e">
        <f>IF(ISNUMBER(Regressions!Q69),ROUND(Regressions!Q69, 1), NA())</f>
        <v>#N/A</v>
      </c>
      <c r="P59" s="366" t="e">
        <f>IF(ISNUMBER(Regressions!R69),ROUND(Regressions!R69, 1), NA())</f>
        <v>#N/A</v>
      </c>
      <c r="Q59" s="233" t="e">
        <f>IF(ISNUMBER(Regressions!S69),ROUND(Regressions!S69, 1), NA())</f>
        <v>#N/A</v>
      </c>
      <c r="R59" s="367" t="e">
        <f>IF(ISNUMBER(Regressions!T69),ROUND(Regressions!T69, 1), NA())</f>
        <v>#N/A</v>
      </c>
      <c r="S59" s="255" t="e">
        <f>IF(ISNUMBER(Regressions!U69),ROUND(Regressions!U69, 1), NA())</f>
        <v>#N/A</v>
      </c>
    </row>
    <row xmlns:x14ac="http://schemas.microsoft.com/office/spreadsheetml/2009/9/ac" r="60" hidden="true" x14ac:dyDescent="0.2">
      <c r="A60" s="363" t="str">
        <f>IF(ISBLANK(Regressions!A70), " ", Regressions!A70)</f>
        <v>Malawi</v>
      </c>
      <c r="B60" s="364">
        <f>IF(ISBLANK(Regressions!B70), " ", Regressions!B70)</f>
        <v>2025</v>
      </c>
      <c r="C60" s="369" t="str">
        <f>IF(ISBLANK(Regressions!C70), " ", Regressions!C70)</f>
        <v>Urban</v>
      </c>
      <c r="D60" s="365" t="str">
        <f>IF(ISBLANK(Regressions!D70), " ", Regressions!D70)</f>
        <v> </v>
      </c>
      <c r="E60" s="232" t="e">
        <f>IF(ISNUMBER(Regressions!E70),ROUND(Regressions!E70, 1), NA())</f>
        <v>#N/A</v>
      </c>
      <c r="F60" s="366" t="e">
        <f>IF(ISNUMBER(Regressions!F70),ROUND(Regressions!F70, 1), NA())</f>
        <v>#N/A</v>
      </c>
      <c r="G60" s="254" t="e">
        <f>IF(ISNUMBER(Regressions!G70),ROUND(Regressions!G70, 1), NA())</f>
        <v>#N/A</v>
      </c>
      <c r="H60" s="367" t="e">
        <f>IF(ISNUMBER(Regressions!H70),ROUND(Regressions!H70, 1), NA())</f>
        <v>#N/A</v>
      </c>
      <c r="I60" s="255" t="e">
        <f>IF(ISNUMBER(Regressions!I70),ROUND(Regressions!I70, 1), NA())</f>
        <v>#N/A</v>
      </c>
      <c r="J60" s="368" t="e">
        <f>IF(ISNUMBER(Regressions!K70),ROUND(Regressions!K70, 1), NA())</f>
        <v>#N/A</v>
      </c>
      <c r="K60" s="366" t="e">
        <f>IF(ISNUMBER(Regressions!L70),ROUND(Regressions!L70, 1), NA())</f>
        <v>#N/A</v>
      </c>
      <c r="L60" s="256" t="e">
        <f>IF(ISNUMBER(Regressions!M70),ROUND(Regressions!M70, 1), NA())</f>
        <v>#N/A</v>
      </c>
      <c r="M60" s="367" t="e">
        <f>IF(ISNUMBER(Regressions!N70),ROUND(Regressions!N70, 1), NA())</f>
        <v>#N/A</v>
      </c>
      <c r="N60" s="255" t="e">
        <f>IF(ISNUMBER(Regressions!O70),ROUND(Regressions!O70, 1), NA())</f>
        <v>#N/A</v>
      </c>
      <c r="O60" s="368" t="e">
        <f>IF(ISNUMBER(Regressions!Q70),ROUND(Regressions!Q70, 1), NA())</f>
        <v>#N/A</v>
      </c>
      <c r="P60" s="366" t="e">
        <f>IF(ISNUMBER(Regressions!R70),ROUND(Regressions!R70, 1), NA())</f>
        <v>#N/A</v>
      </c>
      <c r="Q60" s="233" t="e">
        <f>IF(ISNUMBER(Regressions!S70),ROUND(Regressions!S70, 1), NA())</f>
        <v>#N/A</v>
      </c>
      <c r="R60" s="367" t="e">
        <f>IF(ISNUMBER(Regressions!T70),ROUND(Regressions!T70, 1), NA())</f>
        <v>#N/A</v>
      </c>
      <c r="S60" s="255" t="e">
        <f>IF(ISNUMBER(Regressions!U70),ROUND(Regressions!U70, 1), NA())</f>
        <v>#N/A</v>
      </c>
    </row>
    <row xmlns:x14ac="http://schemas.microsoft.com/office/spreadsheetml/2009/9/ac" r="61" hidden="true" x14ac:dyDescent="0.2">
      <c r="A61" s="363" t="str">
        <f>IF(ISBLANK(Regressions!A71), " ", Regressions!A71)</f>
        <v>Malawi</v>
      </c>
      <c r="B61" s="364">
        <f>IF(ISBLANK(Regressions!B71), " ", Regressions!B71)</f>
        <v>2026</v>
      </c>
      <c r="C61" s="369" t="str">
        <f>IF(ISBLANK(Regressions!C71), " ", Regressions!C71)</f>
        <v>Urban</v>
      </c>
      <c r="D61" s="365" t="str">
        <f>IF(ISBLANK(Regressions!D71), " ", Regressions!D71)</f>
        <v> </v>
      </c>
      <c r="E61" s="232" t="e">
        <f>IF(ISNUMBER(Regressions!E71),ROUND(Regressions!E71, 1), NA())</f>
        <v>#N/A</v>
      </c>
      <c r="F61" s="366" t="e">
        <f>IF(ISNUMBER(Regressions!F71),ROUND(Regressions!F71, 1), NA())</f>
        <v>#N/A</v>
      </c>
      <c r="G61" s="254" t="e">
        <f>IF(ISNUMBER(Regressions!G71),ROUND(Regressions!G71, 1), NA())</f>
        <v>#N/A</v>
      </c>
      <c r="H61" s="367" t="e">
        <f>IF(ISNUMBER(Regressions!H71),ROUND(Regressions!H71, 1), NA())</f>
        <v>#N/A</v>
      </c>
      <c r="I61" s="255" t="e">
        <f>IF(ISNUMBER(Regressions!I71),ROUND(Regressions!I71, 1), NA())</f>
        <v>#N/A</v>
      </c>
      <c r="J61" s="368" t="e">
        <f>IF(ISNUMBER(Regressions!K71),ROUND(Regressions!K71, 1), NA())</f>
        <v>#N/A</v>
      </c>
      <c r="K61" s="366" t="e">
        <f>IF(ISNUMBER(Regressions!L71),ROUND(Regressions!L71, 1), NA())</f>
        <v>#N/A</v>
      </c>
      <c r="L61" s="256" t="e">
        <f>IF(ISNUMBER(Regressions!M71),ROUND(Regressions!M71, 1), NA())</f>
        <v>#N/A</v>
      </c>
      <c r="M61" s="367" t="e">
        <f>IF(ISNUMBER(Regressions!N71),ROUND(Regressions!N71, 1), NA())</f>
        <v>#N/A</v>
      </c>
      <c r="N61" s="255" t="e">
        <f>IF(ISNUMBER(Regressions!O71),ROUND(Regressions!O71, 1), NA())</f>
        <v>#N/A</v>
      </c>
      <c r="O61" s="368" t="e">
        <f>IF(ISNUMBER(Regressions!Q71),ROUND(Regressions!Q71, 1), NA())</f>
        <v>#N/A</v>
      </c>
      <c r="P61" s="366" t="e">
        <f>IF(ISNUMBER(Regressions!R71),ROUND(Regressions!R71, 1), NA())</f>
        <v>#N/A</v>
      </c>
      <c r="Q61" s="233" t="e">
        <f>IF(ISNUMBER(Regressions!S71),ROUND(Regressions!S71, 1), NA())</f>
        <v>#N/A</v>
      </c>
      <c r="R61" s="367" t="e">
        <f>IF(ISNUMBER(Regressions!T71),ROUND(Regressions!T71, 1), NA())</f>
        <v>#N/A</v>
      </c>
      <c r="S61" s="255" t="e">
        <f>IF(ISNUMBER(Regressions!U71),ROUND(Regressions!U71, 1), NA())</f>
        <v>#N/A</v>
      </c>
    </row>
    <row xmlns:x14ac="http://schemas.microsoft.com/office/spreadsheetml/2009/9/ac" r="62" hidden="true" x14ac:dyDescent="0.2">
      <c r="A62" s="363" t="str">
        <f>IF(ISBLANK(Regressions!A72), " ", Regressions!A72)</f>
        <v>Malawi</v>
      </c>
      <c r="B62" s="364">
        <f>IF(ISBLANK(Regressions!B72), " ", Regressions!B72)</f>
        <v>2027</v>
      </c>
      <c r="C62" s="369" t="str">
        <f>IF(ISBLANK(Regressions!C72), " ", Regressions!C72)</f>
        <v>Urban</v>
      </c>
      <c r="D62" s="365" t="str">
        <f>IF(ISBLANK(Regressions!D72), " ", Regressions!D72)</f>
        <v> </v>
      </c>
      <c r="E62" s="232" t="e">
        <f>IF(ISNUMBER(Regressions!E72),ROUND(Regressions!E72, 1), NA())</f>
        <v>#N/A</v>
      </c>
      <c r="F62" s="366" t="e">
        <f>IF(ISNUMBER(Regressions!F72),ROUND(Regressions!F72, 1), NA())</f>
        <v>#N/A</v>
      </c>
      <c r="G62" s="254" t="e">
        <f>IF(ISNUMBER(Regressions!G72),ROUND(Regressions!G72, 1), NA())</f>
        <v>#N/A</v>
      </c>
      <c r="H62" s="367" t="e">
        <f>IF(ISNUMBER(Regressions!H72),ROUND(Regressions!H72, 1), NA())</f>
        <v>#N/A</v>
      </c>
      <c r="I62" s="255" t="e">
        <f>IF(ISNUMBER(Regressions!I72),ROUND(Regressions!I72, 1), NA())</f>
        <v>#N/A</v>
      </c>
      <c r="J62" s="368" t="e">
        <f>IF(ISNUMBER(Regressions!K72),ROUND(Regressions!K72, 1), NA())</f>
        <v>#N/A</v>
      </c>
      <c r="K62" s="366" t="e">
        <f>IF(ISNUMBER(Regressions!L72),ROUND(Regressions!L72, 1), NA())</f>
        <v>#N/A</v>
      </c>
      <c r="L62" s="256" t="e">
        <f>IF(ISNUMBER(Regressions!M72),ROUND(Regressions!M72, 1), NA())</f>
        <v>#N/A</v>
      </c>
      <c r="M62" s="367" t="e">
        <f>IF(ISNUMBER(Regressions!N72),ROUND(Regressions!N72, 1), NA())</f>
        <v>#N/A</v>
      </c>
      <c r="N62" s="255" t="e">
        <f>IF(ISNUMBER(Regressions!O72),ROUND(Regressions!O72, 1), NA())</f>
        <v>#N/A</v>
      </c>
      <c r="O62" s="368" t="e">
        <f>IF(ISNUMBER(Regressions!Q72),ROUND(Regressions!Q72, 1), NA())</f>
        <v>#N/A</v>
      </c>
      <c r="P62" s="366" t="e">
        <f>IF(ISNUMBER(Regressions!R72),ROUND(Regressions!R72, 1), NA())</f>
        <v>#N/A</v>
      </c>
      <c r="Q62" s="233" t="e">
        <f>IF(ISNUMBER(Regressions!S72),ROUND(Regressions!S72, 1), NA())</f>
        <v>#N/A</v>
      </c>
      <c r="R62" s="367" t="e">
        <f>IF(ISNUMBER(Regressions!T72),ROUND(Regressions!T72, 1), NA())</f>
        <v>#N/A</v>
      </c>
      <c r="S62" s="255" t="e">
        <f>IF(ISNUMBER(Regressions!U72),ROUND(Regressions!U72, 1), NA())</f>
        <v>#N/A</v>
      </c>
    </row>
    <row xmlns:x14ac="http://schemas.microsoft.com/office/spreadsheetml/2009/9/ac" r="63" hidden="true" x14ac:dyDescent="0.2">
      <c r="A63" s="363" t="str">
        <f>IF(ISBLANK(Regressions!A73), " ", Regressions!A73)</f>
        <v>Malawi</v>
      </c>
      <c r="B63" s="364">
        <f>IF(ISBLANK(Regressions!B73), " ", Regressions!B73)</f>
        <v>2028</v>
      </c>
      <c r="C63" s="369" t="str">
        <f>IF(ISBLANK(Regressions!C73), " ", Regressions!C73)</f>
        <v>Urban</v>
      </c>
      <c r="D63" s="365" t="str">
        <f>IF(ISBLANK(Regressions!D73), " ", Regressions!D73)</f>
        <v> </v>
      </c>
      <c r="E63" s="232" t="e">
        <f>IF(ISNUMBER(Regressions!E73),ROUND(Regressions!E73, 1), NA())</f>
        <v>#N/A</v>
      </c>
      <c r="F63" s="366" t="e">
        <f>IF(ISNUMBER(Regressions!F73),ROUND(Regressions!F73, 1), NA())</f>
        <v>#N/A</v>
      </c>
      <c r="G63" s="254" t="e">
        <f>IF(ISNUMBER(Regressions!G73),ROUND(Regressions!G73, 1), NA())</f>
        <v>#N/A</v>
      </c>
      <c r="H63" s="367" t="e">
        <f>IF(ISNUMBER(Regressions!H73),ROUND(Regressions!H73, 1), NA())</f>
        <v>#N/A</v>
      </c>
      <c r="I63" s="255" t="e">
        <f>IF(ISNUMBER(Regressions!I73),ROUND(Regressions!I73, 1), NA())</f>
        <v>#N/A</v>
      </c>
      <c r="J63" s="368" t="e">
        <f>IF(ISNUMBER(Regressions!K73),ROUND(Regressions!K73, 1), NA())</f>
        <v>#N/A</v>
      </c>
      <c r="K63" s="366" t="e">
        <f>IF(ISNUMBER(Regressions!L73),ROUND(Regressions!L73, 1), NA())</f>
        <v>#N/A</v>
      </c>
      <c r="L63" s="256" t="e">
        <f>IF(ISNUMBER(Regressions!M73),ROUND(Regressions!M73, 1), NA())</f>
        <v>#N/A</v>
      </c>
      <c r="M63" s="367" t="e">
        <f>IF(ISNUMBER(Regressions!N73),ROUND(Regressions!N73, 1), NA())</f>
        <v>#N/A</v>
      </c>
      <c r="N63" s="255" t="e">
        <f>IF(ISNUMBER(Regressions!O73),ROUND(Regressions!O73, 1), NA())</f>
        <v>#N/A</v>
      </c>
      <c r="O63" s="368" t="e">
        <f>IF(ISNUMBER(Regressions!Q73),ROUND(Regressions!Q73, 1), NA())</f>
        <v>#N/A</v>
      </c>
      <c r="P63" s="366" t="e">
        <f>IF(ISNUMBER(Regressions!R73),ROUND(Regressions!R73, 1), NA())</f>
        <v>#N/A</v>
      </c>
      <c r="Q63" s="233" t="e">
        <f>IF(ISNUMBER(Regressions!S73),ROUND(Regressions!S73, 1), NA())</f>
        <v>#N/A</v>
      </c>
      <c r="R63" s="367" t="e">
        <f>IF(ISNUMBER(Regressions!T73),ROUND(Regressions!T73, 1), NA())</f>
        <v>#N/A</v>
      </c>
      <c r="S63" s="255" t="e">
        <f>IF(ISNUMBER(Regressions!U73),ROUND(Regressions!U73, 1), NA())</f>
        <v>#N/A</v>
      </c>
    </row>
    <row xmlns:x14ac="http://schemas.microsoft.com/office/spreadsheetml/2009/9/ac" r="64" hidden="true" x14ac:dyDescent="0.2">
      <c r="A64" s="363" t="str">
        <f>IF(ISBLANK(Regressions!A74), " ", Regressions!A74)</f>
        <v>Malawi</v>
      </c>
      <c r="B64" s="364">
        <f>IF(ISBLANK(Regressions!B74), " ", Regressions!B74)</f>
        <v>2029</v>
      </c>
      <c r="C64" s="369" t="str">
        <f>IF(ISBLANK(Regressions!C74), " ", Regressions!C74)</f>
        <v>Urban</v>
      </c>
      <c r="D64" s="365" t="str">
        <f>IF(ISBLANK(Regressions!D74), " ", Regressions!D74)</f>
        <v> </v>
      </c>
      <c r="E64" s="232" t="e">
        <f>IF(ISNUMBER(Regressions!E74),ROUND(Regressions!E74, 1), NA())</f>
        <v>#N/A</v>
      </c>
      <c r="F64" s="366" t="e">
        <f>IF(ISNUMBER(Regressions!F74),ROUND(Regressions!F74, 1), NA())</f>
        <v>#N/A</v>
      </c>
      <c r="G64" s="254" t="e">
        <f>IF(ISNUMBER(Regressions!G74),ROUND(Regressions!G74, 1), NA())</f>
        <v>#N/A</v>
      </c>
      <c r="H64" s="367" t="e">
        <f>IF(ISNUMBER(Regressions!H74),ROUND(Regressions!H74, 1), NA())</f>
        <v>#N/A</v>
      </c>
      <c r="I64" s="255" t="e">
        <f>IF(ISNUMBER(Regressions!I74),ROUND(Regressions!I74, 1), NA())</f>
        <v>#N/A</v>
      </c>
      <c r="J64" s="368" t="e">
        <f>IF(ISNUMBER(Regressions!K74),ROUND(Regressions!K74, 1), NA())</f>
        <v>#N/A</v>
      </c>
      <c r="K64" s="366" t="e">
        <f>IF(ISNUMBER(Regressions!L74),ROUND(Regressions!L74, 1), NA())</f>
        <v>#N/A</v>
      </c>
      <c r="L64" s="256" t="e">
        <f>IF(ISNUMBER(Regressions!M74),ROUND(Regressions!M74, 1), NA())</f>
        <v>#N/A</v>
      </c>
      <c r="M64" s="367" t="e">
        <f>IF(ISNUMBER(Regressions!N74),ROUND(Regressions!N74, 1), NA())</f>
        <v>#N/A</v>
      </c>
      <c r="N64" s="255" t="e">
        <f>IF(ISNUMBER(Regressions!O74),ROUND(Regressions!O74, 1), NA())</f>
        <v>#N/A</v>
      </c>
      <c r="O64" s="368" t="e">
        <f>IF(ISNUMBER(Regressions!Q74),ROUND(Regressions!Q74, 1), NA())</f>
        <v>#N/A</v>
      </c>
      <c r="P64" s="366" t="e">
        <f>IF(ISNUMBER(Regressions!R74),ROUND(Regressions!R74, 1), NA())</f>
        <v>#N/A</v>
      </c>
      <c r="Q64" s="233" t="e">
        <f>IF(ISNUMBER(Regressions!S74),ROUND(Regressions!S74, 1), NA())</f>
        <v>#N/A</v>
      </c>
      <c r="R64" s="367" t="e">
        <f>IF(ISNUMBER(Regressions!T74),ROUND(Regressions!T74, 1), NA())</f>
        <v>#N/A</v>
      </c>
      <c r="S64" s="255" t="e">
        <f>IF(ISNUMBER(Regressions!U74),ROUND(Regressions!U74, 1), NA())</f>
        <v>#N/A</v>
      </c>
    </row>
    <row xmlns:x14ac="http://schemas.microsoft.com/office/spreadsheetml/2009/9/ac" r="65" hidden="true" x14ac:dyDescent="0.2">
      <c r="A65" s="363" t="str">
        <f>IF(ISBLANK(Regressions!A75), " ", Regressions!A75)</f>
        <v>Malawi</v>
      </c>
      <c r="B65" s="364">
        <f>IF(ISBLANK(Regressions!B75), " ", Regressions!B75)</f>
        <v>2030</v>
      </c>
      <c r="C65" s="369" t="str">
        <f>IF(ISBLANK(Regressions!C75), " ", Regressions!C75)</f>
        <v>Urban</v>
      </c>
      <c r="D65" s="365" t="str">
        <f>IF(ISBLANK(Regressions!D75), " ", Regressions!D75)</f>
        <v> </v>
      </c>
      <c r="E65" s="232" t="e">
        <f>IF(ISNUMBER(Regressions!E75),ROUND(Regressions!E75, 1), NA())</f>
        <v>#N/A</v>
      </c>
      <c r="F65" s="366" t="e">
        <f>IF(ISNUMBER(Regressions!F75),ROUND(Regressions!F75, 1), NA())</f>
        <v>#N/A</v>
      </c>
      <c r="G65" s="254" t="e">
        <f>IF(ISNUMBER(Regressions!G75),ROUND(Regressions!G75, 1), NA())</f>
        <v>#N/A</v>
      </c>
      <c r="H65" s="367" t="e">
        <f>IF(ISNUMBER(Regressions!H75),ROUND(Regressions!H75, 1), NA())</f>
        <v>#N/A</v>
      </c>
      <c r="I65" s="255" t="e">
        <f>IF(ISNUMBER(Regressions!I75),ROUND(Regressions!I75, 1), NA())</f>
        <v>#N/A</v>
      </c>
      <c r="J65" s="368" t="e">
        <f>IF(ISNUMBER(Regressions!K75),ROUND(Regressions!K75, 1), NA())</f>
        <v>#N/A</v>
      </c>
      <c r="K65" s="366" t="e">
        <f>IF(ISNUMBER(Regressions!L75),ROUND(Regressions!L75, 1), NA())</f>
        <v>#N/A</v>
      </c>
      <c r="L65" s="256" t="e">
        <f>IF(ISNUMBER(Regressions!M75),ROUND(Regressions!M75, 1), NA())</f>
        <v>#N/A</v>
      </c>
      <c r="M65" s="367" t="e">
        <f>IF(ISNUMBER(Regressions!N75),ROUND(Regressions!N75, 1), NA())</f>
        <v>#N/A</v>
      </c>
      <c r="N65" s="255" t="e">
        <f>IF(ISNUMBER(Regressions!O75),ROUND(Regressions!O75, 1), NA())</f>
        <v>#N/A</v>
      </c>
      <c r="O65" s="368" t="e">
        <f>IF(ISNUMBER(Regressions!Q75),ROUND(Regressions!Q75, 1), NA())</f>
        <v>#N/A</v>
      </c>
      <c r="P65" s="366" t="e">
        <f>IF(ISNUMBER(Regressions!R75),ROUND(Regressions!R75, 1), NA())</f>
        <v>#N/A</v>
      </c>
      <c r="Q65" s="233" t="e">
        <f>IF(ISNUMBER(Regressions!S75),ROUND(Regressions!S75, 1), NA())</f>
        <v>#N/A</v>
      </c>
      <c r="R65" s="367" t="e">
        <f>IF(ISNUMBER(Regressions!T75),ROUND(Regressions!T75, 1), NA())</f>
        <v>#N/A</v>
      </c>
      <c r="S65" s="255" t="e">
        <f>IF(ISNUMBER(Regressions!U75),ROUND(Regressions!U75, 1), NA())</f>
        <v>#N/A</v>
      </c>
    </row>
    <row xmlns:x14ac="http://schemas.microsoft.com/office/spreadsheetml/2009/9/ac" r="66" x14ac:dyDescent="0.2">
      <c r="A66" s="363" t="str">
        <f>IF(ISBLANK(Regressions!A76), " ", Regressions!A76)</f>
        <v>Malawi</v>
      </c>
      <c r="B66" s="364">
        <f>IF(ISBLANK(Regressions!B76), " ", Regressions!B76)</f>
        <v>2000</v>
      </c>
      <c r="C66" s="369" t="str">
        <f>IF(ISBLANK(Regressions!C76), " ", Regressions!C76)</f>
        <v>Rural</v>
      </c>
      <c r="D66" s="365">
        <f>IF(ISBLANK(Regressions!D76), " ", Regressions!D76)</f>
        <v>3842742.9968503001</v>
      </c>
      <c r="E66" s="232" t="e">
        <f>IF(ISNUMBER(Regressions!E76),ROUND(Regressions!E76, 1), NA())</f>
        <v>#N/A</v>
      </c>
      <c r="F66" s="366" t="e">
        <f>IF(ISNUMBER(Regressions!F76),ROUND(Regressions!F76, 1), NA())</f>
        <v>#N/A</v>
      </c>
      <c r="G66" s="254" t="e">
        <f>IF(ISNUMBER(Regressions!G76),ROUND(Regressions!G76, 1), NA())</f>
        <v>#N/A</v>
      </c>
      <c r="H66" s="367" t="e">
        <f>IF(ISNUMBER(Regressions!H76),ROUND(Regressions!H76, 1), NA())</f>
        <v>#N/A</v>
      </c>
      <c r="I66" s="255" t="e">
        <f>IF(ISNUMBER(Regressions!I76),ROUND(Regressions!I76, 1), NA())</f>
        <v>#N/A</v>
      </c>
      <c r="J66" s="368" t="e">
        <f>IF(ISNUMBER(Regressions!K76),ROUND(Regressions!K76, 1), NA())</f>
        <v>#N/A</v>
      </c>
      <c r="K66" s="366" t="e">
        <f>IF(ISNUMBER(Regressions!L76),ROUND(Regressions!L76, 1), NA())</f>
        <v>#N/A</v>
      </c>
      <c r="L66" s="256" t="e">
        <f>IF(ISNUMBER(Regressions!M76),ROUND(Regressions!M76, 1), NA())</f>
        <v>#N/A</v>
      </c>
      <c r="M66" s="367" t="e">
        <f>IF(ISNUMBER(Regressions!N76),ROUND(Regressions!N76, 1), NA())</f>
        <v>#N/A</v>
      </c>
      <c r="N66" s="255" t="e">
        <f>IF(ISNUMBER(Regressions!O76),ROUND(Regressions!O76, 1), NA())</f>
        <v>#N/A</v>
      </c>
      <c r="O66" s="368" t="e">
        <f>IF(ISNUMBER(Regressions!Q76),ROUND(Regressions!Q76, 1), NA())</f>
        <v>#N/A</v>
      </c>
      <c r="P66" s="366" t="e">
        <f>IF(ISNUMBER(Regressions!R76),ROUND(Regressions!R76, 1), NA())</f>
        <v>#N/A</v>
      </c>
      <c r="Q66" s="233" t="e">
        <f>IF(ISNUMBER(Regressions!S76),ROUND(Regressions!S76, 1), NA())</f>
        <v>#N/A</v>
      </c>
      <c r="R66" s="367" t="e">
        <f>IF(ISNUMBER(Regressions!T76),ROUND(Regressions!T76, 1), NA())</f>
        <v>#N/A</v>
      </c>
      <c r="S66" s="255" t="e">
        <f>IF(ISNUMBER(Regressions!U76),ROUND(Regressions!U76, 1), NA())</f>
        <v>#N/A</v>
      </c>
    </row>
    <row xmlns:x14ac="http://schemas.microsoft.com/office/spreadsheetml/2009/9/ac" r="67" x14ac:dyDescent="0.2">
      <c r="A67" s="363" t="str">
        <f>IF(ISBLANK(Regressions!A77), " ", Regressions!A77)</f>
        <v>Malawi</v>
      </c>
      <c r="B67" s="364">
        <f>IF(ISBLANK(Regressions!B77), " ", Regressions!B77)</f>
        <v>2001</v>
      </c>
      <c r="C67" s="369" t="str">
        <f>IF(ISBLANK(Regressions!C77), " ", Regressions!C77)</f>
        <v>Rural</v>
      </c>
      <c r="D67" s="365">
        <f>IF(ISBLANK(Regressions!D77), " ", Regressions!D77)</f>
        <v>3923649.7444255832</v>
      </c>
      <c r="E67" s="232" t="e">
        <f>IF(ISNUMBER(Regressions!E77),ROUND(Regressions!E77, 1), NA())</f>
        <v>#N/A</v>
      </c>
      <c r="F67" s="366" t="e">
        <f>IF(ISNUMBER(Regressions!F77),ROUND(Regressions!F77, 1), NA())</f>
        <v>#N/A</v>
      </c>
      <c r="G67" s="254" t="e">
        <f>IF(ISNUMBER(Regressions!G77),ROUND(Regressions!G77, 1), NA())</f>
        <v>#N/A</v>
      </c>
      <c r="H67" s="367" t="e">
        <f>IF(ISNUMBER(Regressions!H77),ROUND(Regressions!H77, 1), NA())</f>
        <v>#N/A</v>
      </c>
      <c r="I67" s="255" t="e">
        <f>IF(ISNUMBER(Regressions!I77),ROUND(Regressions!I77, 1), NA())</f>
        <v>#N/A</v>
      </c>
      <c r="J67" s="368" t="e">
        <f>IF(ISNUMBER(Regressions!K77),ROUND(Regressions!K77, 1), NA())</f>
        <v>#N/A</v>
      </c>
      <c r="K67" s="366" t="e">
        <f>IF(ISNUMBER(Regressions!L77),ROUND(Regressions!L77, 1), NA())</f>
        <v>#N/A</v>
      </c>
      <c r="L67" s="256" t="e">
        <f>IF(ISNUMBER(Regressions!M77),ROUND(Regressions!M77, 1), NA())</f>
        <v>#N/A</v>
      </c>
      <c r="M67" s="367" t="e">
        <f>IF(ISNUMBER(Regressions!N77),ROUND(Regressions!N77, 1), NA())</f>
        <v>#N/A</v>
      </c>
      <c r="N67" s="255" t="e">
        <f>IF(ISNUMBER(Regressions!O77),ROUND(Regressions!O77, 1), NA())</f>
        <v>#N/A</v>
      </c>
      <c r="O67" s="368" t="e">
        <f>IF(ISNUMBER(Regressions!Q77),ROUND(Regressions!Q77, 1), NA())</f>
        <v>#N/A</v>
      </c>
      <c r="P67" s="366" t="e">
        <f>IF(ISNUMBER(Regressions!R77),ROUND(Regressions!R77, 1), NA())</f>
        <v>#N/A</v>
      </c>
      <c r="Q67" s="233" t="e">
        <f>IF(ISNUMBER(Regressions!S77),ROUND(Regressions!S77, 1), NA())</f>
        <v>#N/A</v>
      </c>
      <c r="R67" s="367" t="e">
        <f>IF(ISNUMBER(Regressions!T77),ROUND(Regressions!T77, 1), NA())</f>
        <v>#N/A</v>
      </c>
      <c r="S67" s="255" t="e">
        <f>IF(ISNUMBER(Regressions!U77),ROUND(Regressions!U77, 1), NA())</f>
        <v>#N/A</v>
      </c>
    </row>
    <row xmlns:x14ac="http://schemas.microsoft.com/office/spreadsheetml/2009/9/ac" r="68" x14ac:dyDescent="0.2">
      <c r="A68" s="363" t="str">
        <f>IF(ISBLANK(Regressions!A78), " ", Regressions!A78)</f>
        <v>Malawi</v>
      </c>
      <c r="B68" s="364">
        <f>IF(ISBLANK(Regressions!B78), " ", Regressions!B78)</f>
        <v>2002</v>
      </c>
      <c r="C68" s="369" t="str">
        <f>IF(ISBLANK(Regressions!C78), " ", Regressions!C78)</f>
        <v>Rural</v>
      </c>
      <c r="D68" s="365">
        <f>IF(ISBLANK(Regressions!D78), " ", Regressions!D78)</f>
        <v>4013133.7189229489</v>
      </c>
      <c r="E68" s="232" t="e">
        <f>IF(ISNUMBER(Regressions!E78),ROUND(Regressions!E78, 1), NA())</f>
        <v>#N/A</v>
      </c>
      <c r="F68" s="366" t="e">
        <f>IF(ISNUMBER(Regressions!F78),ROUND(Regressions!F78, 1), NA())</f>
        <v>#N/A</v>
      </c>
      <c r="G68" s="254" t="e">
        <f>IF(ISNUMBER(Regressions!G78),ROUND(Regressions!G78, 1), NA())</f>
        <v>#N/A</v>
      </c>
      <c r="H68" s="367" t="e">
        <f>IF(ISNUMBER(Regressions!H78),ROUND(Regressions!H78, 1), NA())</f>
        <v>#N/A</v>
      </c>
      <c r="I68" s="255" t="e">
        <f>IF(ISNUMBER(Regressions!I78),ROUND(Regressions!I78, 1), NA())</f>
        <v>#N/A</v>
      </c>
      <c r="J68" s="368" t="e">
        <f>IF(ISNUMBER(Regressions!K78),ROUND(Regressions!K78, 1), NA())</f>
        <v>#N/A</v>
      </c>
      <c r="K68" s="366" t="e">
        <f>IF(ISNUMBER(Regressions!L78),ROUND(Regressions!L78, 1), NA())</f>
        <v>#N/A</v>
      </c>
      <c r="L68" s="256" t="e">
        <f>IF(ISNUMBER(Regressions!M78),ROUND(Regressions!M78, 1), NA())</f>
        <v>#N/A</v>
      </c>
      <c r="M68" s="367" t="e">
        <f>IF(ISNUMBER(Regressions!N78),ROUND(Regressions!N78, 1), NA())</f>
        <v>#N/A</v>
      </c>
      <c r="N68" s="255" t="e">
        <f>IF(ISNUMBER(Regressions!O78),ROUND(Regressions!O78, 1), NA())</f>
        <v>#N/A</v>
      </c>
      <c r="O68" s="368" t="e">
        <f>IF(ISNUMBER(Regressions!Q78),ROUND(Regressions!Q78, 1), NA())</f>
        <v>#N/A</v>
      </c>
      <c r="P68" s="366" t="e">
        <f>IF(ISNUMBER(Regressions!R78),ROUND(Regressions!R78, 1), NA())</f>
        <v>#N/A</v>
      </c>
      <c r="Q68" s="233" t="e">
        <f>IF(ISNUMBER(Regressions!S78),ROUND(Regressions!S78, 1), NA())</f>
        <v>#N/A</v>
      </c>
      <c r="R68" s="367" t="e">
        <f>IF(ISNUMBER(Regressions!T78),ROUND(Regressions!T78, 1), NA())</f>
        <v>#N/A</v>
      </c>
      <c r="S68" s="255" t="e">
        <f>IF(ISNUMBER(Regressions!U78),ROUND(Regressions!U78, 1), NA())</f>
        <v>#N/A</v>
      </c>
    </row>
    <row xmlns:x14ac="http://schemas.microsoft.com/office/spreadsheetml/2009/9/ac" r="69" x14ac:dyDescent="0.2">
      <c r="A69" s="363" t="str">
        <f>IF(ISBLANK(Regressions!A79), " ", Regressions!A79)</f>
        <v>Malawi</v>
      </c>
      <c r="B69" s="364">
        <f>IF(ISBLANK(Regressions!B79), " ", Regressions!B79)</f>
        <v>2003</v>
      </c>
      <c r="C69" s="369" t="str">
        <f>IF(ISBLANK(Regressions!C79), " ", Regressions!C79)</f>
        <v>Rural</v>
      </c>
      <c r="D69" s="365">
        <f>IF(ISBLANK(Regressions!D79), " ", Regressions!D79)</f>
        <v>4111209.7687499998</v>
      </c>
      <c r="E69" s="232" t="e">
        <f>IF(ISNUMBER(Regressions!E79),ROUND(Regressions!E79, 1), NA())</f>
        <v>#N/A</v>
      </c>
      <c r="F69" s="366" t="e">
        <f>IF(ISNUMBER(Regressions!F79),ROUND(Regressions!F79, 1), NA())</f>
        <v>#N/A</v>
      </c>
      <c r="G69" s="254" t="e">
        <f>IF(ISNUMBER(Regressions!G79),ROUND(Regressions!G79, 1), NA())</f>
        <v>#N/A</v>
      </c>
      <c r="H69" s="367" t="e">
        <f>IF(ISNUMBER(Regressions!H79),ROUND(Regressions!H79, 1), NA())</f>
        <v>#N/A</v>
      </c>
      <c r="I69" s="255" t="e">
        <f>IF(ISNUMBER(Regressions!I79),ROUND(Regressions!I79, 1), NA())</f>
        <v>#N/A</v>
      </c>
      <c r="J69" s="368" t="e">
        <f>IF(ISNUMBER(Regressions!K79),ROUND(Regressions!K79, 1), NA())</f>
        <v>#N/A</v>
      </c>
      <c r="K69" s="366" t="e">
        <f>IF(ISNUMBER(Regressions!L79),ROUND(Regressions!L79, 1), NA())</f>
        <v>#N/A</v>
      </c>
      <c r="L69" s="256" t="e">
        <f>IF(ISNUMBER(Regressions!M79),ROUND(Regressions!M79, 1), NA())</f>
        <v>#N/A</v>
      </c>
      <c r="M69" s="367" t="e">
        <f>IF(ISNUMBER(Regressions!N79),ROUND(Regressions!N79, 1), NA())</f>
        <v>#N/A</v>
      </c>
      <c r="N69" s="255" t="e">
        <f>IF(ISNUMBER(Regressions!O79),ROUND(Regressions!O79, 1), NA())</f>
        <v>#N/A</v>
      </c>
      <c r="O69" s="368" t="e">
        <f>IF(ISNUMBER(Regressions!Q79),ROUND(Regressions!Q79, 1), NA())</f>
        <v>#N/A</v>
      </c>
      <c r="P69" s="366" t="e">
        <f>IF(ISNUMBER(Regressions!R79),ROUND(Regressions!R79, 1), NA())</f>
        <v>#N/A</v>
      </c>
      <c r="Q69" s="233" t="e">
        <f>IF(ISNUMBER(Regressions!S79),ROUND(Regressions!S79, 1), NA())</f>
        <v>#N/A</v>
      </c>
      <c r="R69" s="367" t="e">
        <f>IF(ISNUMBER(Regressions!T79),ROUND(Regressions!T79, 1), NA())</f>
        <v>#N/A</v>
      </c>
      <c r="S69" s="255" t="e">
        <f>IF(ISNUMBER(Regressions!U79),ROUND(Regressions!U79, 1), NA())</f>
        <v>#N/A</v>
      </c>
    </row>
    <row xmlns:x14ac="http://schemas.microsoft.com/office/spreadsheetml/2009/9/ac" r="70" x14ac:dyDescent="0.2">
      <c r="A70" s="363" t="str">
        <f>IF(ISBLANK(Regressions!A80), " ", Regressions!A80)</f>
        <v>Malawi</v>
      </c>
      <c r="B70" s="364">
        <f>IF(ISBLANK(Regressions!B80), " ", Regressions!B80)</f>
        <v>2004</v>
      </c>
      <c r="C70" s="369" t="str">
        <f>IF(ISBLANK(Regressions!C80), " ", Regressions!C80)</f>
        <v>Rural</v>
      </c>
      <c r="D70" s="365">
        <f>IF(ISBLANK(Regressions!D80), " ", Regressions!D80)</f>
        <v>4215054.256159706</v>
      </c>
      <c r="E70" s="232">
        <f>IF(ISNUMBER(Regressions!E80),ROUND(Regressions!E80, 1), NA())</f>
        <v>90.2</v>
      </c>
      <c r="F70" s="366">
        <f>IF(ISNUMBER(Regressions!F80),ROUND(Regressions!F80, 1), NA())</f>
        <v>77</v>
      </c>
      <c r="G70" s="254" t="e">
        <f>IF(ISNUMBER(Regressions!G80),ROUND(Regressions!G80, 1), NA())</f>
        <v>#N/A</v>
      </c>
      <c r="H70" s="367" t="e">
        <f>IF(ISNUMBER(Regressions!H80),ROUND(Regressions!H80, 1), NA())</f>
        <v>#N/A</v>
      </c>
      <c r="I70" s="255">
        <f>IF(ISNUMBER(Regressions!I80),ROUND(Regressions!I80, 1), NA())</f>
        <v>23</v>
      </c>
      <c r="J70" s="368">
        <f>IF(ISNUMBER(Regressions!K80),ROUND(Regressions!K80, 1), NA())</f>
        <v>91.2</v>
      </c>
      <c r="K70" s="366">
        <f>IF(ISNUMBER(Regressions!L80),ROUND(Regressions!L80, 1), NA())</f>
        <v>58.5</v>
      </c>
      <c r="L70" s="256">
        <f>IF(ISNUMBER(Regressions!M80),ROUND(Regressions!M80, 1), NA())</f>
        <v>53.6</v>
      </c>
      <c r="M70" s="367">
        <f>IF(ISNUMBER(Regressions!N80),ROUND(Regressions!N80, 1), NA())</f>
        <v>4.9000000000000004</v>
      </c>
      <c r="N70" s="255">
        <f>IF(ISNUMBER(Regressions!O80),ROUND(Regressions!O80, 1), NA())</f>
        <v>41.5</v>
      </c>
      <c r="O70" s="368">
        <f>IF(ISNUMBER(Regressions!Q80),ROUND(Regressions!Q80, 1), NA())</f>
        <v>33.700000000000003</v>
      </c>
      <c r="P70" s="366" t="e">
        <f>IF(ISNUMBER(Regressions!R80),ROUND(Regressions!R80, 1), NA())</f>
        <v>#N/A</v>
      </c>
      <c r="Q70" s="233" t="e">
        <f>IF(ISNUMBER(Regressions!S80),ROUND(Regressions!S80, 1), NA())</f>
        <v>#N/A</v>
      </c>
      <c r="R70" s="367" t="e">
        <f>IF(ISNUMBER(Regressions!T80),ROUND(Regressions!T80, 1), NA())</f>
        <v>#N/A</v>
      </c>
      <c r="S70" s="255" t="e">
        <f>IF(ISNUMBER(Regressions!U80),ROUND(Regressions!U80, 1), NA())</f>
        <v>#N/A</v>
      </c>
    </row>
    <row xmlns:x14ac="http://schemas.microsoft.com/office/spreadsheetml/2009/9/ac" r="71" x14ac:dyDescent="0.2">
      <c r="A71" s="363" t="str">
        <f>IF(ISBLANK(Regressions!A81), " ", Regressions!A81)</f>
        <v>Malawi</v>
      </c>
      <c r="B71" s="364">
        <f>IF(ISBLANK(Regressions!B81), " ", Regressions!B81)</f>
        <v>2005</v>
      </c>
      <c r="C71" s="369" t="str">
        <f>IF(ISBLANK(Regressions!C81), " ", Regressions!C81)</f>
        <v>Rural</v>
      </c>
      <c r="D71" s="365">
        <f>IF(ISBLANK(Regressions!D81), " ", Regressions!D81)</f>
        <v>4330113.0109957978</v>
      </c>
      <c r="E71" s="232">
        <f>IF(ISNUMBER(Regressions!E81),ROUND(Regressions!E81, 1), NA())</f>
        <v>90.2</v>
      </c>
      <c r="F71" s="366">
        <f>IF(ISNUMBER(Regressions!F81),ROUND(Regressions!F81, 1), NA())</f>
        <v>77</v>
      </c>
      <c r="G71" s="254" t="e">
        <f>IF(ISNUMBER(Regressions!G81),ROUND(Regressions!G81, 1), NA())</f>
        <v>#N/A</v>
      </c>
      <c r="H71" s="367" t="e">
        <f>IF(ISNUMBER(Regressions!H81),ROUND(Regressions!H81, 1), NA())</f>
        <v>#N/A</v>
      </c>
      <c r="I71" s="255">
        <f>IF(ISNUMBER(Regressions!I81),ROUND(Regressions!I81, 1), NA())</f>
        <v>23</v>
      </c>
      <c r="J71" s="368">
        <f>IF(ISNUMBER(Regressions!K81),ROUND(Regressions!K81, 1), NA())</f>
        <v>91.2</v>
      </c>
      <c r="K71" s="366">
        <f>IF(ISNUMBER(Regressions!L81),ROUND(Regressions!L81, 1), NA())</f>
        <v>58.5</v>
      </c>
      <c r="L71" s="256">
        <f>IF(ISNUMBER(Regressions!M81),ROUND(Regressions!M81, 1), NA())</f>
        <v>53.6</v>
      </c>
      <c r="M71" s="367">
        <f>IF(ISNUMBER(Regressions!N81),ROUND(Regressions!N81, 1), NA())</f>
        <v>4.9000000000000004</v>
      </c>
      <c r="N71" s="255">
        <f>IF(ISNUMBER(Regressions!O81),ROUND(Regressions!O81, 1), NA())</f>
        <v>41.5</v>
      </c>
      <c r="O71" s="368">
        <f>IF(ISNUMBER(Regressions!Q81),ROUND(Regressions!Q81, 1), NA())</f>
        <v>33.700000000000003</v>
      </c>
      <c r="P71" s="366" t="e">
        <f>IF(ISNUMBER(Regressions!R81),ROUND(Regressions!R81, 1), NA())</f>
        <v>#N/A</v>
      </c>
      <c r="Q71" s="233" t="e">
        <f>IF(ISNUMBER(Regressions!S81),ROUND(Regressions!S81, 1), NA())</f>
        <v>#N/A</v>
      </c>
      <c r="R71" s="367" t="e">
        <f>IF(ISNUMBER(Regressions!T81),ROUND(Regressions!T81, 1), NA())</f>
        <v>#N/A</v>
      </c>
      <c r="S71" s="255" t="e">
        <f>IF(ISNUMBER(Regressions!U81),ROUND(Regressions!U81, 1), NA())</f>
        <v>#N/A</v>
      </c>
    </row>
    <row xmlns:x14ac="http://schemas.microsoft.com/office/spreadsheetml/2009/9/ac" r="72" x14ac:dyDescent="0.2">
      <c r="A72" s="363" t="str">
        <f>IF(ISBLANK(Regressions!A82), " ", Regressions!A82)</f>
        <v>Malawi</v>
      </c>
      <c r="B72" s="364">
        <f>IF(ISBLANK(Regressions!B82), " ", Regressions!B82)</f>
        <v>2006</v>
      </c>
      <c r="C72" s="369" t="str">
        <f>IF(ISBLANK(Regressions!C82), " ", Regressions!C82)</f>
        <v>Rural</v>
      </c>
      <c r="D72" s="365">
        <f>IF(ISBLANK(Regressions!D82), " ", Regressions!D82)</f>
        <v>4458286.7178340917</v>
      </c>
      <c r="E72" s="232">
        <f>IF(ISNUMBER(Regressions!E82),ROUND(Regressions!E82, 1), NA())</f>
        <v>90.2</v>
      </c>
      <c r="F72" s="366">
        <f>IF(ISNUMBER(Regressions!F82),ROUND(Regressions!F82, 1), NA())</f>
        <v>77</v>
      </c>
      <c r="G72" s="254" t="e">
        <f>IF(ISNUMBER(Regressions!G82),ROUND(Regressions!G82, 1), NA())</f>
        <v>#N/A</v>
      </c>
      <c r="H72" s="367" t="e">
        <f>IF(ISNUMBER(Regressions!H82),ROUND(Regressions!H82, 1), NA())</f>
        <v>#N/A</v>
      </c>
      <c r="I72" s="255">
        <f>IF(ISNUMBER(Regressions!I82),ROUND(Regressions!I82, 1), NA())</f>
        <v>23</v>
      </c>
      <c r="J72" s="368">
        <f>IF(ISNUMBER(Regressions!K82),ROUND(Regressions!K82, 1), NA())</f>
        <v>91.2</v>
      </c>
      <c r="K72" s="366">
        <f>IF(ISNUMBER(Regressions!L82),ROUND(Regressions!L82, 1), NA())</f>
        <v>58.5</v>
      </c>
      <c r="L72" s="256">
        <f>IF(ISNUMBER(Regressions!M82),ROUND(Regressions!M82, 1), NA())</f>
        <v>53.6</v>
      </c>
      <c r="M72" s="367">
        <f>IF(ISNUMBER(Regressions!N82),ROUND(Regressions!N82, 1), NA())</f>
        <v>4.9000000000000004</v>
      </c>
      <c r="N72" s="255">
        <f>IF(ISNUMBER(Regressions!O82),ROUND(Regressions!O82, 1), NA())</f>
        <v>41.5</v>
      </c>
      <c r="O72" s="368">
        <f>IF(ISNUMBER(Regressions!Q82),ROUND(Regressions!Q82, 1), NA())</f>
        <v>33.700000000000003</v>
      </c>
      <c r="P72" s="366" t="e">
        <f>IF(ISNUMBER(Regressions!R82),ROUND(Regressions!R82, 1), NA())</f>
        <v>#N/A</v>
      </c>
      <c r="Q72" s="233" t="e">
        <f>IF(ISNUMBER(Regressions!S82),ROUND(Regressions!S82, 1), NA())</f>
        <v>#N/A</v>
      </c>
      <c r="R72" s="367" t="e">
        <f>IF(ISNUMBER(Regressions!T82),ROUND(Regressions!T82, 1), NA())</f>
        <v>#N/A</v>
      </c>
      <c r="S72" s="255" t="e">
        <f>IF(ISNUMBER(Regressions!U82),ROUND(Regressions!U82, 1), NA())</f>
        <v>#N/A</v>
      </c>
    </row>
    <row xmlns:x14ac="http://schemas.microsoft.com/office/spreadsheetml/2009/9/ac" r="73" x14ac:dyDescent="0.2">
      <c r="A73" s="363" t="str">
        <f>IF(ISBLANK(Regressions!A83), " ", Regressions!A83)</f>
        <v>Malawi</v>
      </c>
      <c r="B73" s="364">
        <f>IF(ISBLANK(Regressions!B83), " ", Regressions!B83)</f>
        <v>2007</v>
      </c>
      <c r="C73" s="369" t="str">
        <f>IF(ISBLANK(Regressions!C83), " ", Regressions!C83)</f>
        <v>Rural</v>
      </c>
      <c r="D73" s="365">
        <f>IF(ISBLANK(Regressions!D83), " ", Regressions!D83)</f>
        <v>4592227.8109498499</v>
      </c>
      <c r="E73" s="232">
        <f>IF(ISNUMBER(Regressions!E83),ROUND(Regressions!E83, 1), NA())</f>
        <v>90.2</v>
      </c>
      <c r="F73" s="366">
        <f>IF(ISNUMBER(Regressions!F83),ROUND(Regressions!F83, 1), NA())</f>
        <v>77</v>
      </c>
      <c r="G73" s="254" t="e">
        <f>IF(ISNUMBER(Regressions!G83),ROUND(Regressions!G83, 1), NA())</f>
        <v>#N/A</v>
      </c>
      <c r="H73" s="367" t="e">
        <f>IF(ISNUMBER(Regressions!H83),ROUND(Regressions!H83, 1), NA())</f>
        <v>#N/A</v>
      </c>
      <c r="I73" s="255">
        <f>IF(ISNUMBER(Regressions!I83),ROUND(Regressions!I83, 1), NA())</f>
        <v>23</v>
      </c>
      <c r="J73" s="368">
        <f>IF(ISNUMBER(Regressions!K83),ROUND(Regressions!K83, 1), NA())</f>
        <v>91.2</v>
      </c>
      <c r="K73" s="366">
        <f>IF(ISNUMBER(Regressions!L83),ROUND(Regressions!L83, 1), NA())</f>
        <v>58.5</v>
      </c>
      <c r="L73" s="256">
        <f>IF(ISNUMBER(Regressions!M83),ROUND(Regressions!M83, 1), NA())</f>
        <v>53.6</v>
      </c>
      <c r="M73" s="367">
        <f>IF(ISNUMBER(Regressions!N83),ROUND(Regressions!N83, 1), NA())</f>
        <v>4.9000000000000004</v>
      </c>
      <c r="N73" s="255">
        <f>IF(ISNUMBER(Regressions!O83),ROUND(Regressions!O83, 1), NA())</f>
        <v>41.5</v>
      </c>
      <c r="O73" s="368">
        <f>IF(ISNUMBER(Regressions!Q83),ROUND(Regressions!Q83, 1), NA())</f>
        <v>33.700000000000003</v>
      </c>
      <c r="P73" s="366" t="e">
        <f>IF(ISNUMBER(Regressions!R83),ROUND(Regressions!R83, 1), NA())</f>
        <v>#N/A</v>
      </c>
      <c r="Q73" s="233" t="e">
        <f>IF(ISNUMBER(Regressions!S83),ROUND(Regressions!S83, 1), NA())</f>
        <v>#N/A</v>
      </c>
      <c r="R73" s="367" t="e">
        <f>IF(ISNUMBER(Regressions!T83),ROUND(Regressions!T83, 1), NA())</f>
        <v>#N/A</v>
      </c>
      <c r="S73" s="255" t="e">
        <f>IF(ISNUMBER(Regressions!U83),ROUND(Regressions!U83, 1), NA())</f>
        <v>#N/A</v>
      </c>
    </row>
    <row xmlns:x14ac="http://schemas.microsoft.com/office/spreadsheetml/2009/9/ac" r="74" x14ac:dyDescent="0.2">
      <c r="A74" s="363" t="str">
        <f>IF(ISBLANK(Regressions!A84), " ", Regressions!A84)</f>
        <v>Malawi</v>
      </c>
      <c r="B74" s="364">
        <f>IF(ISBLANK(Regressions!B84), " ", Regressions!B84)</f>
        <v>2008</v>
      </c>
      <c r="C74" s="369" t="str">
        <f>IF(ISBLANK(Regressions!C84), " ", Regressions!C84)</f>
        <v>Rural</v>
      </c>
      <c r="D74" s="365">
        <f>IF(ISBLANK(Regressions!D84), " ", Regressions!D84)</f>
        <v>4740309.6104807286</v>
      </c>
      <c r="E74" s="232">
        <f>IF(ISNUMBER(Regressions!E84),ROUND(Regressions!E84, 1), NA())</f>
        <v>90.2</v>
      </c>
      <c r="F74" s="366">
        <f>IF(ISNUMBER(Regressions!F84),ROUND(Regressions!F84, 1), NA())</f>
        <v>77</v>
      </c>
      <c r="G74" s="254" t="e">
        <f>IF(ISNUMBER(Regressions!G84),ROUND(Regressions!G84, 1), NA())</f>
        <v>#N/A</v>
      </c>
      <c r="H74" s="367" t="e">
        <f>IF(ISNUMBER(Regressions!H84),ROUND(Regressions!H84, 1), NA())</f>
        <v>#N/A</v>
      </c>
      <c r="I74" s="255">
        <f>IF(ISNUMBER(Regressions!I84),ROUND(Regressions!I84, 1), NA())</f>
        <v>23</v>
      </c>
      <c r="J74" s="368">
        <f>IF(ISNUMBER(Regressions!K84),ROUND(Regressions!K84, 1), NA())</f>
        <v>91.2</v>
      </c>
      <c r="K74" s="366">
        <f>IF(ISNUMBER(Regressions!L84),ROUND(Regressions!L84, 1), NA())</f>
        <v>58.5</v>
      </c>
      <c r="L74" s="256">
        <f>IF(ISNUMBER(Regressions!M84),ROUND(Regressions!M84, 1), NA())</f>
        <v>53.6</v>
      </c>
      <c r="M74" s="367">
        <f>IF(ISNUMBER(Regressions!N84),ROUND(Regressions!N84, 1), NA())</f>
        <v>4.9000000000000004</v>
      </c>
      <c r="N74" s="255">
        <f>IF(ISNUMBER(Regressions!O84),ROUND(Regressions!O84, 1), NA())</f>
        <v>41.5</v>
      </c>
      <c r="O74" s="368">
        <f>IF(ISNUMBER(Regressions!Q84),ROUND(Regressions!Q84, 1), NA())</f>
        <v>33.700000000000003</v>
      </c>
      <c r="P74" s="366" t="e">
        <f>IF(ISNUMBER(Regressions!R84),ROUND(Regressions!R84, 1), NA())</f>
        <v>#N/A</v>
      </c>
      <c r="Q74" s="233" t="e">
        <f>IF(ISNUMBER(Regressions!S84),ROUND(Regressions!S84, 1), NA())</f>
        <v>#N/A</v>
      </c>
      <c r="R74" s="367" t="e">
        <f>IF(ISNUMBER(Regressions!T84),ROUND(Regressions!T84, 1), NA())</f>
        <v>#N/A</v>
      </c>
      <c r="S74" s="255" t="e">
        <f>IF(ISNUMBER(Regressions!U84),ROUND(Regressions!U84, 1), NA())</f>
        <v>#N/A</v>
      </c>
    </row>
    <row xmlns:x14ac="http://schemas.microsoft.com/office/spreadsheetml/2009/9/ac" r="75" x14ac:dyDescent="0.2">
      <c r="A75" s="363" t="str">
        <f>IF(ISBLANK(Regressions!A85), " ", Regressions!A85)</f>
        <v>Malawi</v>
      </c>
      <c r="B75" s="364">
        <f>IF(ISBLANK(Regressions!B85), " ", Regressions!B85)</f>
        <v>2009</v>
      </c>
      <c r="C75" s="369" t="str">
        <f>IF(ISBLANK(Regressions!C85), " ", Regressions!C85)</f>
        <v>Rural</v>
      </c>
      <c r="D75" s="365">
        <f>IF(ISBLANK(Regressions!D85), " ", Regressions!D85)</f>
        <v>4910834.1596492669</v>
      </c>
      <c r="E75" s="232">
        <f>IF(ISNUMBER(Regressions!E85),ROUND(Regressions!E85, 1), NA())</f>
        <v>90.8</v>
      </c>
      <c r="F75" s="366">
        <f>IF(ISNUMBER(Regressions!F85),ROUND(Regressions!F85, 1), NA())</f>
        <v>78.400000000000006</v>
      </c>
      <c r="G75" s="254" t="e">
        <f>IF(ISNUMBER(Regressions!G85),ROUND(Regressions!G85, 1), NA())</f>
        <v>#N/A</v>
      </c>
      <c r="H75" s="367" t="e">
        <f>IF(ISNUMBER(Regressions!H85),ROUND(Regressions!H85, 1), NA())</f>
        <v>#N/A</v>
      </c>
      <c r="I75" s="255">
        <f>IF(ISNUMBER(Regressions!I85),ROUND(Regressions!I85, 1), NA())</f>
        <v>21.6</v>
      </c>
      <c r="J75" s="368">
        <f>IF(ISNUMBER(Regressions!K85),ROUND(Regressions!K85, 1), NA())</f>
        <v>91.4</v>
      </c>
      <c r="K75" s="366">
        <f>IF(ISNUMBER(Regressions!L85),ROUND(Regressions!L85, 1), NA())</f>
        <v>60.5</v>
      </c>
      <c r="L75" s="256">
        <f>IF(ISNUMBER(Regressions!M85),ROUND(Regressions!M85, 1), NA())</f>
        <v>55.6</v>
      </c>
      <c r="M75" s="367">
        <f>IF(ISNUMBER(Regressions!N85),ROUND(Regressions!N85, 1), NA())</f>
        <v>4.9000000000000004</v>
      </c>
      <c r="N75" s="255">
        <f>IF(ISNUMBER(Regressions!O85),ROUND(Regressions!O85, 1), NA())</f>
        <v>39.5</v>
      </c>
      <c r="O75" s="368">
        <f>IF(ISNUMBER(Regressions!Q85),ROUND(Regressions!Q85, 1), NA())</f>
        <v>34.4</v>
      </c>
      <c r="P75" s="366" t="e">
        <f>IF(ISNUMBER(Regressions!R85),ROUND(Regressions!R85, 1), NA())</f>
        <v>#N/A</v>
      </c>
      <c r="Q75" s="233" t="e">
        <f>IF(ISNUMBER(Regressions!S85),ROUND(Regressions!S85, 1), NA())</f>
        <v>#N/A</v>
      </c>
      <c r="R75" s="367" t="e">
        <f>IF(ISNUMBER(Regressions!T85),ROUND(Regressions!T85, 1), NA())</f>
        <v>#N/A</v>
      </c>
      <c r="S75" s="255" t="e">
        <f>IF(ISNUMBER(Regressions!U85),ROUND(Regressions!U85, 1), NA())</f>
        <v>#N/A</v>
      </c>
    </row>
    <row xmlns:x14ac="http://schemas.microsoft.com/office/spreadsheetml/2009/9/ac" r="76" x14ac:dyDescent="0.2">
      <c r="A76" s="363" t="str">
        <f>IF(ISBLANK(Regressions!A86), " ", Regressions!A86)</f>
        <v>Malawi</v>
      </c>
      <c r="B76" s="364">
        <f>IF(ISBLANK(Regressions!B86), " ", Regressions!B86)</f>
        <v>2010</v>
      </c>
      <c r="C76" s="369" t="str">
        <f>IF(ISBLANK(Regressions!C86), " ", Regressions!C86)</f>
        <v>Rural</v>
      </c>
      <c r="D76" s="365">
        <f>IF(ISBLANK(Regressions!D86), " ", Regressions!D86)</f>
        <v>5086251.1378372191</v>
      </c>
      <c r="E76" s="232">
        <f>IF(ISNUMBER(Regressions!E86),ROUND(Regressions!E86, 1), NA())</f>
        <v>91.4</v>
      </c>
      <c r="F76" s="366">
        <f>IF(ISNUMBER(Regressions!F86),ROUND(Regressions!F86, 1), NA())</f>
        <v>79.8</v>
      </c>
      <c r="G76" s="254" t="e">
        <f>IF(ISNUMBER(Regressions!G86),ROUND(Regressions!G86, 1), NA())</f>
        <v>#N/A</v>
      </c>
      <c r="H76" s="367" t="e">
        <f>IF(ISNUMBER(Regressions!H86),ROUND(Regressions!H86, 1), NA())</f>
        <v>#N/A</v>
      </c>
      <c r="I76" s="255">
        <f>IF(ISNUMBER(Regressions!I86),ROUND(Regressions!I86, 1), NA())</f>
        <v>20.2</v>
      </c>
      <c r="J76" s="368">
        <f>IF(ISNUMBER(Regressions!K86),ROUND(Regressions!K86, 1), NA())</f>
        <v>91.6</v>
      </c>
      <c r="K76" s="366">
        <f>IF(ISNUMBER(Regressions!L86),ROUND(Regressions!L86, 1), NA())</f>
        <v>62.5</v>
      </c>
      <c r="L76" s="256">
        <f>IF(ISNUMBER(Regressions!M86),ROUND(Regressions!M86, 1), NA())</f>
        <v>57.7</v>
      </c>
      <c r="M76" s="367">
        <f>IF(ISNUMBER(Regressions!N86),ROUND(Regressions!N86, 1), NA())</f>
        <v>4.8</v>
      </c>
      <c r="N76" s="255">
        <f>IF(ISNUMBER(Regressions!O86),ROUND(Regressions!O86, 1), NA())</f>
        <v>37.5</v>
      </c>
      <c r="O76" s="368">
        <f>IF(ISNUMBER(Regressions!Q86),ROUND(Regressions!Q86, 1), NA())</f>
        <v>35.200000000000003</v>
      </c>
      <c r="P76" s="366" t="e">
        <f>IF(ISNUMBER(Regressions!R86),ROUND(Regressions!R86, 1), NA())</f>
        <v>#N/A</v>
      </c>
      <c r="Q76" s="233" t="e">
        <f>IF(ISNUMBER(Regressions!S86),ROUND(Regressions!S86, 1), NA())</f>
        <v>#N/A</v>
      </c>
      <c r="R76" s="367" t="e">
        <f>IF(ISNUMBER(Regressions!T86),ROUND(Regressions!T86, 1), NA())</f>
        <v>#N/A</v>
      </c>
      <c r="S76" s="255" t="e">
        <f>IF(ISNUMBER(Regressions!U86),ROUND(Regressions!U86, 1), NA())</f>
        <v>#N/A</v>
      </c>
    </row>
    <row xmlns:x14ac="http://schemas.microsoft.com/office/spreadsheetml/2009/9/ac" r="77" x14ac:dyDescent="0.2">
      <c r="A77" s="363" t="str">
        <f>IF(ISBLANK(Regressions!A87), " ", Regressions!A87)</f>
        <v>Malawi</v>
      </c>
      <c r="B77" s="364">
        <f>IF(ISBLANK(Regressions!B87), " ", Regressions!B87)</f>
        <v>2011</v>
      </c>
      <c r="C77" s="369" t="str">
        <f>IF(ISBLANK(Regressions!C87), " ", Regressions!C87)</f>
        <v>Rural</v>
      </c>
      <c r="D77" s="365">
        <f>IF(ISBLANK(Regressions!D87), " ", Regressions!D87)</f>
        <v>5262800.0146052651</v>
      </c>
      <c r="E77" s="232">
        <f>IF(ISNUMBER(Regressions!E87),ROUND(Regressions!E87, 1), NA())</f>
        <v>92</v>
      </c>
      <c r="F77" s="366">
        <f>IF(ISNUMBER(Regressions!F87),ROUND(Regressions!F87, 1), NA())</f>
        <v>81.2</v>
      </c>
      <c r="G77" s="254" t="e">
        <f>IF(ISNUMBER(Regressions!G87),ROUND(Regressions!G87, 1), NA())</f>
        <v>#N/A</v>
      </c>
      <c r="H77" s="367" t="e">
        <f>IF(ISNUMBER(Regressions!H87),ROUND(Regressions!H87, 1), NA())</f>
        <v>#N/A</v>
      </c>
      <c r="I77" s="255">
        <f>IF(ISNUMBER(Regressions!I87),ROUND(Regressions!I87, 1), NA())</f>
        <v>18.8</v>
      </c>
      <c r="J77" s="368">
        <f>IF(ISNUMBER(Regressions!K87),ROUND(Regressions!K87, 1), NA())</f>
        <v>91.8</v>
      </c>
      <c r="K77" s="366">
        <f>IF(ISNUMBER(Regressions!L87),ROUND(Regressions!L87, 1), NA())</f>
        <v>64.5</v>
      </c>
      <c r="L77" s="256">
        <f>IF(ISNUMBER(Regressions!M87),ROUND(Regressions!M87, 1), NA())</f>
        <v>59.7</v>
      </c>
      <c r="M77" s="367">
        <f>IF(ISNUMBER(Regressions!N87),ROUND(Regressions!N87, 1), NA())</f>
        <v>4.7</v>
      </c>
      <c r="N77" s="255">
        <f>IF(ISNUMBER(Regressions!O87),ROUND(Regressions!O87, 1), NA())</f>
        <v>35.5</v>
      </c>
      <c r="O77" s="368">
        <f>IF(ISNUMBER(Regressions!Q87),ROUND(Regressions!Q87, 1), NA())</f>
        <v>35.9</v>
      </c>
      <c r="P77" s="366" t="e">
        <f>IF(ISNUMBER(Regressions!R87),ROUND(Regressions!R87, 1), NA())</f>
        <v>#N/A</v>
      </c>
      <c r="Q77" s="233" t="e">
        <f>IF(ISNUMBER(Regressions!S87),ROUND(Regressions!S87, 1), NA())</f>
        <v>#N/A</v>
      </c>
      <c r="R77" s="367" t="e">
        <f>IF(ISNUMBER(Regressions!T87),ROUND(Regressions!T87, 1), NA())</f>
        <v>#N/A</v>
      </c>
      <c r="S77" s="255" t="e">
        <f>IF(ISNUMBER(Regressions!U87),ROUND(Regressions!U87, 1), NA())</f>
        <v>#N/A</v>
      </c>
    </row>
    <row xmlns:x14ac="http://schemas.microsoft.com/office/spreadsheetml/2009/9/ac" r="78" x14ac:dyDescent="0.2">
      <c r="A78" s="363" t="str">
        <f>IF(ISBLANK(Regressions!A88), " ", Regressions!A88)</f>
        <v>Malawi</v>
      </c>
      <c r="B78" s="364">
        <f>IF(ISBLANK(Regressions!B88), " ", Regressions!B88)</f>
        <v>2012</v>
      </c>
      <c r="C78" s="369" t="str">
        <f>IF(ISBLANK(Regressions!C88), " ", Regressions!C88)</f>
        <v>Rural</v>
      </c>
      <c r="D78" s="365">
        <f>IF(ISBLANK(Regressions!D88), " ", Regressions!D88)</f>
        <v>5437355.2058209609</v>
      </c>
      <c r="E78" s="232">
        <f>IF(ISNUMBER(Regressions!E88),ROUND(Regressions!E88, 1), NA())</f>
        <v>92.5</v>
      </c>
      <c r="F78" s="366">
        <f>IF(ISNUMBER(Regressions!F88),ROUND(Regressions!F88, 1), NA())</f>
        <v>82.6</v>
      </c>
      <c r="G78" s="254" t="e">
        <f>IF(ISNUMBER(Regressions!G88),ROUND(Regressions!G88, 1), NA())</f>
        <v>#N/A</v>
      </c>
      <c r="H78" s="367" t="e">
        <f>IF(ISNUMBER(Regressions!H88),ROUND(Regressions!H88, 1), NA())</f>
        <v>#N/A</v>
      </c>
      <c r="I78" s="255">
        <f>IF(ISNUMBER(Regressions!I88),ROUND(Regressions!I88, 1), NA())</f>
        <v>17.399999999999999</v>
      </c>
      <c r="J78" s="368">
        <f>IF(ISNUMBER(Regressions!K88),ROUND(Regressions!K88, 1), NA())</f>
        <v>92</v>
      </c>
      <c r="K78" s="366">
        <f>IF(ISNUMBER(Regressions!L88),ROUND(Regressions!L88, 1), NA())</f>
        <v>66.400000000000006</v>
      </c>
      <c r="L78" s="256">
        <f>IF(ISNUMBER(Regressions!M88),ROUND(Regressions!M88, 1), NA())</f>
        <v>61.8</v>
      </c>
      <c r="M78" s="367">
        <f>IF(ISNUMBER(Regressions!N88),ROUND(Regressions!N88, 1), NA())</f>
        <v>4.7</v>
      </c>
      <c r="N78" s="255">
        <f>IF(ISNUMBER(Regressions!O88),ROUND(Regressions!O88, 1), NA())</f>
        <v>33.6</v>
      </c>
      <c r="O78" s="368">
        <f>IF(ISNUMBER(Regressions!Q88),ROUND(Regressions!Q88, 1), NA())</f>
        <v>36.700000000000003</v>
      </c>
      <c r="P78" s="366" t="e">
        <f>IF(ISNUMBER(Regressions!R88),ROUND(Regressions!R88, 1), NA())</f>
        <v>#N/A</v>
      </c>
      <c r="Q78" s="233" t="e">
        <f>IF(ISNUMBER(Regressions!S88),ROUND(Regressions!S88, 1), NA())</f>
        <v>#N/A</v>
      </c>
      <c r="R78" s="367" t="e">
        <f>IF(ISNUMBER(Regressions!T88),ROUND(Regressions!T88, 1), NA())</f>
        <v>#N/A</v>
      </c>
      <c r="S78" s="255" t="e">
        <f>IF(ISNUMBER(Regressions!U88),ROUND(Regressions!U88, 1), NA())</f>
        <v>#N/A</v>
      </c>
    </row>
    <row xmlns:x14ac="http://schemas.microsoft.com/office/spreadsheetml/2009/9/ac" r="79" x14ac:dyDescent="0.2">
      <c r="A79" s="363" t="str">
        <f>IF(ISBLANK(Regressions!A89), " ", Regressions!A89)</f>
        <v>Malawi</v>
      </c>
      <c r="B79" s="364">
        <f>IF(ISBLANK(Regressions!B89), " ", Regressions!B89)</f>
        <v>2013</v>
      </c>
      <c r="C79" s="369" t="str">
        <f>IF(ISBLANK(Regressions!C89), " ", Regressions!C89)</f>
        <v>Rural</v>
      </c>
      <c r="D79" s="365">
        <f>IF(ISBLANK(Regressions!D89), " ", Regressions!D89)</f>
        <v>5610435.9184071347</v>
      </c>
      <c r="E79" s="232">
        <f>IF(ISNUMBER(Regressions!E89),ROUND(Regressions!E89, 1), NA())</f>
        <v>93.1</v>
      </c>
      <c r="F79" s="366">
        <f>IF(ISNUMBER(Regressions!F89),ROUND(Regressions!F89, 1), NA())</f>
        <v>84</v>
      </c>
      <c r="G79" s="254">
        <f>IF(ISNUMBER(Regressions!G89),ROUND(Regressions!G89, 1), NA())</f>
        <v>68.2</v>
      </c>
      <c r="H79" s="367">
        <f>IF(ISNUMBER(Regressions!H89),ROUND(Regressions!H89, 1), NA())</f>
        <v>15.8</v>
      </c>
      <c r="I79" s="255">
        <f>IF(ISNUMBER(Regressions!I89),ROUND(Regressions!I89, 1), NA())</f>
        <v>16</v>
      </c>
      <c r="J79" s="368">
        <f>IF(ISNUMBER(Regressions!K89),ROUND(Regressions!K89, 1), NA())</f>
        <v>92.2</v>
      </c>
      <c r="K79" s="366">
        <f>IF(ISNUMBER(Regressions!L89),ROUND(Regressions!L89, 1), NA())</f>
        <v>68.400000000000006</v>
      </c>
      <c r="L79" s="256">
        <f>IF(ISNUMBER(Regressions!M89),ROUND(Regressions!M89, 1), NA())</f>
        <v>63.8</v>
      </c>
      <c r="M79" s="367">
        <f>IF(ISNUMBER(Regressions!N89),ROUND(Regressions!N89, 1), NA())</f>
        <v>4.5999999999999996</v>
      </c>
      <c r="N79" s="255">
        <f>IF(ISNUMBER(Regressions!O89),ROUND(Regressions!O89, 1), NA())</f>
        <v>31.6</v>
      </c>
      <c r="O79" s="368">
        <f>IF(ISNUMBER(Regressions!Q89),ROUND(Regressions!Q89, 1), NA())</f>
        <v>37.4</v>
      </c>
      <c r="P79" s="366">
        <f>IF(ISNUMBER(Regressions!R89),ROUND(Regressions!R89, 1), NA())</f>
        <v>23.5</v>
      </c>
      <c r="Q79" s="233">
        <f>IF(ISNUMBER(Regressions!S89),ROUND(Regressions!S89, 1), NA())</f>
        <v>12.9</v>
      </c>
      <c r="R79" s="367">
        <f>IF(ISNUMBER(Regressions!T89),ROUND(Regressions!T89, 1), NA())</f>
        <v>10.6</v>
      </c>
      <c r="S79" s="255">
        <f>IF(ISNUMBER(Regressions!U89),ROUND(Regressions!U89, 1), NA())</f>
        <v>76.5</v>
      </c>
    </row>
    <row xmlns:x14ac="http://schemas.microsoft.com/office/spreadsheetml/2009/9/ac" r="80" x14ac:dyDescent="0.2">
      <c r="A80" s="363" t="str">
        <f>IF(ISBLANK(Regressions!A90), " ", Regressions!A90)</f>
        <v>Malawi</v>
      </c>
      <c r="B80" s="364">
        <f>IF(ISBLANK(Regressions!B90), " ", Regressions!B90)</f>
        <v>2014</v>
      </c>
      <c r="C80" s="369" t="str">
        <f>IF(ISBLANK(Regressions!C90), " ", Regressions!C90)</f>
        <v>Rural</v>
      </c>
      <c r="D80" s="365">
        <f>IF(ISBLANK(Regressions!D90), " ", Regressions!D90)</f>
        <v>5777271.5038222121</v>
      </c>
      <c r="E80" s="232">
        <f>IF(ISNUMBER(Regressions!E90),ROUND(Regressions!E90, 1), NA())</f>
        <v>93.7</v>
      </c>
      <c r="F80" s="366">
        <f>IF(ISNUMBER(Regressions!F90),ROUND(Regressions!F90, 1), NA())</f>
        <v>85.4</v>
      </c>
      <c r="G80" s="254">
        <f>IF(ISNUMBER(Regressions!G90),ROUND(Regressions!G90, 1), NA())</f>
        <v>68.2</v>
      </c>
      <c r="H80" s="367">
        <f>IF(ISNUMBER(Regressions!H90),ROUND(Regressions!H90, 1), NA())</f>
        <v>17.2</v>
      </c>
      <c r="I80" s="255">
        <f>IF(ISNUMBER(Regressions!I90),ROUND(Regressions!I90, 1), NA())</f>
        <v>14.6</v>
      </c>
      <c r="J80" s="368">
        <f>IF(ISNUMBER(Regressions!K90),ROUND(Regressions!K90, 1), NA())</f>
        <v>92.4</v>
      </c>
      <c r="K80" s="366">
        <f>IF(ISNUMBER(Regressions!L90),ROUND(Regressions!L90, 1), NA())</f>
        <v>70.400000000000006</v>
      </c>
      <c r="L80" s="256">
        <f>IF(ISNUMBER(Regressions!M90),ROUND(Regressions!M90, 1), NA())</f>
        <v>65.8</v>
      </c>
      <c r="M80" s="367">
        <f>IF(ISNUMBER(Regressions!N90),ROUND(Regressions!N90, 1), NA())</f>
        <v>4.5999999999999996</v>
      </c>
      <c r="N80" s="255">
        <f>IF(ISNUMBER(Regressions!O90),ROUND(Regressions!O90, 1), NA())</f>
        <v>29.6</v>
      </c>
      <c r="O80" s="368">
        <f>IF(ISNUMBER(Regressions!Q90),ROUND(Regressions!Q90, 1), NA())</f>
        <v>38.200000000000003</v>
      </c>
      <c r="P80" s="366">
        <f>IF(ISNUMBER(Regressions!R90),ROUND(Regressions!R90, 1), NA())</f>
        <v>23.5</v>
      </c>
      <c r="Q80" s="233">
        <f>IF(ISNUMBER(Regressions!S90),ROUND(Regressions!S90, 1), NA())</f>
        <v>12.9</v>
      </c>
      <c r="R80" s="367">
        <f>IF(ISNUMBER(Regressions!T90),ROUND(Regressions!T90, 1), NA())</f>
        <v>10.6</v>
      </c>
      <c r="S80" s="255">
        <f>IF(ISNUMBER(Regressions!U90),ROUND(Regressions!U90, 1), NA())</f>
        <v>76.5</v>
      </c>
    </row>
    <row xmlns:x14ac="http://schemas.microsoft.com/office/spreadsheetml/2009/9/ac" r="81" x14ac:dyDescent="0.2">
      <c r="A81" s="363" t="str">
        <f>IF(ISBLANK(Regressions!A91), " ", Regressions!A91)</f>
        <v>Malawi</v>
      </c>
      <c r="B81" s="364">
        <f>IF(ISBLANK(Regressions!B91), " ", Regressions!B91)</f>
        <v>2015</v>
      </c>
      <c r="C81" s="369" t="str">
        <f>IF(ISBLANK(Regressions!C91), " ", Regressions!C91)</f>
        <v>Rural</v>
      </c>
      <c r="D81" s="365">
        <f>IF(ISBLANK(Regressions!D91), " ", Regressions!D91)</f>
        <v>5939972.727774811</v>
      </c>
      <c r="E81" s="232">
        <f>IF(ISNUMBER(Regressions!E91),ROUND(Regressions!E91, 1), NA())</f>
        <v>94.2</v>
      </c>
      <c r="F81" s="366">
        <f>IF(ISNUMBER(Regressions!F91),ROUND(Regressions!F91, 1), NA())</f>
        <v>86.7</v>
      </c>
      <c r="G81" s="254">
        <f>IF(ISNUMBER(Regressions!G91),ROUND(Regressions!G91, 1), NA())</f>
        <v>68.2</v>
      </c>
      <c r="H81" s="367">
        <f>IF(ISNUMBER(Regressions!H91),ROUND(Regressions!H91, 1), NA())</f>
        <v>18.600000000000001</v>
      </c>
      <c r="I81" s="255">
        <f>IF(ISNUMBER(Regressions!I91),ROUND(Regressions!I91, 1), NA())</f>
        <v>13.3</v>
      </c>
      <c r="J81" s="368">
        <f>IF(ISNUMBER(Regressions!K91),ROUND(Regressions!K91, 1), NA())</f>
        <v>92.6</v>
      </c>
      <c r="K81" s="366">
        <f>IF(ISNUMBER(Regressions!L91),ROUND(Regressions!L91, 1), NA())</f>
        <v>72.400000000000006</v>
      </c>
      <c r="L81" s="256">
        <f>IF(ISNUMBER(Regressions!M91),ROUND(Regressions!M91, 1), NA())</f>
        <v>67.900000000000006</v>
      </c>
      <c r="M81" s="367">
        <f>IF(ISNUMBER(Regressions!N91),ROUND(Regressions!N91, 1), NA())</f>
        <v>4.5</v>
      </c>
      <c r="N81" s="255">
        <f>IF(ISNUMBER(Regressions!O91),ROUND(Regressions!O91, 1), NA())</f>
        <v>27.6</v>
      </c>
      <c r="O81" s="368">
        <f>IF(ISNUMBER(Regressions!Q91),ROUND(Regressions!Q91, 1), NA())</f>
        <v>38.9</v>
      </c>
      <c r="P81" s="366">
        <f>IF(ISNUMBER(Regressions!R91),ROUND(Regressions!R91, 1), NA())</f>
        <v>23.5</v>
      </c>
      <c r="Q81" s="233">
        <f>IF(ISNUMBER(Regressions!S91),ROUND(Regressions!S91, 1), NA())</f>
        <v>12.9</v>
      </c>
      <c r="R81" s="367">
        <f>IF(ISNUMBER(Regressions!T91),ROUND(Regressions!T91, 1), NA())</f>
        <v>10.6</v>
      </c>
      <c r="S81" s="255">
        <f>IF(ISNUMBER(Regressions!U91),ROUND(Regressions!U91, 1), NA())</f>
        <v>76.5</v>
      </c>
    </row>
    <row xmlns:x14ac="http://schemas.microsoft.com/office/spreadsheetml/2009/9/ac" r="82" x14ac:dyDescent="0.2">
      <c r="A82" s="363" t="str">
        <f>IF(ISBLANK(Regressions!A92), " ", Regressions!A92)</f>
        <v>Malawi</v>
      </c>
      <c r="B82" s="364">
        <f>IF(ISBLANK(Regressions!B92), " ", Regressions!B92)</f>
        <v>2016</v>
      </c>
      <c r="C82" s="369" t="str">
        <f>IF(ISBLANK(Regressions!C92), " ", Regressions!C92)</f>
        <v>Rural</v>
      </c>
      <c r="D82" s="365">
        <f>IF(ISBLANK(Regressions!D92), " ", Regressions!D92)</f>
        <v>6092982.961540604</v>
      </c>
      <c r="E82" s="232">
        <f>IF(ISNUMBER(Regressions!E92),ROUND(Regressions!E92, 1), NA())</f>
        <v>94.8</v>
      </c>
      <c r="F82" s="366">
        <f>IF(ISNUMBER(Regressions!F92),ROUND(Regressions!F92, 1), NA())</f>
        <v>88.1</v>
      </c>
      <c r="G82" s="254">
        <f>IF(ISNUMBER(Regressions!G92),ROUND(Regressions!G92, 1), NA())</f>
        <v>68.2</v>
      </c>
      <c r="H82" s="367">
        <f>IF(ISNUMBER(Regressions!H92),ROUND(Regressions!H92, 1), NA())</f>
        <v>19.899999999999999</v>
      </c>
      <c r="I82" s="255">
        <f>IF(ISNUMBER(Regressions!I92),ROUND(Regressions!I92, 1), NA())</f>
        <v>11.9</v>
      </c>
      <c r="J82" s="368">
        <f>IF(ISNUMBER(Regressions!K92),ROUND(Regressions!K92, 1), NA())</f>
        <v>92.7</v>
      </c>
      <c r="K82" s="366">
        <f>IF(ISNUMBER(Regressions!L92),ROUND(Regressions!L92, 1), NA())</f>
        <v>74.400000000000006</v>
      </c>
      <c r="L82" s="256">
        <f>IF(ISNUMBER(Regressions!M92),ROUND(Regressions!M92, 1), NA())</f>
        <v>69.900000000000006</v>
      </c>
      <c r="M82" s="367">
        <f>IF(ISNUMBER(Regressions!N92),ROUND(Regressions!N92, 1), NA())</f>
        <v>4.4000000000000004</v>
      </c>
      <c r="N82" s="255">
        <f>IF(ISNUMBER(Regressions!O92),ROUND(Regressions!O92, 1), NA())</f>
        <v>25.6</v>
      </c>
      <c r="O82" s="368">
        <f>IF(ISNUMBER(Regressions!Q92),ROUND(Regressions!Q92, 1), NA())</f>
        <v>39.700000000000003</v>
      </c>
      <c r="P82" s="366">
        <f>IF(ISNUMBER(Regressions!R92),ROUND(Regressions!R92, 1), NA())</f>
        <v>23.5</v>
      </c>
      <c r="Q82" s="233">
        <f>IF(ISNUMBER(Regressions!S92),ROUND(Regressions!S92, 1), NA())</f>
        <v>12.9</v>
      </c>
      <c r="R82" s="367">
        <f>IF(ISNUMBER(Regressions!T92),ROUND(Regressions!T92, 1), NA())</f>
        <v>10.6</v>
      </c>
      <c r="S82" s="255">
        <f>IF(ISNUMBER(Regressions!U92),ROUND(Regressions!U92, 1), NA())</f>
        <v>76.5</v>
      </c>
    </row>
    <row xmlns:x14ac="http://schemas.microsoft.com/office/spreadsheetml/2009/9/ac" r="83" x14ac:dyDescent="0.2">
      <c r="A83" s="363" t="str">
        <f>IF(ISBLANK(Regressions!A93), " ", Regressions!A93)</f>
        <v>Malawi</v>
      </c>
      <c r="B83" s="364">
        <f>IF(ISBLANK(Regressions!B93), " ", Regressions!B93)</f>
        <v>2017</v>
      </c>
      <c r="C83" s="369" t="str">
        <f>IF(ISBLANK(Regressions!C93), " ", Regressions!C93)</f>
        <v>Rural</v>
      </c>
      <c r="D83" s="365">
        <f>IF(ISBLANK(Regressions!D93), " ", Regressions!D93)</f>
        <v>6236619.7008600226</v>
      </c>
      <c r="E83" s="232">
        <f>IF(ISNUMBER(Regressions!E93),ROUND(Regressions!E93, 1), NA())</f>
        <v>95.4</v>
      </c>
      <c r="F83" s="366">
        <f>IF(ISNUMBER(Regressions!F93),ROUND(Regressions!F93, 1), NA())</f>
        <v>89.5</v>
      </c>
      <c r="G83" s="254">
        <f>IF(ISNUMBER(Regressions!G93),ROUND(Regressions!G93, 1), NA())</f>
        <v>68.2</v>
      </c>
      <c r="H83" s="367">
        <f>IF(ISNUMBER(Regressions!H93),ROUND(Regressions!H93, 1), NA())</f>
        <v>21.3</v>
      </c>
      <c r="I83" s="255">
        <f>IF(ISNUMBER(Regressions!I93),ROUND(Regressions!I93, 1), NA())</f>
        <v>10.5</v>
      </c>
      <c r="J83" s="368">
        <f>IF(ISNUMBER(Regressions!K93),ROUND(Regressions!K93, 1), NA())</f>
        <v>92.9</v>
      </c>
      <c r="K83" s="366">
        <f>IF(ISNUMBER(Regressions!L93),ROUND(Regressions!L93, 1), NA())</f>
        <v>76.400000000000006</v>
      </c>
      <c r="L83" s="256">
        <f>IF(ISNUMBER(Regressions!M93),ROUND(Regressions!M93, 1), NA())</f>
        <v>72</v>
      </c>
      <c r="M83" s="367">
        <f>IF(ISNUMBER(Regressions!N93),ROUND(Regressions!N93, 1), NA())</f>
        <v>4.4000000000000004</v>
      </c>
      <c r="N83" s="255">
        <f>IF(ISNUMBER(Regressions!O93),ROUND(Regressions!O93, 1), NA())</f>
        <v>23.6</v>
      </c>
      <c r="O83" s="368">
        <f>IF(ISNUMBER(Regressions!Q93),ROUND(Regressions!Q93, 1), NA())</f>
        <v>40.4</v>
      </c>
      <c r="P83" s="366">
        <f>IF(ISNUMBER(Regressions!R93),ROUND(Regressions!R93, 1), NA())</f>
        <v>23.5</v>
      </c>
      <c r="Q83" s="233">
        <f>IF(ISNUMBER(Regressions!S93),ROUND(Regressions!S93, 1), NA())</f>
        <v>12.9</v>
      </c>
      <c r="R83" s="367">
        <f>IF(ISNUMBER(Regressions!T93),ROUND(Regressions!T93, 1), NA())</f>
        <v>10.6</v>
      </c>
      <c r="S83" s="255">
        <f>IF(ISNUMBER(Regressions!U93),ROUND(Regressions!U93, 1), NA())</f>
        <v>76.5</v>
      </c>
    </row>
    <row xmlns:x14ac="http://schemas.microsoft.com/office/spreadsheetml/2009/9/ac" r="84" x14ac:dyDescent="0.2">
      <c r="A84" s="363" t="str">
        <f>IF(ISBLANK(Regressions!A94), " ", Regressions!A94)</f>
        <v>Malawi</v>
      </c>
      <c r="B84" s="364">
        <f>IF(ISBLANK(Regressions!B94), " ", Regressions!B94)</f>
        <v>2018</v>
      </c>
      <c r="C84" s="369" t="str">
        <f>IF(ISBLANK(Regressions!C94), " ", Regressions!C94)</f>
        <v>Rural</v>
      </c>
      <c r="D84" s="365">
        <f>IF(ISBLANK(Regressions!D94), " ", Regressions!D94)</f>
        <v>6367989.1568534477</v>
      </c>
      <c r="E84" s="232">
        <f>IF(ISNUMBER(Regressions!E94),ROUND(Regressions!E94, 1), NA())</f>
        <v>95.9</v>
      </c>
      <c r="F84" s="366">
        <f>IF(ISNUMBER(Regressions!F94),ROUND(Regressions!F94, 1), NA())</f>
        <v>90.9</v>
      </c>
      <c r="G84" s="254">
        <f>IF(ISNUMBER(Regressions!G94),ROUND(Regressions!G94, 1), NA())</f>
        <v>68.2</v>
      </c>
      <c r="H84" s="367">
        <f>IF(ISNUMBER(Regressions!H94),ROUND(Regressions!H94, 1), NA())</f>
        <v>22.7</v>
      </c>
      <c r="I84" s="255">
        <f>IF(ISNUMBER(Regressions!I94),ROUND(Regressions!I94, 1), NA())</f>
        <v>9.1</v>
      </c>
      <c r="J84" s="368">
        <f>IF(ISNUMBER(Regressions!K94),ROUND(Regressions!K94, 1), NA())</f>
        <v>93.1</v>
      </c>
      <c r="K84" s="366">
        <f>IF(ISNUMBER(Regressions!L94),ROUND(Regressions!L94, 1), NA())</f>
        <v>78.400000000000006</v>
      </c>
      <c r="L84" s="256">
        <f>IF(ISNUMBER(Regressions!M94),ROUND(Regressions!M94, 1), NA())</f>
        <v>74</v>
      </c>
      <c r="M84" s="367">
        <f>IF(ISNUMBER(Regressions!N94),ROUND(Regressions!N94, 1), NA())</f>
        <v>4.3</v>
      </c>
      <c r="N84" s="255">
        <f>IF(ISNUMBER(Regressions!O94),ROUND(Regressions!O94, 1), NA())</f>
        <v>21.6</v>
      </c>
      <c r="O84" s="368">
        <f>IF(ISNUMBER(Regressions!Q94),ROUND(Regressions!Q94, 1), NA())</f>
        <v>41.2</v>
      </c>
      <c r="P84" s="366">
        <f>IF(ISNUMBER(Regressions!R94),ROUND(Regressions!R94, 1), NA())</f>
        <v>23.5</v>
      </c>
      <c r="Q84" s="233">
        <f>IF(ISNUMBER(Regressions!S94),ROUND(Regressions!S94, 1), NA())</f>
        <v>12.9</v>
      </c>
      <c r="R84" s="367">
        <f>IF(ISNUMBER(Regressions!T94),ROUND(Regressions!T94, 1), NA())</f>
        <v>10.6</v>
      </c>
      <c r="S84" s="255">
        <f>IF(ISNUMBER(Regressions!U94),ROUND(Regressions!U94, 1), NA())</f>
        <v>76.5</v>
      </c>
    </row>
    <row xmlns:x14ac="http://schemas.microsoft.com/office/spreadsheetml/2009/9/ac" r="85" x14ac:dyDescent="0.2">
      <c r="A85" s="363" t="str">
        <f>IF(ISBLANK(Regressions!A95), " ", Regressions!A95)</f>
        <v>Malawi</v>
      </c>
      <c r="B85" s="364">
        <f>IF(ISBLANK(Regressions!B95), " ", Regressions!B95)</f>
        <v>2019</v>
      </c>
      <c r="C85" s="369" t="str">
        <f>IF(ISBLANK(Regressions!C95), " ", Regressions!C95)</f>
        <v>Rural</v>
      </c>
      <c r="D85" s="365">
        <f>IF(ISBLANK(Regressions!D95), " ", Regressions!D95)</f>
        <v>6488600.4523752602</v>
      </c>
      <c r="E85" s="232">
        <f>IF(ISNUMBER(Regressions!E95),ROUND(Regressions!E95, 1), NA())</f>
        <v>96.5</v>
      </c>
      <c r="F85" s="366">
        <f>IF(ISNUMBER(Regressions!F95),ROUND(Regressions!F95, 1), NA())</f>
        <v>92.3</v>
      </c>
      <c r="G85" s="254">
        <f>IF(ISNUMBER(Regressions!G95),ROUND(Regressions!G95, 1), NA())</f>
        <v>68.2</v>
      </c>
      <c r="H85" s="367">
        <f>IF(ISNUMBER(Regressions!H95),ROUND(Regressions!H95, 1), NA())</f>
        <v>24.1</v>
      </c>
      <c r="I85" s="255">
        <f>IF(ISNUMBER(Regressions!I95),ROUND(Regressions!I95, 1), NA())</f>
        <v>7.7</v>
      </c>
      <c r="J85" s="368">
        <f>IF(ISNUMBER(Regressions!K95),ROUND(Regressions!K95, 1), NA())</f>
        <v>93.1</v>
      </c>
      <c r="K85" s="366">
        <f>IF(ISNUMBER(Regressions!L95),ROUND(Regressions!L95, 1), NA())</f>
        <v>78.400000000000006</v>
      </c>
      <c r="L85" s="256">
        <f>IF(ISNUMBER(Regressions!M95),ROUND(Regressions!M95, 1), NA())</f>
        <v>74</v>
      </c>
      <c r="M85" s="367">
        <f>IF(ISNUMBER(Regressions!N95),ROUND(Regressions!N95, 1), NA())</f>
        <v>4.3</v>
      </c>
      <c r="N85" s="255">
        <f>IF(ISNUMBER(Regressions!O95),ROUND(Regressions!O95, 1), NA())</f>
        <v>21.6</v>
      </c>
      <c r="O85" s="368">
        <f>IF(ISNUMBER(Regressions!Q95),ROUND(Regressions!Q95, 1), NA())</f>
        <v>41.9</v>
      </c>
      <c r="P85" s="366">
        <f>IF(ISNUMBER(Regressions!R95),ROUND(Regressions!R95, 1), NA())</f>
        <v>23.5</v>
      </c>
      <c r="Q85" s="233">
        <f>IF(ISNUMBER(Regressions!S95),ROUND(Regressions!S95, 1), NA())</f>
        <v>12.9</v>
      </c>
      <c r="R85" s="367">
        <f>IF(ISNUMBER(Regressions!T95),ROUND(Regressions!T95, 1), NA())</f>
        <v>10.6</v>
      </c>
      <c r="S85" s="255">
        <f>IF(ISNUMBER(Regressions!U95),ROUND(Regressions!U95, 1), NA())</f>
        <v>76.5</v>
      </c>
    </row>
    <row xmlns:x14ac="http://schemas.microsoft.com/office/spreadsheetml/2009/9/ac" r="86" x14ac:dyDescent="0.2">
      <c r="A86" s="363" t="str">
        <f>IF(ISBLANK(Regressions!A96), " ", Regressions!A96)</f>
        <v>Malawi</v>
      </c>
      <c r="B86" s="364">
        <f>IF(ISBLANK(Regressions!B96), " ", Regressions!B96)</f>
        <v>2020</v>
      </c>
      <c r="C86" s="369" t="str">
        <f>IF(ISBLANK(Regressions!C96), " ", Regressions!C96)</f>
        <v>Rural</v>
      </c>
      <c r="D86" s="365">
        <f>IF(ISBLANK(Regressions!D96), " ", Regressions!D96)</f>
        <v>6594418.4989842223</v>
      </c>
      <c r="E86" s="232">
        <f>IF(ISNUMBER(Regressions!E96),ROUND(Regressions!E96, 1), NA())</f>
        <v>96.5</v>
      </c>
      <c r="F86" s="366">
        <f>IF(ISNUMBER(Regressions!F96),ROUND(Regressions!F96, 1), NA())</f>
        <v>92.3</v>
      </c>
      <c r="G86" s="254">
        <f>IF(ISNUMBER(Regressions!G96),ROUND(Regressions!G96, 1), NA())</f>
        <v>68.2</v>
      </c>
      <c r="H86" s="367">
        <f>IF(ISNUMBER(Regressions!H96),ROUND(Regressions!H96, 1), NA())</f>
        <v>24.1</v>
      </c>
      <c r="I86" s="255">
        <f>IF(ISNUMBER(Regressions!I96),ROUND(Regressions!I96, 1), NA())</f>
        <v>7.7</v>
      </c>
      <c r="J86" s="368">
        <f>IF(ISNUMBER(Regressions!K96),ROUND(Regressions!K96, 1), NA())</f>
        <v>93.1</v>
      </c>
      <c r="K86" s="366">
        <f>IF(ISNUMBER(Regressions!L96),ROUND(Regressions!L96, 1), NA())</f>
        <v>78.400000000000006</v>
      </c>
      <c r="L86" s="256">
        <f>IF(ISNUMBER(Regressions!M96),ROUND(Regressions!M96, 1), NA())</f>
        <v>74</v>
      </c>
      <c r="M86" s="367">
        <f>IF(ISNUMBER(Regressions!N96),ROUND(Regressions!N96, 1), NA())</f>
        <v>4.3</v>
      </c>
      <c r="N86" s="255">
        <f>IF(ISNUMBER(Regressions!O96),ROUND(Regressions!O96, 1), NA())</f>
        <v>21.6</v>
      </c>
      <c r="O86" s="368">
        <f>IF(ISNUMBER(Regressions!Q96),ROUND(Regressions!Q96, 1), NA())</f>
        <v>41.9</v>
      </c>
      <c r="P86" s="366">
        <f>IF(ISNUMBER(Regressions!R96),ROUND(Regressions!R96, 1), NA())</f>
        <v>23.5</v>
      </c>
      <c r="Q86" s="233">
        <f>IF(ISNUMBER(Regressions!S96),ROUND(Regressions!S96, 1), NA())</f>
        <v>12.9</v>
      </c>
      <c r="R86" s="367">
        <f>IF(ISNUMBER(Regressions!T96),ROUND(Regressions!T96, 1), NA())</f>
        <v>10.6</v>
      </c>
      <c r="S86" s="255">
        <f>IF(ISNUMBER(Regressions!U96),ROUND(Regressions!U96, 1), NA())</f>
        <v>76.5</v>
      </c>
    </row>
    <row xmlns:x14ac="http://schemas.microsoft.com/office/spreadsheetml/2009/9/ac" r="87" x14ac:dyDescent="0.2">
      <c r="A87" s="419" t="str">
        <f>IF(ISBLANK(Regressions!A97), " ", Regressions!A97)</f>
        <v>Malawi</v>
      </c>
      <c r="B87" s="420">
        <f>IF(ISBLANK(Regressions!B97), " ", Regressions!B97)</f>
        <v>2021</v>
      </c>
      <c r="C87" s="421" t="str">
        <f>IF(ISBLANK(Regressions!C97), " ", Regressions!C97)</f>
        <v>Rural</v>
      </c>
      <c r="D87" s="422">
        <f>IF(ISBLANK(Regressions!D97), " ", Regressions!D97)</f>
        <v>6690031.0848557279</v>
      </c>
      <c r="E87" s="425">
        <f>IF(ISNUMBER(Regressions!E97),ROUND(Regressions!E97, 1), NA())</f>
        <v>96.5</v>
      </c>
      <c r="F87" s="423">
        <f>IF(ISNUMBER(Regressions!F97),ROUND(Regressions!F97, 1), NA())</f>
        <v>92.3</v>
      </c>
      <c r="G87" s="426">
        <f>IF(ISNUMBER(Regressions!G97),ROUND(Regressions!G97, 1), NA())</f>
        <v>68.2</v>
      </c>
      <c r="H87" s="424">
        <f>IF(ISNUMBER(Regressions!H97),ROUND(Regressions!H97, 1), NA())</f>
        <v>24.1</v>
      </c>
      <c r="I87" s="427">
        <f>IF(ISNUMBER(Regressions!I97),ROUND(Regressions!I97, 1), NA())</f>
        <v>7.7</v>
      </c>
      <c r="J87" s="425">
        <f>IF(ISNUMBER(Regressions!K97),ROUND(Regressions!K97, 1), NA())</f>
        <v>93.1</v>
      </c>
      <c r="K87" s="423">
        <f>IF(ISNUMBER(Regressions!L97),ROUND(Regressions!L97, 1), NA())</f>
        <v>78.400000000000006</v>
      </c>
      <c r="L87" s="428">
        <f>IF(ISNUMBER(Regressions!M97),ROUND(Regressions!M97, 1), NA())</f>
        <v>74</v>
      </c>
      <c r="M87" s="424">
        <f>IF(ISNUMBER(Regressions!N97),ROUND(Regressions!N97, 1), NA())</f>
        <v>4.3</v>
      </c>
      <c r="N87" s="427">
        <f>IF(ISNUMBER(Regressions!O97),ROUND(Regressions!O97, 1), NA())</f>
        <v>21.6</v>
      </c>
      <c r="O87" s="425">
        <f>IF(ISNUMBER(Regressions!Q97),ROUND(Regressions!Q97, 1), NA())</f>
        <v>41.9</v>
      </c>
      <c r="P87" s="423">
        <f>IF(ISNUMBER(Regressions!R97),ROUND(Regressions!R97, 1), NA())</f>
        <v>23.5</v>
      </c>
      <c r="Q87" s="429">
        <f>IF(ISNUMBER(Regressions!S97),ROUND(Regressions!S97, 1), NA())</f>
        <v>12.9</v>
      </c>
      <c r="R87" s="424">
        <f>IF(ISNUMBER(Regressions!T97),ROUND(Regressions!T97, 1), NA())</f>
        <v>10.6</v>
      </c>
      <c r="S87" s="427">
        <f>IF(ISNUMBER(Regressions!U97),ROUND(Regressions!U97, 1), NA())</f>
        <v>76.5</v>
      </c>
      <c r="T87" s="418"/>
      <c r="U87" s="418"/>
      <c r="V87" s="418"/>
      <c r="W87" s="418"/>
      <c r="X87" s="418"/>
      <c r="Y87" s="418"/>
      <c r="Z87" s="418"/>
      <c r="AA87" s="418"/>
      <c r="AB87" s="418"/>
      <c r="AC87" s="418"/>
    </row>
    <row xmlns:x14ac="http://schemas.microsoft.com/office/spreadsheetml/2009/9/ac" r="88" x14ac:dyDescent="0.2">
      <c r="A88" s="363" t="str">
        <f>IF(ISBLANK(Regressions!A98), " ", Regressions!A98)</f>
        <v>Malawi</v>
      </c>
      <c r="B88" s="364">
        <f>IF(ISBLANK(Regressions!B98), " ", Regressions!B98)</f>
        <v>2022</v>
      </c>
      <c r="C88" s="369" t="str">
        <f>IF(ISBLANK(Regressions!C98), " ", Regressions!C98)</f>
        <v>Rural</v>
      </c>
      <c r="D88" s="365">
        <f>IF(ISBLANK(Regressions!D98), " ", Regressions!D98)</f>
        <v>6774607.6182099152</v>
      </c>
      <c r="E88" s="232">
        <f>IF(ISNUMBER(Regressions!E98),ROUND(Regressions!E98, 1), NA())</f>
        <v>96.5</v>
      </c>
      <c r="F88" s="366">
        <f>IF(ISNUMBER(Regressions!F98),ROUND(Regressions!F98, 1), NA())</f>
        <v>92.3</v>
      </c>
      <c r="G88" s="254" t="e">
        <f>IF(ISNUMBER(Regressions!G98),ROUND(Regressions!G98, 1), NA())</f>
        <v>#N/A</v>
      </c>
      <c r="H88" s="367" t="e">
        <f>IF(ISNUMBER(Regressions!H98),ROUND(Regressions!H98, 1), NA())</f>
        <v>#N/A</v>
      </c>
      <c r="I88" s="255">
        <f>IF(ISNUMBER(Regressions!I98),ROUND(Regressions!I98, 1), NA())</f>
        <v>7.7</v>
      </c>
      <c r="J88" s="368">
        <f>IF(ISNUMBER(Regressions!K98),ROUND(Regressions!K98, 1), NA())</f>
        <v>93.1</v>
      </c>
      <c r="K88" s="366">
        <f>IF(ISNUMBER(Regressions!L98),ROUND(Regressions!L98, 1), NA())</f>
        <v>78.400000000000006</v>
      </c>
      <c r="L88" s="256">
        <f>IF(ISNUMBER(Regressions!M98),ROUND(Regressions!M98, 1), NA())</f>
        <v>74</v>
      </c>
      <c r="M88" s="367">
        <f>IF(ISNUMBER(Regressions!N98),ROUND(Regressions!N98, 1), NA())</f>
        <v>4.3</v>
      </c>
      <c r="N88" s="255">
        <f>IF(ISNUMBER(Regressions!O98),ROUND(Regressions!O98, 1), NA())</f>
        <v>21.6</v>
      </c>
      <c r="O88" s="368">
        <f>IF(ISNUMBER(Regressions!Q98),ROUND(Regressions!Q98, 1), NA())</f>
        <v>41.9</v>
      </c>
      <c r="P88" s="366" t="e">
        <f>IF(ISNUMBER(Regressions!R98),ROUND(Regressions!R98, 1), NA())</f>
        <v>#N/A</v>
      </c>
      <c r="Q88" s="233" t="e">
        <f>IF(ISNUMBER(Regressions!S98),ROUND(Regressions!S98, 1), NA())</f>
        <v>#N/A</v>
      </c>
      <c r="R88" s="367" t="e">
        <f>IF(ISNUMBER(Regressions!T98),ROUND(Regressions!T98, 1), NA())</f>
        <v>#N/A</v>
      </c>
      <c r="S88" s="255" t="e">
        <f>IF(ISNUMBER(Regressions!U98),ROUND(Regressions!U98, 1), NA())</f>
        <v>#N/A</v>
      </c>
    </row>
    <row xmlns:x14ac="http://schemas.microsoft.com/office/spreadsheetml/2009/9/ac" r="89" x14ac:dyDescent="0.2">
      <c r="A89" s="370" t="str">
        <f>IF(ISBLANK(Regressions!A99), " ", Regressions!A99)</f>
        <v>Malawi</v>
      </c>
      <c r="B89" s="371">
        <f>IF(ISBLANK(Regressions!B99), " ", Regressions!B99)</f>
        <v>2023</v>
      </c>
      <c r="C89" s="372" t="str">
        <f>IF(ISBLANK(Regressions!C99), " ", Regressions!C99)</f>
        <v>Rural</v>
      </c>
      <c r="D89" s="373">
        <f>IF(ISBLANK(Regressions!D99), " ", Regressions!D99)</f>
        <v>6952182.6627848633</v>
      </c>
      <c r="E89" s="374">
        <f>IF(ISNUMBER(Regressions!E99),ROUND(Regressions!E99, 1), NA())</f>
        <v>96.5</v>
      </c>
      <c r="F89" s="375">
        <f>IF(ISNUMBER(Regressions!F99),ROUND(Regressions!F99, 1), NA())</f>
        <v>92.3</v>
      </c>
      <c r="G89" s="376" t="e">
        <f>IF(ISNUMBER(Regressions!G99),ROUND(Regressions!G99, 1), NA())</f>
        <v>#N/A</v>
      </c>
      <c r="H89" s="377" t="e">
        <f>IF(ISNUMBER(Regressions!H99),ROUND(Regressions!H99, 1), NA())</f>
        <v>#N/A</v>
      </c>
      <c r="I89" s="378">
        <f>IF(ISNUMBER(Regressions!I99),ROUND(Regressions!I99, 1), NA())</f>
        <v>7.7</v>
      </c>
      <c r="J89" s="379" t="e">
        <f>IF(ISNUMBER(Regressions!K99),ROUND(Regressions!K99, 1), NA())</f>
        <v>#N/A</v>
      </c>
      <c r="K89" s="375" t="e">
        <f>IF(ISNUMBER(Regressions!L99),ROUND(Regressions!L99, 1), NA())</f>
        <v>#N/A</v>
      </c>
      <c r="L89" s="380" t="e">
        <f>IF(ISNUMBER(Regressions!M99),ROUND(Regressions!M99, 1), NA())</f>
        <v>#N/A</v>
      </c>
      <c r="M89" s="377" t="e">
        <f>IF(ISNUMBER(Regressions!N99),ROUND(Regressions!N99, 1), NA())</f>
        <v>#N/A</v>
      </c>
      <c r="N89" s="378" t="e">
        <f>IF(ISNUMBER(Regressions!O99),ROUND(Regressions!O99, 1), NA())</f>
        <v>#N/A</v>
      </c>
      <c r="O89" s="379">
        <f>IF(ISNUMBER(Regressions!Q99),ROUND(Regressions!Q99, 1), NA())</f>
        <v>41.9</v>
      </c>
      <c r="P89" s="375" t="e">
        <f>IF(ISNUMBER(Regressions!R99),ROUND(Regressions!R99, 1), NA())</f>
        <v>#N/A</v>
      </c>
      <c r="Q89" s="381" t="e">
        <f>IF(ISNUMBER(Regressions!S99),ROUND(Regressions!S99, 1), NA())</f>
        <v>#N/A</v>
      </c>
      <c r="R89" s="377" t="e">
        <f>IF(ISNUMBER(Regressions!T99),ROUND(Regressions!T99, 1), NA())</f>
        <v>#N/A</v>
      </c>
      <c r="S89" s="378" t="e">
        <f>IF(ISNUMBER(Regressions!U99),ROUND(Regressions!U99, 1), NA())</f>
        <v>#N/A</v>
      </c>
    </row>
    <row xmlns:x14ac="http://schemas.microsoft.com/office/spreadsheetml/2009/9/ac" r="90" hidden="true" x14ac:dyDescent="0.2">
      <c r="A90" s="363" t="str">
        <f>IF(ISBLANK(Regressions!A100), " ", Regressions!A100)</f>
        <v>Malawi</v>
      </c>
      <c r="B90" s="364">
        <f>IF(ISBLANK(Regressions!B100), " ", Regressions!B100)</f>
        <v>2024</v>
      </c>
      <c r="C90" s="369" t="str">
        <f>IF(ISBLANK(Regressions!C100), " ", Regressions!C100)</f>
        <v>Rural</v>
      </c>
      <c r="D90" s="365" t="str">
        <f>IF(ISBLANK(Regressions!D100), " ", Regressions!D100)</f>
        <v> </v>
      </c>
      <c r="E90" s="232" t="e">
        <f>IF(ISNUMBER(Regressions!E100),ROUND(Regressions!E100, 1), NA())</f>
        <v>#N/A</v>
      </c>
      <c r="F90" s="366" t="e">
        <f>IF(ISNUMBER(Regressions!F100),ROUND(Regressions!F100, 1), NA())</f>
        <v>#N/A</v>
      </c>
      <c r="G90" s="254" t="e">
        <f>IF(ISNUMBER(Regressions!G100),ROUND(Regressions!G100, 1), NA())</f>
        <v>#N/A</v>
      </c>
      <c r="H90" s="367" t="e">
        <f>IF(ISNUMBER(Regressions!H100),ROUND(Regressions!H100, 1), NA())</f>
        <v>#N/A</v>
      </c>
      <c r="I90" s="255" t="e">
        <f>IF(ISNUMBER(Regressions!I100),ROUND(Regressions!I100, 1), NA())</f>
        <v>#N/A</v>
      </c>
      <c r="J90" s="368" t="e">
        <f>IF(ISNUMBER(Regressions!K100),ROUND(Regressions!K100, 1), NA())</f>
        <v>#N/A</v>
      </c>
      <c r="K90" s="366" t="e">
        <f>IF(ISNUMBER(Regressions!L100),ROUND(Regressions!L100, 1), NA())</f>
        <v>#N/A</v>
      </c>
      <c r="L90" s="256" t="e">
        <f>IF(ISNUMBER(Regressions!M100),ROUND(Regressions!M100, 1), NA())</f>
        <v>#N/A</v>
      </c>
      <c r="M90" s="367" t="e">
        <f>IF(ISNUMBER(Regressions!N100),ROUND(Regressions!N100, 1), NA())</f>
        <v>#N/A</v>
      </c>
      <c r="N90" s="255" t="e">
        <f>IF(ISNUMBER(Regressions!O100),ROUND(Regressions!O100, 1), NA())</f>
        <v>#N/A</v>
      </c>
      <c r="O90" s="368" t="e">
        <f>IF(ISNUMBER(Regressions!Q100),ROUND(Regressions!Q100, 1), NA())</f>
        <v>#N/A</v>
      </c>
      <c r="P90" s="366" t="e">
        <f>IF(ISNUMBER(Regressions!R100),ROUND(Regressions!R100, 1), NA())</f>
        <v>#N/A</v>
      </c>
      <c r="Q90" s="233" t="e">
        <f>IF(ISNUMBER(Regressions!S100),ROUND(Regressions!S100, 1), NA())</f>
        <v>#N/A</v>
      </c>
      <c r="R90" s="367" t="e">
        <f>IF(ISNUMBER(Regressions!T100),ROUND(Regressions!T100, 1), NA())</f>
        <v>#N/A</v>
      </c>
      <c r="S90" s="255" t="e">
        <f>IF(ISNUMBER(Regressions!U100),ROUND(Regressions!U100, 1), NA())</f>
        <v>#N/A</v>
      </c>
    </row>
    <row xmlns:x14ac="http://schemas.microsoft.com/office/spreadsheetml/2009/9/ac" r="91" hidden="true" x14ac:dyDescent="0.2">
      <c r="A91" s="363" t="str">
        <f>IF(ISBLANK(Regressions!A101), " ", Regressions!A101)</f>
        <v>Malawi</v>
      </c>
      <c r="B91" s="364">
        <f>IF(ISBLANK(Regressions!B101), " ", Regressions!B101)</f>
        <v>2025</v>
      </c>
      <c r="C91" s="369" t="str">
        <f>IF(ISBLANK(Regressions!C101), " ", Regressions!C101)</f>
        <v>Rural</v>
      </c>
      <c r="D91" s="365" t="str">
        <f>IF(ISBLANK(Regressions!D101), " ", Regressions!D101)</f>
        <v> </v>
      </c>
      <c r="E91" s="232" t="e">
        <f>IF(ISNUMBER(Regressions!E101),ROUND(Regressions!E101, 1), NA())</f>
        <v>#N/A</v>
      </c>
      <c r="F91" s="366" t="e">
        <f>IF(ISNUMBER(Regressions!F101),ROUND(Regressions!F101, 1), NA())</f>
        <v>#N/A</v>
      </c>
      <c r="G91" s="254" t="e">
        <f>IF(ISNUMBER(Regressions!G101),ROUND(Regressions!G101, 1), NA())</f>
        <v>#N/A</v>
      </c>
      <c r="H91" s="367" t="e">
        <f>IF(ISNUMBER(Regressions!H101),ROUND(Regressions!H101, 1), NA())</f>
        <v>#N/A</v>
      </c>
      <c r="I91" s="255" t="e">
        <f>IF(ISNUMBER(Regressions!I101),ROUND(Regressions!I101, 1), NA())</f>
        <v>#N/A</v>
      </c>
      <c r="J91" s="368" t="e">
        <f>IF(ISNUMBER(Regressions!K101),ROUND(Regressions!K101, 1), NA())</f>
        <v>#N/A</v>
      </c>
      <c r="K91" s="366" t="e">
        <f>IF(ISNUMBER(Regressions!L101),ROUND(Regressions!L101, 1), NA())</f>
        <v>#N/A</v>
      </c>
      <c r="L91" s="256" t="e">
        <f>IF(ISNUMBER(Regressions!M101),ROUND(Regressions!M101, 1), NA())</f>
        <v>#N/A</v>
      </c>
      <c r="M91" s="367" t="e">
        <f>IF(ISNUMBER(Regressions!N101),ROUND(Regressions!N101, 1), NA())</f>
        <v>#N/A</v>
      </c>
      <c r="N91" s="255" t="e">
        <f>IF(ISNUMBER(Regressions!O101),ROUND(Regressions!O101, 1), NA())</f>
        <v>#N/A</v>
      </c>
      <c r="O91" s="368" t="e">
        <f>IF(ISNUMBER(Regressions!Q101),ROUND(Regressions!Q101, 1), NA())</f>
        <v>#N/A</v>
      </c>
      <c r="P91" s="366" t="e">
        <f>IF(ISNUMBER(Regressions!R101),ROUND(Regressions!R101, 1), NA())</f>
        <v>#N/A</v>
      </c>
      <c r="Q91" s="233" t="e">
        <f>IF(ISNUMBER(Regressions!S101),ROUND(Regressions!S101, 1), NA())</f>
        <v>#N/A</v>
      </c>
      <c r="R91" s="367" t="e">
        <f>IF(ISNUMBER(Regressions!T101),ROUND(Regressions!T101, 1), NA())</f>
        <v>#N/A</v>
      </c>
      <c r="S91" s="255" t="e">
        <f>IF(ISNUMBER(Regressions!U101),ROUND(Regressions!U101, 1), NA())</f>
        <v>#N/A</v>
      </c>
    </row>
    <row xmlns:x14ac="http://schemas.microsoft.com/office/spreadsheetml/2009/9/ac" r="92" hidden="true" x14ac:dyDescent="0.2">
      <c r="A92" s="363" t="str">
        <f>IF(ISBLANK(Regressions!A102), " ", Regressions!A102)</f>
        <v>Malawi</v>
      </c>
      <c r="B92" s="364">
        <f>IF(ISBLANK(Regressions!B102), " ", Regressions!B102)</f>
        <v>2026</v>
      </c>
      <c r="C92" s="369" t="str">
        <f>IF(ISBLANK(Regressions!C102), " ", Regressions!C102)</f>
        <v>Rural</v>
      </c>
      <c r="D92" s="365" t="str">
        <f>IF(ISBLANK(Regressions!D102), " ", Regressions!D102)</f>
        <v> </v>
      </c>
      <c r="E92" s="232" t="e">
        <f>IF(ISNUMBER(Regressions!E102),ROUND(Regressions!E102, 1), NA())</f>
        <v>#N/A</v>
      </c>
      <c r="F92" s="366" t="e">
        <f>IF(ISNUMBER(Regressions!F102),ROUND(Regressions!F102, 1), NA())</f>
        <v>#N/A</v>
      </c>
      <c r="G92" s="254" t="e">
        <f>IF(ISNUMBER(Regressions!G102),ROUND(Regressions!G102, 1), NA())</f>
        <v>#N/A</v>
      </c>
      <c r="H92" s="367" t="e">
        <f>IF(ISNUMBER(Regressions!H102),ROUND(Regressions!H102, 1), NA())</f>
        <v>#N/A</v>
      </c>
      <c r="I92" s="255" t="e">
        <f>IF(ISNUMBER(Regressions!I102),ROUND(Regressions!I102, 1), NA())</f>
        <v>#N/A</v>
      </c>
      <c r="J92" s="368" t="e">
        <f>IF(ISNUMBER(Regressions!K102),ROUND(Regressions!K102, 1), NA())</f>
        <v>#N/A</v>
      </c>
      <c r="K92" s="366" t="e">
        <f>IF(ISNUMBER(Regressions!L102),ROUND(Regressions!L102, 1), NA())</f>
        <v>#N/A</v>
      </c>
      <c r="L92" s="256" t="e">
        <f>IF(ISNUMBER(Regressions!M102),ROUND(Regressions!M102, 1), NA())</f>
        <v>#N/A</v>
      </c>
      <c r="M92" s="367" t="e">
        <f>IF(ISNUMBER(Regressions!N102),ROUND(Regressions!N102, 1), NA())</f>
        <v>#N/A</v>
      </c>
      <c r="N92" s="255" t="e">
        <f>IF(ISNUMBER(Regressions!O102),ROUND(Regressions!O102, 1), NA())</f>
        <v>#N/A</v>
      </c>
      <c r="O92" s="368" t="e">
        <f>IF(ISNUMBER(Regressions!Q102),ROUND(Regressions!Q102, 1), NA())</f>
        <v>#N/A</v>
      </c>
      <c r="P92" s="366" t="e">
        <f>IF(ISNUMBER(Regressions!R102),ROUND(Regressions!R102, 1), NA())</f>
        <v>#N/A</v>
      </c>
      <c r="Q92" s="233" t="e">
        <f>IF(ISNUMBER(Regressions!S102),ROUND(Regressions!S102, 1), NA())</f>
        <v>#N/A</v>
      </c>
      <c r="R92" s="367" t="e">
        <f>IF(ISNUMBER(Regressions!T102),ROUND(Regressions!T102, 1), NA())</f>
        <v>#N/A</v>
      </c>
      <c r="S92" s="255" t="e">
        <f>IF(ISNUMBER(Regressions!U102),ROUND(Regressions!U102, 1), NA())</f>
        <v>#N/A</v>
      </c>
    </row>
    <row xmlns:x14ac="http://schemas.microsoft.com/office/spreadsheetml/2009/9/ac" r="93" hidden="true" x14ac:dyDescent="0.2">
      <c r="A93" s="363" t="str">
        <f>IF(ISBLANK(Regressions!A103), " ", Regressions!A103)</f>
        <v>Malawi</v>
      </c>
      <c r="B93" s="364">
        <f>IF(ISBLANK(Regressions!B103), " ", Regressions!B103)</f>
        <v>2027</v>
      </c>
      <c r="C93" s="369" t="str">
        <f>IF(ISBLANK(Regressions!C103), " ", Regressions!C103)</f>
        <v>Rural</v>
      </c>
      <c r="D93" s="365" t="str">
        <f>IF(ISBLANK(Regressions!D103), " ", Regressions!D103)</f>
        <v> </v>
      </c>
      <c r="E93" s="232" t="e">
        <f>IF(ISNUMBER(Regressions!E103),ROUND(Regressions!E103, 1), NA())</f>
        <v>#N/A</v>
      </c>
      <c r="F93" s="366" t="e">
        <f>IF(ISNUMBER(Regressions!F103),ROUND(Regressions!F103, 1), NA())</f>
        <v>#N/A</v>
      </c>
      <c r="G93" s="254" t="e">
        <f>IF(ISNUMBER(Regressions!G103),ROUND(Regressions!G103, 1), NA())</f>
        <v>#N/A</v>
      </c>
      <c r="H93" s="367" t="e">
        <f>IF(ISNUMBER(Regressions!H103),ROUND(Regressions!H103, 1), NA())</f>
        <v>#N/A</v>
      </c>
      <c r="I93" s="255" t="e">
        <f>IF(ISNUMBER(Regressions!I103),ROUND(Regressions!I103, 1), NA())</f>
        <v>#N/A</v>
      </c>
      <c r="J93" s="368" t="e">
        <f>IF(ISNUMBER(Regressions!K103),ROUND(Regressions!K103, 1), NA())</f>
        <v>#N/A</v>
      </c>
      <c r="K93" s="366" t="e">
        <f>IF(ISNUMBER(Regressions!L103),ROUND(Regressions!L103, 1), NA())</f>
        <v>#N/A</v>
      </c>
      <c r="L93" s="256" t="e">
        <f>IF(ISNUMBER(Regressions!M103),ROUND(Regressions!M103, 1), NA())</f>
        <v>#N/A</v>
      </c>
      <c r="M93" s="367" t="e">
        <f>IF(ISNUMBER(Regressions!N103),ROUND(Regressions!N103, 1), NA())</f>
        <v>#N/A</v>
      </c>
      <c r="N93" s="255" t="e">
        <f>IF(ISNUMBER(Regressions!O103),ROUND(Regressions!O103, 1), NA())</f>
        <v>#N/A</v>
      </c>
      <c r="O93" s="368" t="e">
        <f>IF(ISNUMBER(Regressions!Q103),ROUND(Regressions!Q103, 1), NA())</f>
        <v>#N/A</v>
      </c>
      <c r="P93" s="366" t="e">
        <f>IF(ISNUMBER(Regressions!R103),ROUND(Regressions!R103, 1), NA())</f>
        <v>#N/A</v>
      </c>
      <c r="Q93" s="233" t="e">
        <f>IF(ISNUMBER(Regressions!S103),ROUND(Regressions!S103, 1), NA())</f>
        <v>#N/A</v>
      </c>
      <c r="R93" s="367" t="e">
        <f>IF(ISNUMBER(Regressions!T103),ROUND(Regressions!T103, 1), NA())</f>
        <v>#N/A</v>
      </c>
      <c r="S93" s="255" t="e">
        <f>IF(ISNUMBER(Regressions!U103),ROUND(Regressions!U103, 1), NA())</f>
        <v>#N/A</v>
      </c>
    </row>
    <row xmlns:x14ac="http://schemas.microsoft.com/office/spreadsheetml/2009/9/ac" r="94" hidden="true" x14ac:dyDescent="0.2">
      <c r="A94" s="363" t="str">
        <f>IF(ISBLANK(Regressions!A104), " ", Regressions!A104)</f>
        <v>Malawi</v>
      </c>
      <c r="B94" s="364">
        <f>IF(ISBLANK(Regressions!B104), " ", Regressions!B104)</f>
        <v>2028</v>
      </c>
      <c r="C94" s="369" t="str">
        <f>IF(ISBLANK(Regressions!C104), " ", Regressions!C104)</f>
        <v>Rural</v>
      </c>
      <c r="D94" s="365" t="str">
        <f>IF(ISBLANK(Regressions!D104), " ", Regressions!D104)</f>
        <v> </v>
      </c>
      <c r="E94" s="232" t="e">
        <f>IF(ISNUMBER(Regressions!E104),ROUND(Regressions!E104, 1), NA())</f>
        <v>#N/A</v>
      </c>
      <c r="F94" s="366" t="e">
        <f>IF(ISNUMBER(Regressions!F104),ROUND(Regressions!F104, 1), NA())</f>
        <v>#N/A</v>
      </c>
      <c r="G94" s="254" t="e">
        <f>IF(ISNUMBER(Regressions!G104),ROUND(Regressions!G104, 1), NA())</f>
        <v>#N/A</v>
      </c>
      <c r="H94" s="367" t="e">
        <f>IF(ISNUMBER(Regressions!H104),ROUND(Regressions!H104, 1), NA())</f>
        <v>#N/A</v>
      </c>
      <c r="I94" s="255" t="e">
        <f>IF(ISNUMBER(Regressions!I104),ROUND(Regressions!I104, 1), NA())</f>
        <v>#N/A</v>
      </c>
      <c r="J94" s="368" t="e">
        <f>IF(ISNUMBER(Regressions!K104),ROUND(Regressions!K104, 1), NA())</f>
        <v>#N/A</v>
      </c>
      <c r="K94" s="366" t="e">
        <f>IF(ISNUMBER(Regressions!L104),ROUND(Regressions!L104, 1), NA())</f>
        <v>#N/A</v>
      </c>
      <c r="L94" s="256" t="e">
        <f>IF(ISNUMBER(Regressions!M104),ROUND(Regressions!M104, 1), NA())</f>
        <v>#N/A</v>
      </c>
      <c r="M94" s="367" t="e">
        <f>IF(ISNUMBER(Regressions!N104),ROUND(Regressions!N104, 1), NA())</f>
        <v>#N/A</v>
      </c>
      <c r="N94" s="255" t="e">
        <f>IF(ISNUMBER(Regressions!O104),ROUND(Regressions!O104, 1), NA())</f>
        <v>#N/A</v>
      </c>
      <c r="O94" s="368" t="e">
        <f>IF(ISNUMBER(Regressions!Q104),ROUND(Regressions!Q104, 1), NA())</f>
        <v>#N/A</v>
      </c>
      <c r="P94" s="366" t="e">
        <f>IF(ISNUMBER(Regressions!R104),ROUND(Regressions!R104, 1), NA())</f>
        <v>#N/A</v>
      </c>
      <c r="Q94" s="233" t="e">
        <f>IF(ISNUMBER(Regressions!S104),ROUND(Regressions!S104, 1), NA())</f>
        <v>#N/A</v>
      </c>
      <c r="R94" s="367" t="e">
        <f>IF(ISNUMBER(Regressions!T104),ROUND(Regressions!T104, 1), NA())</f>
        <v>#N/A</v>
      </c>
      <c r="S94" s="255" t="e">
        <f>IF(ISNUMBER(Regressions!U104),ROUND(Regressions!U104, 1), NA())</f>
        <v>#N/A</v>
      </c>
    </row>
    <row xmlns:x14ac="http://schemas.microsoft.com/office/spreadsheetml/2009/9/ac" r="95" hidden="true" x14ac:dyDescent="0.2">
      <c r="A95" s="363" t="str">
        <f>IF(ISBLANK(Regressions!A105), " ", Regressions!A105)</f>
        <v>Malawi</v>
      </c>
      <c r="B95" s="364">
        <f>IF(ISBLANK(Regressions!B105), " ", Regressions!B105)</f>
        <v>2029</v>
      </c>
      <c r="C95" s="369" t="str">
        <f>IF(ISBLANK(Regressions!C105), " ", Regressions!C105)</f>
        <v>Rural</v>
      </c>
      <c r="D95" s="365" t="str">
        <f>IF(ISBLANK(Regressions!D105), " ", Regressions!D105)</f>
        <v> </v>
      </c>
      <c r="E95" s="232" t="e">
        <f>IF(ISNUMBER(Regressions!E105),ROUND(Regressions!E105, 1), NA())</f>
        <v>#N/A</v>
      </c>
      <c r="F95" s="366" t="e">
        <f>IF(ISNUMBER(Regressions!F105),ROUND(Regressions!F105, 1), NA())</f>
        <v>#N/A</v>
      </c>
      <c r="G95" s="254" t="e">
        <f>IF(ISNUMBER(Regressions!G105),ROUND(Regressions!G105, 1), NA())</f>
        <v>#N/A</v>
      </c>
      <c r="H95" s="367" t="e">
        <f>IF(ISNUMBER(Regressions!H105),ROUND(Regressions!H105, 1), NA())</f>
        <v>#N/A</v>
      </c>
      <c r="I95" s="255" t="e">
        <f>IF(ISNUMBER(Regressions!I105),ROUND(Regressions!I105, 1), NA())</f>
        <v>#N/A</v>
      </c>
      <c r="J95" s="368" t="e">
        <f>IF(ISNUMBER(Regressions!K105),ROUND(Regressions!K105, 1), NA())</f>
        <v>#N/A</v>
      </c>
      <c r="K95" s="366" t="e">
        <f>IF(ISNUMBER(Regressions!L105),ROUND(Regressions!L105, 1), NA())</f>
        <v>#N/A</v>
      </c>
      <c r="L95" s="256" t="e">
        <f>IF(ISNUMBER(Regressions!M105),ROUND(Regressions!M105, 1), NA())</f>
        <v>#N/A</v>
      </c>
      <c r="M95" s="367" t="e">
        <f>IF(ISNUMBER(Regressions!N105),ROUND(Regressions!N105, 1), NA())</f>
        <v>#N/A</v>
      </c>
      <c r="N95" s="255" t="e">
        <f>IF(ISNUMBER(Regressions!O105),ROUND(Regressions!O105, 1), NA())</f>
        <v>#N/A</v>
      </c>
      <c r="O95" s="368" t="e">
        <f>IF(ISNUMBER(Regressions!Q105),ROUND(Regressions!Q105, 1), NA())</f>
        <v>#N/A</v>
      </c>
      <c r="P95" s="366" t="e">
        <f>IF(ISNUMBER(Regressions!R105),ROUND(Regressions!R105, 1), NA())</f>
        <v>#N/A</v>
      </c>
      <c r="Q95" s="233" t="e">
        <f>IF(ISNUMBER(Regressions!S105),ROUND(Regressions!S105, 1), NA())</f>
        <v>#N/A</v>
      </c>
      <c r="R95" s="367" t="e">
        <f>IF(ISNUMBER(Regressions!T105),ROUND(Regressions!T105, 1), NA())</f>
        <v>#N/A</v>
      </c>
      <c r="S95" s="255" t="e">
        <f>IF(ISNUMBER(Regressions!U105),ROUND(Regressions!U105, 1), NA())</f>
        <v>#N/A</v>
      </c>
    </row>
    <row xmlns:x14ac="http://schemas.microsoft.com/office/spreadsheetml/2009/9/ac" r="96" hidden="true" x14ac:dyDescent="0.2">
      <c r="A96" s="363" t="str">
        <f>IF(ISBLANK(Regressions!A106), " ", Regressions!A106)</f>
        <v>Malawi</v>
      </c>
      <c r="B96" s="364">
        <f>IF(ISBLANK(Regressions!B106), " ", Regressions!B106)</f>
        <v>2030</v>
      </c>
      <c r="C96" s="369" t="str">
        <f>IF(ISBLANK(Regressions!C106), " ", Regressions!C106)</f>
        <v>Rural</v>
      </c>
      <c r="D96" s="365" t="str">
        <f>IF(ISBLANK(Regressions!D106), " ", Regressions!D106)</f>
        <v> </v>
      </c>
      <c r="E96" s="232" t="e">
        <f>IF(ISNUMBER(Regressions!E106),ROUND(Regressions!E106, 1), NA())</f>
        <v>#N/A</v>
      </c>
      <c r="F96" s="366" t="e">
        <f>IF(ISNUMBER(Regressions!F106),ROUND(Regressions!F106, 1), NA())</f>
        <v>#N/A</v>
      </c>
      <c r="G96" s="254" t="e">
        <f>IF(ISNUMBER(Regressions!G106),ROUND(Regressions!G106, 1), NA())</f>
        <v>#N/A</v>
      </c>
      <c r="H96" s="367" t="e">
        <f>IF(ISNUMBER(Regressions!H106),ROUND(Regressions!H106, 1), NA())</f>
        <v>#N/A</v>
      </c>
      <c r="I96" s="255" t="e">
        <f>IF(ISNUMBER(Regressions!I106),ROUND(Regressions!I106, 1), NA())</f>
        <v>#N/A</v>
      </c>
      <c r="J96" s="368" t="e">
        <f>IF(ISNUMBER(Regressions!K106),ROUND(Regressions!K106, 1), NA())</f>
        <v>#N/A</v>
      </c>
      <c r="K96" s="366" t="e">
        <f>IF(ISNUMBER(Regressions!L106),ROUND(Regressions!L106, 1), NA())</f>
        <v>#N/A</v>
      </c>
      <c r="L96" s="256" t="e">
        <f>IF(ISNUMBER(Regressions!M106),ROUND(Regressions!M106, 1), NA())</f>
        <v>#N/A</v>
      </c>
      <c r="M96" s="367" t="e">
        <f>IF(ISNUMBER(Regressions!N106),ROUND(Regressions!N106, 1), NA())</f>
        <v>#N/A</v>
      </c>
      <c r="N96" s="255" t="e">
        <f>IF(ISNUMBER(Regressions!O106),ROUND(Regressions!O106, 1), NA())</f>
        <v>#N/A</v>
      </c>
      <c r="O96" s="368" t="e">
        <f>IF(ISNUMBER(Regressions!Q106),ROUND(Regressions!Q106, 1), NA())</f>
        <v>#N/A</v>
      </c>
      <c r="P96" s="366" t="e">
        <f>IF(ISNUMBER(Regressions!R106),ROUND(Regressions!R106, 1), NA())</f>
        <v>#N/A</v>
      </c>
      <c r="Q96" s="233" t="e">
        <f>IF(ISNUMBER(Regressions!S106),ROUND(Regressions!S106, 1), NA())</f>
        <v>#N/A</v>
      </c>
      <c r="R96" s="367" t="e">
        <f>IF(ISNUMBER(Regressions!T106),ROUND(Regressions!T106, 1), NA())</f>
        <v>#N/A</v>
      </c>
      <c r="S96" s="255" t="e">
        <f>IF(ISNUMBER(Regressions!U106),ROUND(Regressions!U106, 1), NA())</f>
        <v>#N/A</v>
      </c>
    </row>
    <row xmlns:x14ac="http://schemas.microsoft.com/office/spreadsheetml/2009/9/ac" r="97" x14ac:dyDescent="0.2">
      <c r="A97" s="363" t="str">
        <f>IF(ISBLANK(Regressions!A107), " ", Regressions!A107)</f>
        <v>Malawi</v>
      </c>
      <c r="B97" s="364">
        <f>IF(ISBLANK(Regressions!B107), " ", Regressions!B107)</f>
        <v>2000</v>
      </c>
      <c r="C97" s="369" t="str">
        <f>IF(ISBLANK(Regressions!C107), " ", Regressions!C107)</f>
        <v>Pre-primary</v>
      </c>
      <c r="D97" s="365">
        <f>IF(ISBLANK(Regressions!D107), " ", Regressions!D107)</f>
        <v>1088891</v>
      </c>
      <c r="E97" s="232" t="e">
        <f>IF(ISNUMBER(Regressions!E107),ROUND(Regressions!E107, 1), NA())</f>
        <v>#N/A</v>
      </c>
      <c r="F97" s="366" t="e">
        <f>IF(ISNUMBER(Regressions!F107),ROUND(Regressions!F107, 1), NA())</f>
        <v>#N/A</v>
      </c>
      <c r="G97" s="254" t="e">
        <f>IF(ISNUMBER(Regressions!G107),ROUND(Regressions!G107, 1), NA())</f>
        <v>#N/A</v>
      </c>
      <c r="H97" s="367" t="e">
        <f>IF(ISNUMBER(Regressions!H107),ROUND(Regressions!H107, 1), NA())</f>
        <v>#N/A</v>
      </c>
      <c r="I97" s="255" t="e">
        <f>IF(ISNUMBER(Regressions!I107),ROUND(Regressions!I107, 1), NA())</f>
        <v>#N/A</v>
      </c>
      <c r="J97" s="368" t="e">
        <f>IF(ISNUMBER(Regressions!K107),ROUND(Regressions!K107, 1), NA())</f>
        <v>#N/A</v>
      </c>
      <c r="K97" s="366" t="e">
        <f>IF(ISNUMBER(Regressions!L107),ROUND(Regressions!L107, 1), NA())</f>
        <v>#N/A</v>
      </c>
      <c r="L97" s="256" t="e">
        <f>IF(ISNUMBER(Regressions!M107),ROUND(Regressions!M107, 1), NA())</f>
        <v>#N/A</v>
      </c>
      <c r="M97" s="367" t="e">
        <f>IF(ISNUMBER(Regressions!N107),ROUND(Regressions!N107, 1), NA())</f>
        <v>#N/A</v>
      </c>
      <c r="N97" s="255" t="e">
        <f>IF(ISNUMBER(Regressions!O107),ROUND(Regressions!O107, 1), NA())</f>
        <v>#N/A</v>
      </c>
      <c r="O97" s="368" t="e">
        <f>IF(ISNUMBER(Regressions!Q107),ROUND(Regressions!Q107, 1), NA())</f>
        <v>#N/A</v>
      </c>
      <c r="P97" s="366" t="e">
        <f>IF(ISNUMBER(Regressions!R107),ROUND(Regressions!R107, 1), NA())</f>
        <v>#N/A</v>
      </c>
      <c r="Q97" s="233" t="e">
        <f>IF(ISNUMBER(Regressions!S107),ROUND(Regressions!S107, 1), NA())</f>
        <v>#N/A</v>
      </c>
      <c r="R97" s="367" t="e">
        <f>IF(ISNUMBER(Regressions!T107),ROUND(Regressions!T107, 1), NA())</f>
        <v>#N/A</v>
      </c>
      <c r="S97" s="255" t="e">
        <f>IF(ISNUMBER(Regressions!U107),ROUND(Regressions!U107, 1), NA())</f>
        <v>#N/A</v>
      </c>
    </row>
    <row xmlns:x14ac="http://schemas.microsoft.com/office/spreadsheetml/2009/9/ac" r="98" x14ac:dyDescent="0.2">
      <c r="A98" s="363" t="str">
        <f>IF(ISBLANK(Regressions!A108), " ", Regressions!A108)</f>
        <v>Malawi</v>
      </c>
      <c r="B98" s="364">
        <f>IF(ISBLANK(Regressions!B108), " ", Regressions!B108)</f>
        <v>2001</v>
      </c>
      <c r="C98" s="369" t="str">
        <f>IF(ISBLANK(Regressions!C108), " ", Regressions!C108)</f>
        <v>Pre-primary</v>
      </c>
      <c r="D98" s="365">
        <f>IF(ISBLANK(Regressions!D108), " ", Regressions!D108)</f>
        <v>1120480</v>
      </c>
      <c r="E98" s="232" t="e">
        <f>IF(ISNUMBER(Regressions!E108),ROUND(Regressions!E108, 1), NA())</f>
        <v>#N/A</v>
      </c>
      <c r="F98" s="366" t="e">
        <f>IF(ISNUMBER(Regressions!F108),ROUND(Regressions!F108, 1), NA())</f>
        <v>#N/A</v>
      </c>
      <c r="G98" s="254" t="e">
        <f>IF(ISNUMBER(Regressions!G108),ROUND(Regressions!G108, 1), NA())</f>
        <v>#N/A</v>
      </c>
      <c r="H98" s="367" t="e">
        <f>IF(ISNUMBER(Regressions!H108),ROUND(Regressions!H108, 1), NA())</f>
        <v>#N/A</v>
      </c>
      <c r="I98" s="255" t="e">
        <f>IF(ISNUMBER(Regressions!I108),ROUND(Regressions!I108, 1), NA())</f>
        <v>#N/A</v>
      </c>
      <c r="J98" s="368" t="e">
        <f>IF(ISNUMBER(Regressions!K108),ROUND(Regressions!K108, 1), NA())</f>
        <v>#N/A</v>
      </c>
      <c r="K98" s="366" t="e">
        <f>IF(ISNUMBER(Regressions!L108),ROUND(Regressions!L108, 1), NA())</f>
        <v>#N/A</v>
      </c>
      <c r="L98" s="256" t="e">
        <f>IF(ISNUMBER(Regressions!M108),ROUND(Regressions!M108, 1), NA())</f>
        <v>#N/A</v>
      </c>
      <c r="M98" s="367" t="e">
        <f>IF(ISNUMBER(Regressions!N108),ROUND(Regressions!N108, 1), NA())</f>
        <v>#N/A</v>
      </c>
      <c r="N98" s="255" t="e">
        <f>IF(ISNUMBER(Regressions!O108),ROUND(Regressions!O108, 1), NA())</f>
        <v>#N/A</v>
      </c>
      <c r="O98" s="368" t="e">
        <f>IF(ISNUMBER(Regressions!Q108),ROUND(Regressions!Q108, 1), NA())</f>
        <v>#N/A</v>
      </c>
      <c r="P98" s="366" t="e">
        <f>IF(ISNUMBER(Regressions!R108),ROUND(Regressions!R108, 1), NA())</f>
        <v>#N/A</v>
      </c>
      <c r="Q98" s="233" t="e">
        <f>IF(ISNUMBER(Regressions!S108),ROUND(Regressions!S108, 1), NA())</f>
        <v>#N/A</v>
      </c>
      <c r="R98" s="367" t="e">
        <f>IF(ISNUMBER(Regressions!T108),ROUND(Regressions!T108, 1), NA())</f>
        <v>#N/A</v>
      </c>
      <c r="S98" s="255" t="e">
        <f>IF(ISNUMBER(Regressions!U108),ROUND(Regressions!U108, 1), NA())</f>
        <v>#N/A</v>
      </c>
    </row>
    <row xmlns:x14ac="http://schemas.microsoft.com/office/spreadsheetml/2009/9/ac" r="99" x14ac:dyDescent="0.2">
      <c r="A99" s="363" t="str">
        <f>IF(ISBLANK(Regressions!A109), " ", Regressions!A109)</f>
        <v>Malawi</v>
      </c>
      <c r="B99" s="364">
        <f>IF(ISBLANK(Regressions!B109), " ", Regressions!B109)</f>
        <v>2002</v>
      </c>
      <c r="C99" s="369" t="str">
        <f>IF(ISBLANK(Regressions!C109), " ", Regressions!C109)</f>
        <v>Pre-primary</v>
      </c>
      <c r="D99" s="365">
        <f>IF(ISBLANK(Regressions!D109), " ", Regressions!D109)</f>
        <v>1154037</v>
      </c>
      <c r="E99" s="232" t="e">
        <f>IF(ISNUMBER(Regressions!E109),ROUND(Regressions!E109, 1), NA())</f>
        <v>#N/A</v>
      </c>
      <c r="F99" s="366" t="e">
        <f>IF(ISNUMBER(Regressions!F109),ROUND(Regressions!F109, 1), NA())</f>
        <v>#N/A</v>
      </c>
      <c r="G99" s="254" t="e">
        <f>IF(ISNUMBER(Regressions!G109),ROUND(Regressions!G109, 1), NA())</f>
        <v>#N/A</v>
      </c>
      <c r="H99" s="367" t="e">
        <f>IF(ISNUMBER(Regressions!H109),ROUND(Regressions!H109, 1), NA())</f>
        <v>#N/A</v>
      </c>
      <c r="I99" s="255" t="e">
        <f>IF(ISNUMBER(Regressions!I109),ROUND(Regressions!I109, 1), NA())</f>
        <v>#N/A</v>
      </c>
      <c r="J99" s="368" t="e">
        <f>IF(ISNUMBER(Regressions!K109),ROUND(Regressions!K109, 1), NA())</f>
        <v>#N/A</v>
      </c>
      <c r="K99" s="366" t="e">
        <f>IF(ISNUMBER(Regressions!L109),ROUND(Regressions!L109, 1), NA())</f>
        <v>#N/A</v>
      </c>
      <c r="L99" s="256" t="e">
        <f>IF(ISNUMBER(Regressions!M109),ROUND(Regressions!M109, 1), NA())</f>
        <v>#N/A</v>
      </c>
      <c r="M99" s="367" t="e">
        <f>IF(ISNUMBER(Regressions!N109),ROUND(Regressions!N109, 1), NA())</f>
        <v>#N/A</v>
      </c>
      <c r="N99" s="255" t="e">
        <f>IF(ISNUMBER(Regressions!O109),ROUND(Regressions!O109, 1), NA())</f>
        <v>#N/A</v>
      </c>
      <c r="O99" s="368" t="e">
        <f>IF(ISNUMBER(Regressions!Q109),ROUND(Regressions!Q109, 1), NA())</f>
        <v>#N/A</v>
      </c>
      <c r="P99" s="366" t="e">
        <f>IF(ISNUMBER(Regressions!R109),ROUND(Regressions!R109, 1), NA())</f>
        <v>#N/A</v>
      </c>
      <c r="Q99" s="233" t="e">
        <f>IF(ISNUMBER(Regressions!S109),ROUND(Regressions!S109, 1), NA())</f>
        <v>#N/A</v>
      </c>
      <c r="R99" s="367" t="e">
        <f>IF(ISNUMBER(Regressions!T109),ROUND(Regressions!T109, 1), NA())</f>
        <v>#N/A</v>
      </c>
      <c r="S99" s="255" t="e">
        <f>IF(ISNUMBER(Regressions!U109),ROUND(Regressions!U109, 1), NA())</f>
        <v>#N/A</v>
      </c>
    </row>
    <row xmlns:x14ac="http://schemas.microsoft.com/office/spreadsheetml/2009/9/ac" r="100" x14ac:dyDescent="0.2">
      <c r="A100" s="363" t="str">
        <f>IF(ISBLANK(Regressions!A110), " ", Regressions!A110)</f>
        <v>Malawi</v>
      </c>
      <c r="B100" s="364">
        <f>IF(ISBLANK(Regressions!B110), " ", Regressions!B110)</f>
        <v>2003</v>
      </c>
      <c r="C100" s="369" t="str">
        <f>IF(ISBLANK(Regressions!C110), " ", Regressions!C110)</f>
        <v>Pre-primary</v>
      </c>
      <c r="D100" s="365">
        <f>IF(ISBLANK(Regressions!D110), " ", Regressions!D110)</f>
        <v>1191390</v>
      </c>
      <c r="E100" s="232" t="e">
        <f>IF(ISNUMBER(Regressions!E110),ROUND(Regressions!E110, 1), NA())</f>
        <v>#N/A</v>
      </c>
      <c r="F100" s="366" t="e">
        <f>IF(ISNUMBER(Regressions!F110),ROUND(Regressions!F110, 1), NA())</f>
        <v>#N/A</v>
      </c>
      <c r="G100" s="254" t="e">
        <f>IF(ISNUMBER(Regressions!G110),ROUND(Regressions!G110, 1), NA())</f>
        <v>#N/A</v>
      </c>
      <c r="H100" s="367" t="e">
        <f>IF(ISNUMBER(Regressions!H110),ROUND(Regressions!H110, 1), NA())</f>
        <v>#N/A</v>
      </c>
      <c r="I100" s="255" t="e">
        <f>IF(ISNUMBER(Regressions!I110),ROUND(Regressions!I110, 1), NA())</f>
        <v>#N/A</v>
      </c>
      <c r="J100" s="368" t="e">
        <f>IF(ISNUMBER(Regressions!K110),ROUND(Regressions!K110, 1), NA())</f>
        <v>#N/A</v>
      </c>
      <c r="K100" s="366" t="e">
        <f>IF(ISNUMBER(Regressions!L110),ROUND(Regressions!L110, 1), NA())</f>
        <v>#N/A</v>
      </c>
      <c r="L100" s="256" t="e">
        <f>IF(ISNUMBER(Regressions!M110),ROUND(Regressions!M110, 1), NA())</f>
        <v>#N/A</v>
      </c>
      <c r="M100" s="367" t="e">
        <f>IF(ISNUMBER(Regressions!N110),ROUND(Regressions!N110, 1), NA())</f>
        <v>#N/A</v>
      </c>
      <c r="N100" s="255" t="e">
        <f>IF(ISNUMBER(Regressions!O110),ROUND(Regressions!O110, 1), NA())</f>
        <v>#N/A</v>
      </c>
      <c r="O100" s="368" t="e">
        <f>IF(ISNUMBER(Regressions!Q110),ROUND(Regressions!Q110, 1), NA())</f>
        <v>#N/A</v>
      </c>
      <c r="P100" s="366" t="e">
        <f>IF(ISNUMBER(Regressions!R110),ROUND(Regressions!R110, 1), NA())</f>
        <v>#N/A</v>
      </c>
      <c r="Q100" s="233" t="e">
        <f>IF(ISNUMBER(Regressions!S110),ROUND(Regressions!S110, 1), NA())</f>
        <v>#N/A</v>
      </c>
      <c r="R100" s="367" t="e">
        <f>IF(ISNUMBER(Regressions!T110),ROUND(Regressions!T110, 1), NA())</f>
        <v>#N/A</v>
      </c>
      <c r="S100" s="255" t="e">
        <f>IF(ISNUMBER(Regressions!U110),ROUND(Regressions!U110, 1), NA())</f>
        <v>#N/A</v>
      </c>
    </row>
    <row xmlns:x14ac="http://schemas.microsoft.com/office/spreadsheetml/2009/9/ac" r="101" x14ac:dyDescent="0.2">
      <c r="A101" s="363" t="str">
        <f>IF(ISBLANK(Regressions!A111), " ", Regressions!A111)</f>
        <v>Malawi</v>
      </c>
      <c r="B101" s="364">
        <f>IF(ISBLANK(Regressions!B111), " ", Regressions!B111)</f>
        <v>2004</v>
      </c>
      <c r="C101" s="369" t="str">
        <f>IF(ISBLANK(Regressions!C111), " ", Regressions!C111)</f>
        <v>Pre-primary</v>
      </c>
      <c r="D101" s="365">
        <f>IF(ISBLANK(Regressions!D111), " ", Regressions!D111)</f>
        <v>1226382</v>
      </c>
      <c r="E101" s="232" t="e">
        <f>IF(ISNUMBER(Regressions!E111),ROUND(Regressions!E111, 1), NA())</f>
        <v>#N/A</v>
      </c>
      <c r="F101" s="366" t="e">
        <f>IF(ISNUMBER(Regressions!F111),ROUND(Regressions!F111, 1), NA())</f>
        <v>#N/A</v>
      </c>
      <c r="G101" s="254" t="e">
        <f>IF(ISNUMBER(Regressions!G111),ROUND(Regressions!G111, 1), NA())</f>
        <v>#N/A</v>
      </c>
      <c r="H101" s="367" t="e">
        <f>IF(ISNUMBER(Regressions!H111),ROUND(Regressions!H111, 1), NA())</f>
        <v>#N/A</v>
      </c>
      <c r="I101" s="255" t="e">
        <f>IF(ISNUMBER(Regressions!I111),ROUND(Regressions!I111, 1), NA())</f>
        <v>#N/A</v>
      </c>
      <c r="J101" s="368" t="e">
        <f>IF(ISNUMBER(Regressions!K111),ROUND(Regressions!K111, 1), NA())</f>
        <v>#N/A</v>
      </c>
      <c r="K101" s="366" t="e">
        <f>IF(ISNUMBER(Regressions!L111),ROUND(Regressions!L111, 1), NA())</f>
        <v>#N/A</v>
      </c>
      <c r="L101" s="256" t="e">
        <f>IF(ISNUMBER(Regressions!M111),ROUND(Regressions!M111, 1), NA())</f>
        <v>#N/A</v>
      </c>
      <c r="M101" s="367" t="e">
        <f>IF(ISNUMBER(Regressions!N111),ROUND(Regressions!N111, 1), NA())</f>
        <v>#N/A</v>
      </c>
      <c r="N101" s="255" t="e">
        <f>IF(ISNUMBER(Regressions!O111),ROUND(Regressions!O111, 1), NA())</f>
        <v>#N/A</v>
      </c>
      <c r="O101" s="368" t="e">
        <f>IF(ISNUMBER(Regressions!Q111),ROUND(Regressions!Q111, 1), NA())</f>
        <v>#N/A</v>
      </c>
      <c r="P101" s="366" t="e">
        <f>IF(ISNUMBER(Regressions!R111),ROUND(Regressions!R111, 1), NA())</f>
        <v>#N/A</v>
      </c>
      <c r="Q101" s="233" t="e">
        <f>IF(ISNUMBER(Regressions!S111),ROUND(Regressions!S111, 1), NA())</f>
        <v>#N/A</v>
      </c>
      <c r="R101" s="367" t="e">
        <f>IF(ISNUMBER(Regressions!T111),ROUND(Regressions!T111, 1), NA())</f>
        <v>#N/A</v>
      </c>
      <c r="S101" s="255" t="e">
        <f>IF(ISNUMBER(Regressions!U111),ROUND(Regressions!U111, 1), NA())</f>
        <v>#N/A</v>
      </c>
    </row>
    <row xmlns:x14ac="http://schemas.microsoft.com/office/spreadsheetml/2009/9/ac" r="102" x14ac:dyDescent="0.2">
      <c r="A102" s="363" t="str">
        <f>IF(ISBLANK(Regressions!A112), " ", Regressions!A112)</f>
        <v>Malawi</v>
      </c>
      <c r="B102" s="364">
        <f>IF(ISBLANK(Regressions!B112), " ", Regressions!B112)</f>
        <v>2005</v>
      </c>
      <c r="C102" s="369" t="str">
        <f>IF(ISBLANK(Regressions!C112), " ", Regressions!C112)</f>
        <v>Pre-primary</v>
      </c>
      <c r="D102" s="365">
        <f>IF(ISBLANK(Regressions!D112), " ", Regressions!D112)</f>
        <v>1263913</v>
      </c>
      <c r="E102" s="232" t="e">
        <f>IF(ISNUMBER(Regressions!E112),ROUND(Regressions!E112, 1), NA())</f>
        <v>#N/A</v>
      </c>
      <c r="F102" s="366" t="e">
        <f>IF(ISNUMBER(Regressions!F112),ROUND(Regressions!F112, 1), NA())</f>
        <v>#N/A</v>
      </c>
      <c r="G102" s="254" t="e">
        <f>IF(ISNUMBER(Regressions!G112),ROUND(Regressions!G112, 1), NA())</f>
        <v>#N/A</v>
      </c>
      <c r="H102" s="367" t="e">
        <f>IF(ISNUMBER(Regressions!H112),ROUND(Regressions!H112, 1), NA())</f>
        <v>#N/A</v>
      </c>
      <c r="I102" s="255" t="e">
        <f>IF(ISNUMBER(Regressions!I112),ROUND(Regressions!I112, 1), NA())</f>
        <v>#N/A</v>
      </c>
      <c r="J102" s="368" t="e">
        <f>IF(ISNUMBER(Regressions!K112),ROUND(Regressions!K112, 1), NA())</f>
        <v>#N/A</v>
      </c>
      <c r="K102" s="366" t="e">
        <f>IF(ISNUMBER(Regressions!L112),ROUND(Regressions!L112, 1), NA())</f>
        <v>#N/A</v>
      </c>
      <c r="L102" s="256" t="e">
        <f>IF(ISNUMBER(Regressions!M112),ROUND(Regressions!M112, 1), NA())</f>
        <v>#N/A</v>
      </c>
      <c r="M102" s="367" t="e">
        <f>IF(ISNUMBER(Regressions!N112),ROUND(Regressions!N112, 1), NA())</f>
        <v>#N/A</v>
      </c>
      <c r="N102" s="255" t="e">
        <f>IF(ISNUMBER(Regressions!O112),ROUND(Regressions!O112, 1), NA())</f>
        <v>#N/A</v>
      </c>
      <c r="O102" s="368" t="e">
        <f>IF(ISNUMBER(Regressions!Q112),ROUND(Regressions!Q112, 1), NA())</f>
        <v>#N/A</v>
      </c>
      <c r="P102" s="366" t="e">
        <f>IF(ISNUMBER(Regressions!R112),ROUND(Regressions!R112, 1), NA())</f>
        <v>#N/A</v>
      </c>
      <c r="Q102" s="233" t="e">
        <f>IF(ISNUMBER(Regressions!S112),ROUND(Regressions!S112, 1), NA())</f>
        <v>#N/A</v>
      </c>
      <c r="R102" s="367" t="e">
        <f>IF(ISNUMBER(Regressions!T112),ROUND(Regressions!T112, 1), NA())</f>
        <v>#N/A</v>
      </c>
      <c r="S102" s="255" t="e">
        <f>IF(ISNUMBER(Regressions!U112),ROUND(Regressions!U112, 1), NA())</f>
        <v>#N/A</v>
      </c>
    </row>
    <row xmlns:x14ac="http://schemas.microsoft.com/office/spreadsheetml/2009/9/ac" r="103" x14ac:dyDescent="0.2">
      <c r="A103" s="363" t="str">
        <f>IF(ISBLANK(Regressions!A113), " ", Regressions!A113)</f>
        <v>Malawi</v>
      </c>
      <c r="B103" s="364">
        <f>IF(ISBLANK(Regressions!B113), " ", Regressions!B113)</f>
        <v>2006</v>
      </c>
      <c r="C103" s="369" t="str">
        <f>IF(ISBLANK(Regressions!C113), " ", Regressions!C113)</f>
        <v>Pre-primary</v>
      </c>
      <c r="D103" s="365">
        <f>IF(ISBLANK(Regressions!D113), " ", Regressions!D113)</f>
        <v>1305282</v>
      </c>
      <c r="E103" s="232" t="e">
        <f>IF(ISNUMBER(Regressions!E113),ROUND(Regressions!E113, 1), NA())</f>
        <v>#N/A</v>
      </c>
      <c r="F103" s="366" t="e">
        <f>IF(ISNUMBER(Regressions!F113),ROUND(Regressions!F113, 1), NA())</f>
        <v>#N/A</v>
      </c>
      <c r="G103" s="254" t="e">
        <f>IF(ISNUMBER(Regressions!G113),ROUND(Regressions!G113, 1), NA())</f>
        <v>#N/A</v>
      </c>
      <c r="H103" s="367" t="e">
        <f>IF(ISNUMBER(Regressions!H113),ROUND(Regressions!H113, 1), NA())</f>
        <v>#N/A</v>
      </c>
      <c r="I103" s="255" t="e">
        <f>IF(ISNUMBER(Regressions!I113),ROUND(Regressions!I113, 1), NA())</f>
        <v>#N/A</v>
      </c>
      <c r="J103" s="368" t="e">
        <f>IF(ISNUMBER(Regressions!K113),ROUND(Regressions!K113, 1), NA())</f>
        <v>#N/A</v>
      </c>
      <c r="K103" s="366" t="e">
        <f>IF(ISNUMBER(Regressions!L113),ROUND(Regressions!L113, 1), NA())</f>
        <v>#N/A</v>
      </c>
      <c r="L103" s="256" t="e">
        <f>IF(ISNUMBER(Regressions!M113),ROUND(Regressions!M113, 1), NA())</f>
        <v>#N/A</v>
      </c>
      <c r="M103" s="367" t="e">
        <f>IF(ISNUMBER(Regressions!N113),ROUND(Regressions!N113, 1), NA())</f>
        <v>#N/A</v>
      </c>
      <c r="N103" s="255" t="e">
        <f>IF(ISNUMBER(Regressions!O113),ROUND(Regressions!O113, 1), NA())</f>
        <v>#N/A</v>
      </c>
      <c r="O103" s="368" t="e">
        <f>IF(ISNUMBER(Regressions!Q113),ROUND(Regressions!Q113, 1), NA())</f>
        <v>#N/A</v>
      </c>
      <c r="P103" s="366" t="e">
        <f>IF(ISNUMBER(Regressions!R113),ROUND(Regressions!R113, 1), NA())</f>
        <v>#N/A</v>
      </c>
      <c r="Q103" s="233" t="e">
        <f>IF(ISNUMBER(Regressions!S113),ROUND(Regressions!S113, 1), NA())</f>
        <v>#N/A</v>
      </c>
      <c r="R103" s="367" t="e">
        <f>IF(ISNUMBER(Regressions!T113),ROUND(Regressions!T113, 1), NA())</f>
        <v>#N/A</v>
      </c>
      <c r="S103" s="255" t="e">
        <f>IF(ISNUMBER(Regressions!U113),ROUND(Regressions!U113, 1), NA())</f>
        <v>#N/A</v>
      </c>
    </row>
    <row xmlns:x14ac="http://schemas.microsoft.com/office/spreadsheetml/2009/9/ac" r="104" x14ac:dyDescent="0.2">
      <c r="A104" s="363" t="str">
        <f>IF(ISBLANK(Regressions!A114), " ", Regressions!A114)</f>
        <v>Malawi</v>
      </c>
      <c r="B104" s="364">
        <f>IF(ISBLANK(Regressions!B114), " ", Regressions!B114)</f>
        <v>2007</v>
      </c>
      <c r="C104" s="369" t="str">
        <f>IF(ISBLANK(Regressions!C114), " ", Regressions!C114)</f>
        <v>Pre-primary</v>
      </c>
      <c r="D104" s="365">
        <f>IF(ISBLANK(Regressions!D114), " ", Regressions!D114)</f>
        <v>1354933</v>
      </c>
      <c r="E104" s="232" t="e">
        <f>IF(ISNUMBER(Regressions!E114),ROUND(Regressions!E114, 1), NA())</f>
        <v>#N/A</v>
      </c>
      <c r="F104" s="366" t="e">
        <f>IF(ISNUMBER(Regressions!F114),ROUND(Regressions!F114, 1), NA())</f>
        <v>#N/A</v>
      </c>
      <c r="G104" s="254" t="e">
        <f>IF(ISNUMBER(Regressions!G114),ROUND(Regressions!G114, 1), NA())</f>
        <v>#N/A</v>
      </c>
      <c r="H104" s="367" t="e">
        <f>IF(ISNUMBER(Regressions!H114),ROUND(Regressions!H114, 1), NA())</f>
        <v>#N/A</v>
      </c>
      <c r="I104" s="255" t="e">
        <f>IF(ISNUMBER(Regressions!I114),ROUND(Regressions!I114, 1), NA())</f>
        <v>#N/A</v>
      </c>
      <c r="J104" s="368" t="e">
        <f>IF(ISNUMBER(Regressions!K114),ROUND(Regressions!K114, 1), NA())</f>
        <v>#N/A</v>
      </c>
      <c r="K104" s="366" t="e">
        <f>IF(ISNUMBER(Regressions!L114),ROUND(Regressions!L114, 1), NA())</f>
        <v>#N/A</v>
      </c>
      <c r="L104" s="256" t="e">
        <f>IF(ISNUMBER(Regressions!M114),ROUND(Regressions!M114, 1), NA())</f>
        <v>#N/A</v>
      </c>
      <c r="M104" s="367" t="e">
        <f>IF(ISNUMBER(Regressions!N114),ROUND(Regressions!N114, 1), NA())</f>
        <v>#N/A</v>
      </c>
      <c r="N104" s="255" t="e">
        <f>IF(ISNUMBER(Regressions!O114),ROUND(Regressions!O114, 1), NA())</f>
        <v>#N/A</v>
      </c>
      <c r="O104" s="368" t="e">
        <f>IF(ISNUMBER(Regressions!Q114),ROUND(Regressions!Q114, 1), NA())</f>
        <v>#N/A</v>
      </c>
      <c r="P104" s="366" t="e">
        <f>IF(ISNUMBER(Regressions!R114),ROUND(Regressions!R114, 1), NA())</f>
        <v>#N/A</v>
      </c>
      <c r="Q104" s="233" t="e">
        <f>IF(ISNUMBER(Regressions!S114),ROUND(Regressions!S114, 1), NA())</f>
        <v>#N/A</v>
      </c>
      <c r="R104" s="367" t="e">
        <f>IF(ISNUMBER(Regressions!T114),ROUND(Regressions!T114, 1), NA())</f>
        <v>#N/A</v>
      </c>
      <c r="S104" s="255" t="e">
        <f>IF(ISNUMBER(Regressions!U114),ROUND(Regressions!U114, 1), NA())</f>
        <v>#N/A</v>
      </c>
    </row>
    <row xmlns:x14ac="http://schemas.microsoft.com/office/spreadsheetml/2009/9/ac" r="105" x14ac:dyDescent="0.2">
      <c r="A105" s="363" t="str">
        <f>IF(ISBLANK(Regressions!A115), " ", Regressions!A115)</f>
        <v>Malawi</v>
      </c>
      <c r="B105" s="364">
        <f>IF(ISBLANK(Regressions!B115), " ", Regressions!B115)</f>
        <v>2008</v>
      </c>
      <c r="C105" s="369" t="str">
        <f>IF(ISBLANK(Regressions!C115), " ", Regressions!C115)</f>
        <v>Pre-primary</v>
      </c>
      <c r="D105" s="365">
        <f>IF(ISBLANK(Regressions!D115), " ", Regressions!D115)</f>
        <v>1408049</v>
      </c>
      <c r="E105" s="232" t="e">
        <f>IF(ISNUMBER(Regressions!E115),ROUND(Regressions!E115, 1), NA())</f>
        <v>#N/A</v>
      </c>
      <c r="F105" s="366" t="e">
        <f>IF(ISNUMBER(Regressions!F115),ROUND(Regressions!F115, 1), NA())</f>
        <v>#N/A</v>
      </c>
      <c r="G105" s="254" t="e">
        <f>IF(ISNUMBER(Regressions!G115),ROUND(Regressions!G115, 1), NA())</f>
        <v>#N/A</v>
      </c>
      <c r="H105" s="367" t="e">
        <f>IF(ISNUMBER(Regressions!H115),ROUND(Regressions!H115, 1), NA())</f>
        <v>#N/A</v>
      </c>
      <c r="I105" s="255" t="e">
        <f>IF(ISNUMBER(Regressions!I115),ROUND(Regressions!I115, 1), NA())</f>
        <v>#N/A</v>
      </c>
      <c r="J105" s="368" t="e">
        <f>IF(ISNUMBER(Regressions!K115),ROUND(Regressions!K115, 1), NA())</f>
        <v>#N/A</v>
      </c>
      <c r="K105" s="366" t="e">
        <f>IF(ISNUMBER(Regressions!L115),ROUND(Regressions!L115, 1), NA())</f>
        <v>#N/A</v>
      </c>
      <c r="L105" s="256" t="e">
        <f>IF(ISNUMBER(Regressions!M115),ROUND(Regressions!M115, 1), NA())</f>
        <v>#N/A</v>
      </c>
      <c r="M105" s="367" t="e">
        <f>IF(ISNUMBER(Regressions!N115),ROUND(Regressions!N115, 1), NA())</f>
        <v>#N/A</v>
      </c>
      <c r="N105" s="255" t="e">
        <f>IF(ISNUMBER(Regressions!O115),ROUND(Regressions!O115, 1), NA())</f>
        <v>#N/A</v>
      </c>
      <c r="O105" s="368" t="e">
        <f>IF(ISNUMBER(Regressions!Q115),ROUND(Regressions!Q115, 1), NA())</f>
        <v>#N/A</v>
      </c>
      <c r="P105" s="366" t="e">
        <f>IF(ISNUMBER(Regressions!R115),ROUND(Regressions!R115, 1), NA())</f>
        <v>#N/A</v>
      </c>
      <c r="Q105" s="233" t="e">
        <f>IF(ISNUMBER(Regressions!S115),ROUND(Regressions!S115, 1), NA())</f>
        <v>#N/A</v>
      </c>
      <c r="R105" s="367" t="e">
        <f>IF(ISNUMBER(Regressions!T115),ROUND(Regressions!T115, 1), NA())</f>
        <v>#N/A</v>
      </c>
      <c r="S105" s="255" t="e">
        <f>IF(ISNUMBER(Regressions!U115),ROUND(Regressions!U115, 1), NA())</f>
        <v>#N/A</v>
      </c>
    </row>
    <row xmlns:x14ac="http://schemas.microsoft.com/office/spreadsheetml/2009/9/ac" r="106" x14ac:dyDescent="0.2">
      <c r="A106" s="363" t="str">
        <f>IF(ISBLANK(Regressions!A116), " ", Regressions!A116)</f>
        <v>Malawi</v>
      </c>
      <c r="B106" s="364">
        <f>IF(ISBLANK(Regressions!B116), " ", Regressions!B116)</f>
        <v>2009</v>
      </c>
      <c r="C106" s="369" t="str">
        <f>IF(ISBLANK(Regressions!C116), " ", Regressions!C116)</f>
        <v>Pre-primary</v>
      </c>
      <c r="D106" s="365">
        <f>IF(ISBLANK(Regressions!D116), " ", Regressions!D116)</f>
        <v>1468147</v>
      </c>
      <c r="E106" s="232" t="e">
        <f>IF(ISNUMBER(Regressions!E116),ROUND(Regressions!E116, 1), NA())</f>
        <v>#N/A</v>
      </c>
      <c r="F106" s="366" t="e">
        <f>IF(ISNUMBER(Regressions!F116),ROUND(Regressions!F116, 1), NA())</f>
        <v>#N/A</v>
      </c>
      <c r="G106" s="254" t="e">
        <f>IF(ISNUMBER(Regressions!G116),ROUND(Regressions!G116, 1), NA())</f>
        <v>#N/A</v>
      </c>
      <c r="H106" s="367" t="e">
        <f>IF(ISNUMBER(Regressions!H116),ROUND(Regressions!H116, 1), NA())</f>
        <v>#N/A</v>
      </c>
      <c r="I106" s="255" t="e">
        <f>IF(ISNUMBER(Regressions!I116),ROUND(Regressions!I116, 1), NA())</f>
        <v>#N/A</v>
      </c>
      <c r="J106" s="368" t="e">
        <f>IF(ISNUMBER(Regressions!K116),ROUND(Regressions!K116, 1), NA())</f>
        <v>#N/A</v>
      </c>
      <c r="K106" s="366" t="e">
        <f>IF(ISNUMBER(Regressions!L116),ROUND(Regressions!L116, 1), NA())</f>
        <v>#N/A</v>
      </c>
      <c r="L106" s="256" t="e">
        <f>IF(ISNUMBER(Regressions!M116),ROUND(Regressions!M116, 1), NA())</f>
        <v>#N/A</v>
      </c>
      <c r="M106" s="367" t="e">
        <f>IF(ISNUMBER(Regressions!N116),ROUND(Regressions!N116, 1), NA())</f>
        <v>#N/A</v>
      </c>
      <c r="N106" s="255" t="e">
        <f>IF(ISNUMBER(Regressions!O116),ROUND(Regressions!O116, 1), NA())</f>
        <v>#N/A</v>
      </c>
      <c r="O106" s="368" t="e">
        <f>IF(ISNUMBER(Regressions!Q116),ROUND(Regressions!Q116, 1), NA())</f>
        <v>#N/A</v>
      </c>
      <c r="P106" s="366" t="e">
        <f>IF(ISNUMBER(Regressions!R116),ROUND(Regressions!R116, 1), NA())</f>
        <v>#N/A</v>
      </c>
      <c r="Q106" s="233" t="e">
        <f>IF(ISNUMBER(Regressions!S116),ROUND(Regressions!S116, 1), NA())</f>
        <v>#N/A</v>
      </c>
      <c r="R106" s="367" t="e">
        <f>IF(ISNUMBER(Regressions!T116),ROUND(Regressions!T116, 1), NA())</f>
        <v>#N/A</v>
      </c>
      <c r="S106" s="255" t="e">
        <f>IF(ISNUMBER(Regressions!U116),ROUND(Regressions!U116, 1), NA())</f>
        <v>#N/A</v>
      </c>
    </row>
    <row xmlns:x14ac="http://schemas.microsoft.com/office/spreadsheetml/2009/9/ac" r="107" x14ac:dyDescent="0.2">
      <c r="A107" s="363" t="str">
        <f>IF(ISBLANK(Regressions!A117), " ", Regressions!A117)</f>
        <v>Malawi</v>
      </c>
      <c r="B107" s="364">
        <f>IF(ISBLANK(Regressions!B117), " ", Regressions!B117)</f>
        <v>2010</v>
      </c>
      <c r="C107" s="369" t="str">
        <f>IF(ISBLANK(Regressions!C117), " ", Regressions!C117)</f>
        <v>Pre-primary</v>
      </c>
      <c r="D107" s="365">
        <f>IF(ISBLANK(Regressions!D117), " ", Regressions!D117)</f>
        <v>1522287</v>
      </c>
      <c r="E107" s="232" t="e">
        <f>IF(ISNUMBER(Regressions!E117),ROUND(Regressions!E117, 1), NA())</f>
        <v>#N/A</v>
      </c>
      <c r="F107" s="366" t="e">
        <f>IF(ISNUMBER(Regressions!F117),ROUND(Regressions!F117, 1), NA())</f>
        <v>#N/A</v>
      </c>
      <c r="G107" s="254" t="e">
        <f>IF(ISNUMBER(Regressions!G117),ROUND(Regressions!G117, 1), NA())</f>
        <v>#N/A</v>
      </c>
      <c r="H107" s="367" t="e">
        <f>IF(ISNUMBER(Regressions!H117),ROUND(Regressions!H117, 1), NA())</f>
        <v>#N/A</v>
      </c>
      <c r="I107" s="255" t="e">
        <f>IF(ISNUMBER(Regressions!I117),ROUND(Regressions!I117, 1), NA())</f>
        <v>#N/A</v>
      </c>
      <c r="J107" s="368" t="e">
        <f>IF(ISNUMBER(Regressions!K117),ROUND(Regressions!K117, 1), NA())</f>
        <v>#N/A</v>
      </c>
      <c r="K107" s="366" t="e">
        <f>IF(ISNUMBER(Regressions!L117),ROUND(Regressions!L117, 1), NA())</f>
        <v>#N/A</v>
      </c>
      <c r="L107" s="256" t="e">
        <f>IF(ISNUMBER(Regressions!M117),ROUND(Regressions!M117, 1), NA())</f>
        <v>#N/A</v>
      </c>
      <c r="M107" s="367" t="e">
        <f>IF(ISNUMBER(Regressions!N117),ROUND(Regressions!N117, 1), NA())</f>
        <v>#N/A</v>
      </c>
      <c r="N107" s="255" t="e">
        <f>IF(ISNUMBER(Regressions!O117),ROUND(Regressions!O117, 1), NA())</f>
        <v>#N/A</v>
      </c>
      <c r="O107" s="368" t="e">
        <f>IF(ISNUMBER(Regressions!Q117),ROUND(Regressions!Q117, 1), NA())</f>
        <v>#N/A</v>
      </c>
      <c r="P107" s="366" t="e">
        <f>IF(ISNUMBER(Regressions!R117),ROUND(Regressions!R117, 1), NA())</f>
        <v>#N/A</v>
      </c>
      <c r="Q107" s="233" t="e">
        <f>IF(ISNUMBER(Regressions!S117),ROUND(Regressions!S117, 1), NA())</f>
        <v>#N/A</v>
      </c>
      <c r="R107" s="367" t="e">
        <f>IF(ISNUMBER(Regressions!T117),ROUND(Regressions!T117, 1), NA())</f>
        <v>#N/A</v>
      </c>
      <c r="S107" s="255" t="e">
        <f>IF(ISNUMBER(Regressions!U117),ROUND(Regressions!U117, 1), NA())</f>
        <v>#N/A</v>
      </c>
    </row>
    <row xmlns:x14ac="http://schemas.microsoft.com/office/spreadsheetml/2009/9/ac" r="108" x14ac:dyDescent="0.2">
      <c r="A108" s="363" t="str">
        <f>IF(ISBLANK(Regressions!A118), " ", Regressions!A118)</f>
        <v>Malawi</v>
      </c>
      <c r="B108" s="364">
        <f>IF(ISBLANK(Regressions!B118), " ", Regressions!B118)</f>
        <v>2011</v>
      </c>
      <c r="C108" s="369" t="str">
        <f>IF(ISBLANK(Regressions!C118), " ", Regressions!C118)</f>
        <v>Pre-primary</v>
      </c>
      <c r="D108" s="365">
        <f>IF(ISBLANK(Regressions!D118), " ", Regressions!D118)</f>
        <v>1567989</v>
      </c>
      <c r="E108" s="232" t="e">
        <f>IF(ISNUMBER(Regressions!E118),ROUND(Regressions!E118, 1), NA())</f>
        <v>#N/A</v>
      </c>
      <c r="F108" s="366" t="e">
        <f>IF(ISNUMBER(Regressions!F118),ROUND(Regressions!F118, 1), NA())</f>
        <v>#N/A</v>
      </c>
      <c r="G108" s="254" t="e">
        <f>IF(ISNUMBER(Regressions!G118),ROUND(Regressions!G118, 1), NA())</f>
        <v>#N/A</v>
      </c>
      <c r="H108" s="367" t="e">
        <f>IF(ISNUMBER(Regressions!H118),ROUND(Regressions!H118, 1), NA())</f>
        <v>#N/A</v>
      </c>
      <c r="I108" s="255" t="e">
        <f>IF(ISNUMBER(Regressions!I118),ROUND(Regressions!I118, 1), NA())</f>
        <v>#N/A</v>
      </c>
      <c r="J108" s="368" t="e">
        <f>IF(ISNUMBER(Regressions!K118),ROUND(Regressions!K118, 1), NA())</f>
        <v>#N/A</v>
      </c>
      <c r="K108" s="366" t="e">
        <f>IF(ISNUMBER(Regressions!L118),ROUND(Regressions!L118, 1), NA())</f>
        <v>#N/A</v>
      </c>
      <c r="L108" s="256" t="e">
        <f>IF(ISNUMBER(Regressions!M118),ROUND(Regressions!M118, 1), NA())</f>
        <v>#N/A</v>
      </c>
      <c r="M108" s="367" t="e">
        <f>IF(ISNUMBER(Regressions!N118),ROUND(Regressions!N118, 1), NA())</f>
        <v>#N/A</v>
      </c>
      <c r="N108" s="255" t="e">
        <f>IF(ISNUMBER(Regressions!O118),ROUND(Regressions!O118, 1), NA())</f>
        <v>#N/A</v>
      </c>
      <c r="O108" s="368" t="e">
        <f>IF(ISNUMBER(Regressions!Q118),ROUND(Regressions!Q118, 1), NA())</f>
        <v>#N/A</v>
      </c>
      <c r="P108" s="366" t="e">
        <f>IF(ISNUMBER(Regressions!R118),ROUND(Regressions!R118, 1), NA())</f>
        <v>#N/A</v>
      </c>
      <c r="Q108" s="233" t="e">
        <f>IF(ISNUMBER(Regressions!S118),ROUND(Regressions!S118, 1), NA())</f>
        <v>#N/A</v>
      </c>
      <c r="R108" s="367" t="e">
        <f>IF(ISNUMBER(Regressions!T118),ROUND(Regressions!T118, 1), NA())</f>
        <v>#N/A</v>
      </c>
      <c r="S108" s="255" t="e">
        <f>IF(ISNUMBER(Regressions!U118),ROUND(Regressions!U118, 1), NA())</f>
        <v>#N/A</v>
      </c>
    </row>
    <row xmlns:x14ac="http://schemas.microsoft.com/office/spreadsheetml/2009/9/ac" r="109" x14ac:dyDescent="0.2">
      <c r="A109" s="363" t="str">
        <f>IF(ISBLANK(Regressions!A119), " ", Regressions!A119)</f>
        <v>Malawi</v>
      </c>
      <c r="B109" s="364">
        <f>IF(ISBLANK(Regressions!B119), " ", Regressions!B119)</f>
        <v>2012</v>
      </c>
      <c r="C109" s="369" t="str">
        <f>IF(ISBLANK(Regressions!C119), " ", Regressions!C119)</f>
        <v>Pre-primary</v>
      </c>
      <c r="D109" s="365">
        <f>IF(ISBLANK(Regressions!D119), " ", Regressions!D119)</f>
        <v>1600535</v>
      </c>
      <c r="E109" s="232" t="e">
        <f>IF(ISNUMBER(Regressions!E119),ROUND(Regressions!E119, 1), NA())</f>
        <v>#N/A</v>
      </c>
      <c r="F109" s="366" t="e">
        <f>IF(ISNUMBER(Regressions!F119),ROUND(Regressions!F119, 1), NA())</f>
        <v>#N/A</v>
      </c>
      <c r="G109" s="254" t="e">
        <f>IF(ISNUMBER(Regressions!G119),ROUND(Regressions!G119, 1), NA())</f>
        <v>#N/A</v>
      </c>
      <c r="H109" s="367" t="e">
        <f>IF(ISNUMBER(Regressions!H119),ROUND(Regressions!H119, 1), NA())</f>
        <v>#N/A</v>
      </c>
      <c r="I109" s="255" t="e">
        <f>IF(ISNUMBER(Regressions!I119),ROUND(Regressions!I119, 1), NA())</f>
        <v>#N/A</v>
      </c>
      <c r="J109" s="368" t="e">
        <f>IF(ISNUMBER(Regressions!K119),ROUND(Regressions!K119, 1), NA())</f>
        <v>#N/A</v>
      </c>
      <c r="K109" s="366" t="e">
        <f>IF(ISNUMBER(Regressions!L119),ROUND(Regressions!L119, 1), NA())</f>
        <v>#N/A</v>
      </c>
      <c r="L109" s="256" t="e">
        <f>IF(ISNUMBER(Regressions!M119),ROUND(Regressions!M119, 1), NA())</f>
        <v>#N/A</v>
      </c>
      <c r="M109" s="367" t="e">
        <f>IF(ISNUMBER(Regressions!N119),ROUND(Regressions!N119, 1), NA())</f>
        <v>#N/A</v>
      </c>
      <c r="N109" s="255" t="e">
        <f>IF(ISNUMBER(Regressions!O119),ROUND(Regressions!O119, 1), NA())</f>
        <v>#N/A</v>
      </c>
      <c r="O109" s="368" t="e">
        <f>IF(ISNUMBER(Regressions!Q119),ROUND(Regressions!Q119, 1), NA())</f>
        <v>#N/A</v>
      </c>
      <c r="P109" s="366" t="e">
        <f>IF(ISNUMBER(Regressions!R119),ROUND(Regressions!R119, 1), NA())</f>
        <v>#N/A</v>
      </c>
      <c r="Q109" s="233" t="e">
        <f>IF(ISNUMBER(Regressions!S119),ROUND(Regressions!S119, 1), NA())</f>
        <v>#N/A</v>
      </c>
      <c r="R109" s="367" t="e">
        <f>IF(ISNUMBER(Regressions!T119),ROUND(Regressions!T119, 1), NA())</f>
        <v>#N/A</v>
      </c>
      <c r="S109" s="255" t="e">
        <f>IF(ISNUMBER(Regressions!U119),ROUND(Regressions!U119, 1), NA())</f>
        <v>#N/A</v>
      </c>
    </row>
    <row xmlns:x14ac="http://schemas.microsoft.com/office/spreadsheetml/2009/9/ac" r="110" x14ac:dyDescent="0.2">
      <c r="A110" s="363" t="str">
        <f>IF(ISBLANK(Regressions!A120), " ", Regressions!A120)</f>
        <v>Malawi</v>
      </c>
      <c r="B110" s="364">
        <f>IF(ISBLANK(Regressions!B120), " ", Regressions!B120)</f>
        <v>2013</v>
      </c>
      <c r="C110" s="369" t="str">
        <f>IF(ISBLANK(Regressions!C120), " ", Regressions!C120)</f>
        <v>Pre-primary</v>
      </c>
      <c r="D110" s="365">
        <f>IF(ISBLANK(Regressions!D120), " ", Regressions!D120)</f>
        <v>1626292</v>
      </c>
      <c r="E110" s="232" t="e">
        <f>IF(ISNUMBER(Regressions!E120),ROUND(Regressions!E120, 1), NA())</f>
        <v>#N/A</v>
      </c>
      <c r="F110" s="366" t="e">
        <f>IF(ISNUMBER(Regressions!F120),ROUND(Regressions!F120, 1), NA())</f>
        <v>#N/A</v>
      </c>
      <c r="G110" s="254" t="e">
        <f>IF(ISNUMBER(Regressions!G120),ROUND(Regressions!G120, 1), NA())</f>
        <v>#N/A</v>
      </c>
      <c r="H110" s="367" t="e">
        <f>IF(ISNUMBER(Regressions!H120),ROUND(Regressions!H120, 1), NA())</f>
        <v>#N/A</v>
      </c>
      <c r="I110" s="255" t="e">
        <f>IF(ISNUMBER(Regressions!I120),ROUND(Regressions!I120, 1), NA())</f>
        <v>#N/A</v>
      </c>
      <c r="J110" s="368" t="e">
        <f>IF(ISNUMBER(Regressions!K120),ROUND(Regressions!K120, 1), NA())</f>
        <v>#N/A</v>
      </c>
      <c r="K110" s="366" t="e">
        <f>IF(ISNUMBER(Regressions!L120),ROUND(Regressions!L120, 1), NA())</f>
        <v>#N/A</v>
      </c>
      <c r="L110" s="256" t="e">
        <f>IF(ISNUMBER(Regressions!M120),ROUND(Regressions!M120, 1), NA())</f>
        <v>#N/A</v>
      </c>
      <c r="M110" s="367" t="e">
        <f>IF(ISNUMBER(Regressions!N120),ROUND(Regressions!N120, 1), NA())</f>
        <v>#N/A</v>
      </c>
      <c r="N110" s="255" t="e">
        <f>IF(ISNUMBER(Regressions!O120),ROUND(Regressions!O120, 1), NA())</f>
        <v>#N/A</v>
      </c>
      <c r="O110" s="368" t="e">
        <f>IF(ISNUMBER(Regressions!Q120),ROUND(Regressions!Q120, 1), NA())</f>
        <v>#N/A</v>
      </c>
      <c r="P110" s="366" t="e">
        <f>IF(ISNUMBER(Regressions!R120),ROUND(Regressions!R120, 1), NA())</f>
        <v>#N/A</v>
      </c>
      <c r="Q110" s="233" t="e">
        <f>IF(ISNUMBER(Regressions!S120),ROUND(Regressions!S120, 1), NA())</f>
        <v>#N/A</v>
      </c>
      <c r="R110" s="367" t="e">
        <f>IF(ISNUMBER(Regressions!T120),ROUND(Regressions!T120, 1), NA())</f>
        <v>#N/A</v>
      </c>
      <c r="S110" s="255" t="e">
        <f>IF(ISNUMBER(Regressions!U120),ROUND(Regressions!U120, 1), NA())</f>
        <v>#N/A</v>
      </c>
    </row>
    <row xmlns:x14ac="http://schemas.microsoft.com/office/spreadsheetml/2009/9/ac" r="111" x14ac:dyDescent="0.2">
      <c r="A111" s="363" t="str">
        <f>IF(ISBLANK(Regressions!A121), " ", Regressions!A121)</f>
        <v>Malawi</v>
      </c>
      <c r="B111" s="364">
        <f>IF(ISBLANK(Regressions!B121), " ", Regressions!B121)</f>
        <v>2014</v>
      </c>
      <c r="C111" s="369" t="str">
        <f>IF(ISBLANK(Regressions!C121), " ", Regressions!C121)</f>
        <v>Pre-primary</v>
      </c>
      <c r="D111" s="365">
        <f>IF(ISBLANK(Regressions!D121), " ", Regressions!D121)</f>
        <v>1647083</v>
      </c>
      <c r="E111" s="232" t="e">
        <f>IF(ISNUMBER(Regressions!E121),ROUND(Regressions!E121, 1), NA())</f>
        <v>#N/A</v>
      </c>
      <c r="F111" s="366" t="e">
        <f>IF(ISNUMBER(Regressions!F121),ROUND(Regressions!F121, 1), NA())</f>
        <v>#N/A</v>
      </c>
      <c r="G111" s="254" t="e">
        <f>IF(ISNUMBER(Regressions!G121),ROUND(Regressions!G121, 1), NA())</f>
        <v>#N/A</v>
      </c>
      <c r="H111" s="367" t="e">
        <f>IF(ISNUMBER(Regressions!H121),ROUND(Regressions!H121, 1), NA())</f>
        <v>#N/A</v>
      </c>
      <c r="I111" s="255" t="e">
        <f>IF(ISNUMBER(Regressions!I121),ROUND(Regressions!I121, 1), NA())</f>
        <v>#N/A</v>
      </c>
      <c r="J111" s="368" t="e">
        <f>IF(ISNUMBER(Regressions!K121),ROUND(Regressions!K121, 1), NA())</f>
        <v>#N/A</v>
      </c>
      <c r="K111" s="366" t="e">
        <f>IF(ISNUMBER(Regressions!L121),ROUND(Regressions!L121, 1), NA())</f>
        <v>#N/A</v>
      </c>
      <c r="L111" s="256" t="e">
        <f>IF(ISNUMBER(Regressions!M121),ROUND(Regressions!M121, 1), NA())</f>
        <v>#N/A</v>
      </c>
      <c r="M111" s="367" t="e">
        <f>IF(ISNUMBER(Regressions!N121),ROUND(Regressions!N121, 1), NA())</f>
        <v>#N/A</v>
      </c>
      <c r="N111" s="255" t="e">
        <f>IF(ISNUMBER(Regressions!O121),ROUND(Regressions!O121, 1), NA())</f>
        <v>#N/A</v>
      </c>
      <c r="O111" s="368" t="e">
        <f>IF(ISNUMBER(Regressions!Q121),ROUND(Regressions!Q121, 1), NA())</f>
        <v>#N/A</v>
      </c>
      <c r="P111" s="366" t="e">
        <f>IF(ISNUMBER(Regressions!R121),ROUND(Regressions!R121, 1), NA())</f>
        <v>#N/A</v>
      </c>
      <c r="Q111" s="233" t="e">
        <f>IF(ISNUMBER(Regressions!S121),ROUND(Regressions!S121, 1), NA())</f>
        <v>#N/A</v>
      </c>
      <c r="R111" s="367" t="e">
        <f>IF(ISNUMBER(Regressions!T121),ROUND(Regressions!T121, 1), NA())</f>
        <v>#N/A</v>
      </c>
      <c r="S111" s="255" t="e">
        <f>IF(ISNUMBER(Regressions!U121),ROUND(Regressions!U121, 1), NA())</f>
        <v>#N/A</v>
      </c>
    </row>
    <row xmlns:x14ac="http://schemas.microsoft.com/office/spreadsheetml/2009/9/ac" r="112" x14ac:dyDescent="0.2">
      <c r="A112" s="363" t="str">
        <f>IF(ISBLANK(Regressions!A122), " ", Regressions!A122)</f>
        <v>Malawi</v>
      </c>
      <c r="B112" s="364">
        <f>IF(ISBLANK(Regressions!B122), " ", Regressions!B122)</f>
        <v>2015</v>
      </c>
      <c r="C112" s="369" t="str">
        <f>IF(ISBLANK(Regressions!C122), " ", Regressions!C122)</f>
        <v>Pre-primary</v>
      </c>
      <c r="D112" s="365">
        <f>IF(ISBLANK(Regressions!D122), " ", Regressions!D122)</f>
        <v>1667925</v>
      </c>
      <c r="E112" s="232" t="e">
        <f>IF(ISNUMBER(Regressions!E122),ROUND(Regressions!E122, 1), NA())</f>
        <v>#N/A</v>
      </c>
      <c r="F112" s="366" t="e">
        <f>IF(ISNUMBER(Regressions!F122),ROUND(Regressions!F122, 1), NA())</f>
        <v>#N/A</v>
      </c>
      <c r="G112" s="254" t="e">
        <f>IF(ISNUMBER(Regressions!G122),ROUND(Regressions!G122, 1), NA())</f>
        <v>#N/A</v>
      </c>
      <c r="H112" s="367" t="e">
        <f>IF(ISNUMBER(Regressions!H122),ROUND(Regressions!H122, 1), NA())</f>
        <v>#N/A</v>
      </c>
      <c r="I112" s="255" t="e">
        <f>IF(ISNUMBER(Regressions!I122),ROUND(Regressions!I122, 1), NA())</f>
        <v>#N/A</v>
      </c>
      <c r="J112" s="368" t="e">
        <f>IF(ISNUMBER(Regressions!K122),ROUND(Regressions!K122, 1), NA())</f>
        <v>#N/A</v>
      </c>
      <c r="K112" s="366" t="e">
        <f>IF(ISNUMBER(Regressions!L122),ROUND(Regressions!L122, 1), NA())</f>
        <v>#N/A</v>
      </c>
      <c r="L112" s="256" t="e">
        <f>IF(ISNUMBER(Regressions!M122),ROUND(Regressions!M122, 1), NA())</f>
        <v>#N/A</v>
      </c>
      <c r="M112" s="367" t="e">
        <f>IF(ISNUMBER(Regressions!N122),ROUND(Regressions!N122, 1), NA())</f>
        <v>#N/A</v>
      </c>
      <c r="N112" s="255" t="e">
        <f>IF(ISNUMBER(Regressions!O122),ROUND(Regressions!O122, 1), NA())</f>
        <v>#N/A</v>
      </c>
      <c r="O112" s="368" t="e">
        <f>IF(ISNUMBER(Regressions!Q122),ROUND(Regressions!Q122, 1), NA())</f>
        <v>#N/A</v>
      </c>
      <c r="P112" s="366" t="e">
        <f>IF(ISNUMBER(Regressions!R122),ROUND(Regressions!R122, 1), NA())</f>
        <v>#N/A</v>
      </c>
      <c r="Q112" s="233" t="e">
        <f>IF(ISNUMBER(Regressions!S122),ROUND(Regressions!S122, 1), NA())</f>
        <v>#N/A</v>
      </c>
      <c r="R112" s="367" t="e">
        <f>IF(ISNUMBER(Regressions!T122),ROUND(Regressions!T122, 1), NA())</f>
        <v>#N/A</v>
      </c>
      <c r="S112" s="255" t="e">
        <f>IF(ISNUMBER(Regressions!U122),ROUND(Regressions!U122, 1), NA())</f>
        <v>#N/A</v>
      </c>
    </row>
    <row xmlns:x14ac="http://schemas.microsoft.com/office/spreadsheetml/2009/9/ac" r="113" x14ac:dyDescent="0.2">
      <c r="A113" s="363" t="str">
        <f>IF(ISBLANK(Regressions!A123), " ", Regressions!A123)</f>
        <v>Malawi</v>
      </c>
      <c r="B113" s="364">
        <f>IF(ISBLANK(Regressions!B123), " ", Regressions!B123)</f>
        <v>2016</v>
      </c>
      <c r="C113" s="369" t="str">
        <f>IF(ISBLANK(Regressions!C123), " ", Regressions!C123)</f>
        <v>Pre-primary</v>
      </c>
      <c r="D113" s="365">
        <f>IF(ISBLANK(Regressions!D123), " ", Regressions!D123)</f>
        <v>1685095</v>
      </c>
      <c r="E113" s="232" t="e">
        <f>IF(ISNUMBER(Regressions!E123),ROUND(Regressions!E123, 1), NA())</f>
        <v>#N/A</v>
      </c>
      <c r="F113" s="366" t="e">
        <f>IF(ISNUMBER(Regressions!F123),ROUND(Regressions!F123, 1), NA())</f>
        <v>#N/A</v>
      </c>
      <c r="G113" s="254" t="e">
        <f>IF(ISNUMBER(Regressions!G123),ROUND(Regressions!G123, 1), NA())</f>
        <v>#N/A</v>
      </c>
      <c r="H113" s="367" t="e">
        <f>IF(ISNUMBER(Regressions!H123),ROUND(Regressions!H123, 1), NA())</f>
        <v>#N/A</v>
      </c>
      <c r="I113" s="255" t="e">
        <f>IF(ISNUMBER(Regressions!I123),ROUND(Regressions!I123, 1), NA())</f>
        <v>#N/A</v>
      </c>
      <c r="J113" s="368" t="e">
        <f>IF(ISNUMBER(Regressions!K123),ROUND(Regressions!K123, 1), NA())</f>
        <v>#N/A</v>
      </c>
      <c r="K113" s="366" t="e">
        <f>IF(ISNUMBER(Regressions!L123),ROUND(Regressions!L123, 1), NA())</f>
        <v>#N/A</v>
      </c>
      <c r="L113" s="256" t="e">
        <f>IF(ISNUMBER(Regressions!M123),ROUND(Regressions!M123, 1), NA())</f>
        <v>#N/A</v>
      </c>
      <c r="M113" s="367" t="e">
        <f>IF(ISNUMBER(Regressions!N123),ROUND(Regressions!N123, 1), NA())</f>
        <v>#N/A</v>
      </c>
      <c r="N113" s="255" t="e">
        <f>IF(ISNUMBER(Regressions!O123),ROUND(Regressions!O123, 1), NA())</f>
        <v>#N/A</v>
      </c>
      <c r="O113" s="368" t="e">
        <f>IF(ISNUMBER(Regressions!Q123),ROUND(Regressions!Q123, 1), NA())</f>
        <v>#N/A</v>
      </c>
      <c r="P113" s="366" t="e">
        <f>IF(ISNUMBER(Regressions!R123),ROUND(Regressions!R123, 1), NA())</f>
        <v>#N/A</v>
      </c>
      <c r="Q113" s="233" t="e">
        <f>IF(ISNUMBER(Regressions!S123),ROUND(Regressions!S123, 1), NA())</f>
        <v>#N/A</v>
      </c>
      <c r="R113" s="367" t="e">
        <f>IF(ISNUMBER(Regressions!T123),ROUND(Regressions!T123, 1), NA())</f>
        <v>#N/A</v>
      </c>
      <c r="S113" s="255" t="e">
        <f>IF(ISNUMBER(Regressions!U123),ROUND(Regressions!U123, 1), NA())</f>
        <v>#N/A</v>
      </c>
    </row>
    <row xmlns:x14ac="http://schemas.microsoft.com/office/spreadsheetml/2009/9/ac" r="114" x14ac:dyDescent="0.2">
      <c r="A114" s="363" t="str">
        <f>IF(ISBLANK(Regressions!A124), " ", Regressions!A124)</f>
        <v>Malawi</v>
      </c>
      <c r="B114" s="364">
        <f>IF(ISBLANK(Regressions!B124), " ", Regressions!B124)</f>
        <v>2017</v>
      </c>
      <c r="C114" s="369" t="str">
        <f>IF(ISBLANK(Regressions!C124), " ", Regressions!C124)</f>
        <v>Pre-primary</v>
      </c>
      <c r="D114" s="365">
        <f>IF(ISBLANK(Regressions!D124), " ", Regressions!D124)</f>
        <v>1701407</v>
      </c>
      <c r="E114" s="232" t="e">
        <f>IF(ISNUMBER(Regressions!E124),ROUND(Regressions!E124, 1), NA())</f>
        <v>#N/A</v>
      </c>
      <c r="F114" s="366" t="e">
        <f>IF(ISNUMBER(Regressions!F124),ROUND(Regressions!F124, 1), NA())</f>
        <v>#N/A</v>
      </c>
      <c r="G114" s="254" t="e">
        <f>IF(ISNUMBER(Regressions!G124),ROUND(Regressions!G124, 1), NA())</f>
        <v>#N/A</v>
      </c>
      <c r="H114" s="367" t="e">
        <f>IF(ISNUMBER(Regressions!H124),ROUND(Regressions!H124, 1), NA())</f>
        <v>#N/A</v>
      </c>
      <c r="I114" s="255" t="e">
        <f>IF(ISNUMBER(Regressions!I124),ROUND(Regressions!I124, 1), NA())</f>
        <v>#N/A</v>
      </c>
      <c r="J114" s="368" t="e">
        <f>IF(ISNUMBER(Regressions!K124),ROUND(Regressions!K124, 1), NA())</f>
        <v>#N/A</v>
      </c>
      <c r="K114" s="366" t="e">
        <f>IF(ISNUMBER(Regressions!L124),ROUND(Regressions!L124, 1), NA())</f>
        <v>#N/A</v>
      </c>
      <c r="L114" s="256" t="e">
        <f>IF(ISNUMBER(Regressions!M124),ROUND(Regressions!M124, 1), NA())</f>
        <v>#N/A</v>
      </c>
      <c r="M114" s="367" t="e">
        <f>IF(ISNUMBER(Regressions!N124),ROUND(Regressions!N124, 1), NA())</f>
        <v>#N/A</v>
      </c>
      <c r="N114" s="255" t="e">
        <f>IF(ISNUMBER(Regressions!O124),ROUND(Regressions!O124, 1), NA())</f>
        <v>#N/A</v>
      </c>
      <c r="O114" s="368" t="e">
        <f>IF(ISNUMBER(Regressions!Q124),ROUND(Regressions!Q124, 1), NA())</f>
        <v>#N/A</v>
      </c>
      <c r="P114" s="366" t="e">
        <f>IF(ISNUMBER(Regressions!R124),ROUND(Regressions!R124, 1), NA())</f>
        <v>#N/A</v>
      </c>
      <c r="Q114" s="233" t="e">
        <f>IF(ISNUMBER(Regressions!S124),ROUND(Regressions!S124, 1), NA())</f>
        <v>#N/A</v>
      </c>
      <c r="R114" s="367" t="e">
        <f>IF(ISNUMBER(Regressions!T124),ROUND(Regressions!T124, 1), NA())</f>
        <v>#N/A</v>
      </c>
      <c r="S114" s="255" t="e">
        <f>IF(ISNUMBER(Regressions!U124),ROUND(Regressions!U124, 1), NA())</f>
        <v>#N/A</v>
      </c>
    </row>
    <row xmlns:x14ac="http://schemas.microsoft.com/office/spreadsheetml/2009/9/ac" r="115" x14ac:dyDescent="0.2">
      <c r="A115" s="363" t="str">
        <f>IF(ISBLANK(Regressions!A125), " ", Regressions!A125)</f>
        <v>Malawi</v>
      </c>
      <c r="B115" s="364">
        <f>IF(ISBLANK(Regressions!B125), " ", Regressions!B125)</f>
        <v>2018</v>
      </c>
      <c r="C115" s="369" t="str">
        <f>IF(ISBLANK(Regressions!C125), " ", Regressions!C125)</f>
        <v>Pre-primary</v>
      </c>
      <c r="D115" s="365">
        <f>IF(ISBLANK(Regressions!D125), " ", Regressions!D125)</f>
        <v>1713263</v>
      </c>
      <c r="E115" s="232" t="e">
        <f>IF(ISNUMBER(Regressions!E125),ROUND(Regressions!E125, 1), NA())</f>
        <v>#N/A</v>
      </c>
      <c r="F115" s="366" t="e">
        <f>IF(ISNUMBER(Regressions!F125),ROUND(Regressions!F125, 1), NA())</f>
        <v>#N/A</v>
      </c>
      <c r="G115" s="254" t="e">
        <f>IF(ISNUMBER(Regressions!G125),ROUND(Regressions!G125, 1), NA())</f>
        <v>#N/A</v>
      </c>
      <c r="H115" s="367" t="e">
        <f>IF(ISNUMBER(Regressions!H125),ROUND(Regressions!H125, 1), NA())</f>
        <v>#N/A</v>
      </c>
      <c r="I115" s="255" t="e">
        <f>IF(ISNUMBER(Regressions!I125),ROUND(Regressions!I125, 1), NA())</f>
        <v>#N/A</v>
      </c>
      <c r="J115" s="368" t="e">
        <f>IF(ISNUMBER(Regressions!K125),ROUND(Regressions!K125, 1), NA())</f>
        <v>#N/A</v>
      </c>
      <c r="K115" s="366" t="e">
        <f>IF(ISNUMBER(Regressions!L125),ROUND(Regressions!L125, 1), NA())</f>
        <v>#N/A</v>
      </c>
      <c r="L115" s="256" t="e">
        <f>IF(ISNUMBER(Regressions!M125),ROUND(Regressions!M125, 1), NA())</f>
        <v>#N/A</v>
      </c>
      <c r="M115" s="367" t="e">
        <f>IF(ISNUMBER(Regressions!N125),ROUND(Regressions!N125, 1), NA())</f>
        <v>#N/A</v>
      </c>
      <c r="N115" s="255" t="e">
        <f>IF(ISNUMBER(Regressions!O125),ROUND(Regressions!O125, 1), NA())</f>
        <v>#N/A</v>
      </c>
      <c r="O115" s="368" t="e">
        <f>IF(ISNUMBER(Regressions!Q125),ROUND(Regressions!Q125, 1), NA())</f>
        <v>#N/A</v>
      </c>
      <c r="P115" s="366" t="e">
        <f>IF(ISNUMBER(Regressions!R125),ROUND(Regressions!R125, 1), NA())</f>
        <v>#N/A</v>
      </c>
      <c r="Q115" s="233" t="e">
        <f>IF(ISNUMBER(Regressions!S125),ROUND(Regressions!S125, 1), NA())</f>
        <v>#N/A</v>
      </c>
      <c r="R115" s="367" t="e">
        <f>IF(ISNUMBER(Regressions!T125),ROUND(Regressions!T125, 1), NA())</f>
        <v>#N/A</v>
      </c>
      <c r="S115" s="255" t="e">
        <f>IF(ISNUMBER(Regressions!U125),ROUND(Regressions!U125, 1), NA())</f>
        <v>#N/A</v>
      </c>
    </row>
    <row xmlns:x14ac="http://schemas.microsoft.com/office/spreadsheetml/2009/9/ac" r="116" x14ac:dyDescent="0.2">
      <c r="A116" s="363" t="str">
        <f>IF(ISBLANK(Regressions!A126), " ", Regressions!A126)</f>
        <v>Malawi</v>
      </c>
      <c r="B116" s="364">
        <f>IF(ISBLANK(Regressions!B126), " ", Regressions!B126)</f>
        <v>2019</v>
      </c>
      <c r="C116" s="369" t="str">
        <f>IF(ISBLANK(Regressions!C126), " ", Regressions!C126)</f>
        <v>Pre-primary</v>
      </c>
      <c r="D116" s="365">
        <f>IF(ISBLANK(Regressions!D126), " ", Regressions!D126)</f>
        <v>1722777</v>
      </c>
      <c r="E116" s="232" t="e">
        <f>IF(ISNUMBER(Regressions!E126),ROUND(Regressions!E126, 1), NA())</f>
        <v>#N/A</v>
      </c>
      <c r="F116" s="366" t="e">
        <f>IF(ISNUMBER(Regressions!F126),ROUND(Regressions!F126, 1), NA())</f>
        <v>#N/A</v>
      </c>
      <c r="G116" s="254" t="e">
        <f>IF(ISNUMBER(Regressions!G126),ROUND(Regressions!G126, 1), NA())</f>
        <v>#N/A</v>
      </c>
      <c r="H116" s="367" t="e">
        <f>IF(ISNUMBER(Regressions!H126),ROUND(Regressions!H126, 1), NA())</f>
        <v>#N/A</v>
      </c>
      <c r="I116" s="255" t="e">
        <f>IF(ISNUMBER(Regressions!I126),ROUND(Regressions!I126, 1), NA())</f>
        <v>#N/A</v>
      </c>
      <c r="J116" s="368" t="e">
        <f>IF(ISNUMBER(Regressions!K126),ROUND(Regressions!K126, 1), NA())</f>
        <v>#N/A</v>
      </c>
      <c r="K116" s="366" t="e">
        <f>IF(ISNUMBER(Regressions!L126),ROUND(Regressions!L126, 1), NA())</f>
        <v>#N/A</v>
      </c>
      <c r="L116" s="256" t="e">
        <f>IF(ISNUMBER(Regressions!M126),ROUND(Regressions!M126, 1), NA())</f>
        <v>#N/A</v>
      </c>
      <c r="M116" s="367" t="e">
        <f>IF(ISNUMBER(Regressions!N126),ROUND(Regressions!N126, 1), NA())</f>
        <v>#N/A</v>
      </c>
      <c r="N116" s="255" t="e">
        <f>IF(ISNUMBER(Regressions!O126),ROUND(Regressions!O126, 1), NA())</f>
        <v>#N/A</v>
      </c>
      <c r="O116" s="368" t="e">
        <f>IF(ISNUMBER(Regressions!Q126),ROUND(Regressions!Q126, 1), NA())</f>
        <v>#N/A</v>
      </c>
      <c r="P116" s="366" t="e">
        <f>IF(ISNUMBER(Regressions!R126),ROUND(Regressions!R126, 1), NA())</f>
        <v>#N/A</v>
      </c>
      <c r="Q116" s="233" t="e">
        <f>IF(ISNUMBER(Regressions!S126),ROUND(Regressions!S126, 1), NA())</f>
        <v>#N/A</v>
      </c>
      <c r="R116" s="367" t="e">
        <f>IF(ISNUMBER(Regressions!T126),ROUND(Regressions!T126, 1), NA())</f>
        <v>#N/A</v>
      </c>
      <c r="S116" s="255" t="e">
        <f>IF(ISNUMBER(Regressions!U126),ROUND(Regressions!U126, 1), NA())</f>
        <v>#N/A</v>
      </c>
    </row>
    <row xmlns:x14ac="http://schemas.microsoft.com/office/spreadsheetml/2009/9/ac" r="117" x14ac:dyDescent="0.2">
      <c r="A117" s="363" t="str">
        <f>IF(ISBLANK(Regressions!A127), " ", Regressions!A127)</f>
        <v>Malawi</v>
      </c>
      <c r="B117" s="364">
        <f>IF(ISBLANK(Regressions!B127), " ", Regressions!B127)</f>
        <v>2020</v>
      </c>
      <c r="C117" s="369" t="str">
        <f>IF(ISBLANK(Regressions!C127), " ", Regressions!C127)</f>
        <v>Pre-primary</v>
      </c>
      <c r="D117" s="365">
        <f>IF(ISBLANK(Regressions!D127), " ", Regressions!D127)</f>
        <v>1728990</v>
      </c>
      <c r="E117" s="232" t="e">
        <f>IF(ISNUMBER(Regressions!E127),ROUND(Regressions!E127, 1), NA())</f>
        <v>#N/A</v>
      </c>
      <c r="F117" s="366" t="e">
        <f>IF(ISNUMBER(Regressions!F127),ROUND(Regressions!F127, 1), NA())</f>
        <v>#N/A</v>
      </c>
      <c r="G117" s="254" t="e">
        <f>IF(ISNUMBER(Regressions!G127),ROUND(Regressions!G127, 1), NA())</f>
        <v>#N/A</v>
      </c>
      <c r="H117" s="367" t="e">
        <f>IF(ISNUMBER(Regressions!H127),ROUND(Regressions!H127, 1), NA())</f>
        <v>#N/A</v>
      </c>
      <c r="I117" s="255" t="e">
        <f>IF(ISNUMBER(Regressions!I127),ROUND(Regressions!I127, 1), NA())</f>
        <v>#N/A</v>
      </c>
      <c r="J117" s="368" t="e">
        <f>IF(ISNUMBER(Regressions!K127),ROUND(Regressions!K127, 1), NA())</f>
        <v>#N/A</v>
      </c>
      <c r="K117" s="366" t="e">
        <f>IF(ISNUMBER(Regressions!L127),ROUND(Regressions!L127, 1), NA())</f>
        <v>#N/A</v>
      </c>
      <c r="L117" s="256" t="e">
        <f>IF(ISNUMBER(Regressions!M127),ROUND(Regressions!M127, 1), NA())</f>
        <v>#N/A</v>
      </c>
      <c r="M117" s="367" t="e">
        <f>IF(ISNUMBER(Regressions!N127),ROUND(Regressions!N127, 1), NA())</f>
        <v>#N/A</v>
      </c>
      <c r="N117" s="255" t="e">
        <f>IF(ISNUMBER(Regressions!O127),ROUND(Regressions!O127, 1), NA())</f>
        <v>#N/A</v>
      </c>
      <c r="O117" s="368" t="e">
        <f>IF(ISNUMBER(Regressions!Q127),ROUND(Regressions!Q127, 1), NA())</f>
        <v>#N/A</v>
      </c>
      <c r="P117" s="366" t="e">
        <f>IF(ISNUMBER(Regressions!R127),ROUND(Regressions!R127, 1), NA())</f>
        <v>#N/A</v>
      </c>
      <c r="Q117" s="233" t="e">
        <f>IF(ISNUMBER(Regressions!S127),ROUND(Regressions!S127, 1), NA())</f>
        <v>#N/A</v>
      </c>
      <c r="R117" s="367" t="e">
        <f>IF(ISNUMBER(Regressions!T127),ROUND(Regressions!T127, 1), NA())</f>
        <v>#N/A</v>
      </c>
      <c r="S117" s="255" t="e">
        <f>IF(ISNUMBER(Regressions!U127),ROUND(Regressions!U127, 1), NA())</f>
        <v>#N/A</v>
      </c>
    </row>
    <row xmlns:x14ac="http://schemas.microsoft.com/office/spreadsheetml/2009/9/ac" r="118" x14ac:dyDescent="0.2">
      <c r="A118" s="419" t="str">
        <f>IF(ISBLANK(Regressions!A128), " ", Regressions!A128)</f>
        <v>Malawi</v>
      </c>
      <c r="B118" s="420">
        <f>IF(ISBLANK(Regressions!B128), " ", Regressions!B128)</f>
        <v>2021</v>
      </c>
      <c r="C118" s="421" t="str">
        <f>IF(ISBLANK(Regressions!C128), " ", Regressions!C128)</f>
        <v>Pre-primary</v>
      </c>
      <c r="D118" s="422">
        <f>IF(ISBLANK(Regressions!D128), " ", Regressions!D128)</f>
        <v>1742030</v>
      </c>
      <c r="E118" s="425" t="e">
        <f>IF(ISNUMBER(Regressions!E128),ROUND(Regressions!E128, 1), NA())</f>
        <v>#N/A</v>
      </c>
      <c r="F118" s="423" t="e">
        <f>IF(ISNUMBER(Regressions!F128),ROUND(Regressions!F128, 1), NA())</f>
        <v>#N/A</v>
      </c>
      <c r="G118" s="426" t="e">
        <f>IF(ISNUMBER(Regressions!G128),ROUND(Regressions!G128, 1), NA())</f>
        <v>#N/A</v>
      </c>
      <c r="H118" s="424" t="e">
        <f>IF(ISNUMBER(Regressions!H128),ROUND(Regressions!H128, 1), NA())</f>
        <v>#N/A</v>
      </c>
      <c r="I118" s="427" t="e">
        <f>IF(ISNUMBER(Regressions!I128),ROUND(Regressions!I128, 1), NA())</f>
        <v>#N/A</v>
      </c>
      <c r="J118" s="425" t="e">
        <f>IF(ISNUMBER(Regressions!K128),ROUND(Regressions!K128, 1), NA())</f>
        <v>#N/A</v>
      </c>
      <c r="K118" s="423" t="e">
        <f>IF(ISNUMBER(Regressions!L128),ROUND(Regressions!L128, 1), NA())</f>
        <v>#N/A</v>
      </c>
      <c r="L118" s="428" t="e">
        <f>IF(ISNUMBER(Regressions!M128),ROUND(Regressions!M128, 1), NA())</f>
        <v>#N/A</v>
      </c>
      <c r="M118" s="424" t="e">
        <f>IF(ISNUMBER(Regressions!N128),ROUND(Regressions!N128, 1), NA())</f>
        <v>#N/A</v>
      </c>
      <c r="N118" s="427" t="e">
        <f>IF(ISNUMBER(Regressions!O128),ROUND(Regressions!O128, 1), NA())</f>
        <v>#N/A</v>
      </c>
      <c r="O118" s="425" t="e">
        <f>IF(ISNUMBER(Regressions!Q128),ROUND(Regressions!Q128, 1), NA())</f>
        <v>#N/A</v>
      </c>
      <c r="P118" s="423" t="e">
        <f>IF(ISNUMBER(Regressions!R128),ROUND(Regressions!R128, 1), NA())</f>
        <v>#N/A</v>
      </c>
      <c r="Q118" s="429" t="e">
        <f>IF(ISNUMBER(Regressions!S128),ROUND(Regressions!S128, 1), NA())</f>
        <v>#N/A</v>
      </c>
      <c r="R118" s="424" t="e">
        <f>IF(ISNUMBER(Regressions!T128),ROUND(Regressions!T128, 1), NA())</f>
        <v>#N/A</v>
      </c>
      <c r="S118" s="427" t="e">
        <f>IF(ISNUMBER(Regressions!U128),ROUND(Regressions!U128, 1), NA())</f>
        <v>#N/A</v>
      </c>
      <c r="T118" s="418"/>
      <c r="U118" s="418"/>
      <c r="V118" s="418"/>
      <c r="W118" s="418"/>
      <c r="X118" s="418"/>
      <c r="Y118" s="418"/>
      <c r="Z118" s="418"/>
      <c r="AA118" s="418"/>
      <c r="AB118" s="418"/>
      <c r="AC118" s="418"/>
    </row>
    <row xmlns:x14ac="http://schemas.microsoft.com/office/spreadsheetml/2009/9/ac" r="119" x14ac:dyDescent="0.2">
      <c r="A119" s="363" t="str">
        <f>IF(ISBLANK(Regressions!A129), " ", Regressions!A129)</f>
        <v>Malawi</v>
      </c>
      <c r="B119" s="364">
        <f>IF(ISBLANK(Regressions!B129), " ", Regressions!B129)</f>
        <v>2022</v>
      </c>
      <c r="C119" s="369" t="str">
        <f>IF(ISBLANK(Regressions!C129), " ", Regressions!C129)</f>
        <v>Pre-primary</v>
      </c>
      <c r="D119" s="365">
        <f>IF(ISBLANK(Regressions!D129), " ", Regressions!D129)</f>
        <v>1763336</v>
      </c>
      <c r="E119" s="232" t="e">
        <f>IF(ISNUMBER(Regressions!E129),ROUND(Regressions!E129, 1), NA())</f>
        <v>#N/A</v>
      </c>
      <c r="F119" s="366" t="e">
        <f>IF(ISNUMBER(Regressions!F129),ROUND(Regressions!F129, 1), NA())</f>
        <v>#N/A</v>
      </c>
      <c r="G119" s="254" t="e">
        <f>IF(ISNUMBER(Regressions!G129),ROUND(Regressions!G129, 1), NA())</f>
        <v>#N/A</v>
      </c>
      <c r="H119" s="367" t="e">
        <f>IF(ISNUMBER(Regressions!H129),ROUND(Regressions!H129, 1), NA())</f>
        <v>#N/A</v>
      </c>
      <c r="I119" s="255" t="e">
        <f>IF(ISNUMBER(Regressions!I129),ROUND(Regressions!I129, 1), NA())</f>
        <v>#N/A</v>
      </c>
      <c r="J119" s="368" t="e">
        <f>IF(ISNUMBER(Regressions!K129),ROUND(Regressions!K129, 1), NA())</f>
        <v>#N/A</v>
      </c>
      <c r="K119" s="366" t="e">
        <f>IF(ISNUMBER(Regressions!L129),ROUND(Regressions!L129, 1), NA())</f>
        <v>#N/A</v>
      </c>
      <c r="L119" s="256" t="e">
        <f>IF(ISNUMBER(Regressions!M129),ROUND(Regressions!M129, 1), NA())</f>
        <v>#N/A</v>
      </c>
      <c r="M119" s="367" t="e">
        <f>IF(ISNUMBER(Regressions!N129),ROUND(Regressions!N129, 1), NA())</f>
        <v>#N/A</v>
      </c>
      <c r="N119" s="255" t="e">
        <f>IF(ISNUMBER(Regressions!O129),ROUND(Regressions!O129, 1), NA())</f>
        <v>#N/A</v>
      </c>
      <c r="O119" s="368" t="e">
        <f>IF(ISNUMBER(Regressions!Q129),ROUND(Regressions!Q129, 1), NA())</f>
        <v>#N/A</v>
      </c>
      <c r="P119" s="366" t="e">
        <f>IF(ISNUMBER(Regressions!R129),ROUND(Regressions!R129, 1), NA())</f>
        <v>#N/A</v>
      </c>
      <c r="Q119" s="233" t="e">
        <f>IF(ISNUMBER(Regressions!S129),ROUND(Regressions!S129, 1), NA())</f>
        <v>#N/A</v>
      </c>
      <c r="R119" s="367" t="e">
        <f>IF(ISNUMBER(Regressions!T129),ROUND(Regressions!T129, 1), NA())</f>
        <v>#N/A</v>
      </c>
      <c r="S119" s="255" t="e">
        <f>IF(ISNUMBER(Regressions!U129),ROUND(Regressions!U129, 1), NA())</f>
        <v>#N/A</v>
      </c>
    </row>
    <row xmlns:x14ac="http://schemas.microsoft.com/office/spreadsheetml/2009/9/ac" r="120" x14ac:dyDescent="0.2">
      <c r="A120" s="370" t="str">
        <f>IF(ISBLANK(Regressions!A130), " ", Regressions!A130)</f>
        <v>Malawi</v>
      </c>
      <c r="B120" s="371">
        <f>IF(ISBLANK(Regressions!B130), " ", Regressions!B130)</f>
        <v>2023</v>
      </c>
      <c r="C120" s="372" t="str">
        <f>IF(ISBLANK(Regressions!C130), " ", Regressions!C130)</f>
        <v>Pre-primary</v>
      </c>
      <c r="D120" s="373">
        <f>IF(ISBLANK(Regressions!D130), " ", Regressions!D130)</f>
        <v>1885547</v>
      </c>
      <c r="E120" s="374" t="e">
        <f>IF(ISNUMBER(Regressions!E130),ROUND(Regressions!E130, 1), NA())</f>
        <v>#N/A</v>
      </c>
      <c r="F120" s="375" t="e">
        <f>IF(ISNUMBER(Regressions!F130),ROUND(Regressions!F130, 1), NA())</f>
        <v>#N/A</v>
      </c>
      <c r="G120" s="376" t="e">
        <f>IF(ISNUMBER(Regressions!G130),ROUND(Regressions!G130, 1), NA())</f>
        <v>#N/A</v>
      </c>
      <c r="H120" s="377" t="e">
        <f>IF(ISNUMBER(Regressions!H130),ROUND(Regressions!H130, 1), NA())</f>
        <v>#N/A</v>
      </c>
      <c r="I120" s="378" t="e">
        <f>IF(ISNUMBER(Regressions!I130),ROUND(Regressions!I130, 1), NA())</f>
        <v>#N/A</v>
      </c>
      <c r="J120" s="379" t="e">
        <f>IF(ISNUMBER(Regressions!K130),ROUND(Regressions!K130, 1), NA())</f>
        <v>#N/A</v>
      </c>
      <c r="K120" s="375" t="e">
        <f>IF(ISNUMBER(Regressions!L130),ROUND(Regressions!L130, 1), NA())</f>
        <v>#N/A</v>
      </c>
      <c r="L120" s="380" t="e">
        <f>IF(ISNUMBER(Regressions!M130),ROUND(Regressions!M130, 1), NA())</f>
        <v>#N/A</v>
      </c>
      <c r="M120" s="377" t="e">
        <f>IF(ISNUMBER(Regressions!N130),ROUND(Regressions!N130, 1), NA())</f>
        <v>#N/A</v>
      </c>
      <c r="N120" s="378" t="e">
        <f>IF(ISNUMBER(Regressions!O130),ROUND(Regressions!O130, 1), NA())</f>
        <v>#N/A</v>
      </c>
      <c r="O120" s="379" t="e">
        <f>IF(ISNUMBER(Regressions!Q130),ROUND(Regressions!Q130, 1), NA())</f>
        <v>#N/A</v>
      </c>
      <c r="P120" s="375" t="e">
        <f>IF(ISNUMBER(Regressions!R130),ROUND(Regressions!R130, 1), NA())</f>
        <v>#N/A</v>
      </c>
      <c r="Q120" s="381" t="e">
        <f>IF(ISNUMBER(Regressions!S130),ROUND(Regressions!S130, 1), NA())</f>
        <v>#N/A</v>
      </c>
      <c r="R120" s="377" t="e">
        <f>IF(ISNUMBER(Regressions!T130),ROUND(Regressions!T130, 1), NA())</f>
        <v>#N/A</v>
      </c>
      <c r="S120" s="378" t="e">
        <f>IF(ISNUMBER(Regressions!U130),ROUND(Regressions!U130, 1), NA())</f>
        <v>#N/A</v>
      </c>
    </row>
    <row xmlns:x14ac="http://schemas.microsoft.com/office/spreadsheetml/2009/9/ac" r="121" hidden="true" x14ac:dyDescent="0.2">
      <c r="A121" s="363" t="str">
        <f>IF(ISBLANK(Regressions!A131), " ", Regressions!A131)</f>
        <v>Malawi</v>
      </c>
      <c r="B121" s="364">
        <f>IF(ISBLANK(Regressions!B131), " ", Regressions!B131)</f>
        <v>2024</v>
      </c>
      <c r="C121" s="369" t="str">
        <f>IF(ISBLANK(Regressions!C131), " ", Regressions!C131)</f>
        <v>Pre-primary</v>
      </c>
      <c r="D121" s="365" t="str">
        <f>IF(ISBLANK(Regressions!D131), " ", Regressions!D131)</f>
        <v> </v>
      </c>
      <c r="E121" s="232" t="e">
        <f>IF(ISNUMBER(Regressions!E131),ROUND(Regressions!E131, 1), NA())</f>
        <v>#N/A</v>
      </c>
      <c r="F121" s="366" t="e">
        <f>IF(ISNUMBER(Regressions!F131),ROUND(Regressions!F131, 1), NA())</f>
        <v>#N/A</v>
      </c>
      <c r="G121" s="254" t="e">
        <f>IF(ISNUMBER(Regressions!G131),ROUND(Regressions!G131, 1), NA())</f>
        <v>#N/A</v>
      </c>
      <c r="H121" s="367" t="e">
        <f>IF(ISNUMBER(Regressions!H131),ROUND(Regressions!H131, 1), NA())</f>
        <v>#N/A</v>
      </c>
      <c r="I121" s="255" t="e">
        <f>IF(ISNUMBER(Regressions!I131),ROUND(Regressions!I131, 1), NA())</f>
        <v>#N/A</v>
      </c>
      <c r="J121" s="368" t="e">
        <f>IF(ISNUMBER(Regressions!K131),ROUND(Regressions!K131, 1), NA())</f>
        <v>#N/A</v>
      </c>
      <c r="K121" s="366" t="e">
        <f>IF(ISNUMBER(Regressions!L131),ROUND(Regressions!L131, 1), NA())</f>
        <v>#N/A</v>
      </c>
      <c r="L121" s="256" t="e">
        <f>IF(ISNUMBER(Regressions!M131),ROUND(Regressions!M131, 1), NA())</f>
        <v>#N/A</v>
      </c>
      <c r="M121" s="367" t="e">
        <f>IF(ISNUMBER(Regressions!N131),ROUND(Regressions!N131, 1), NA())</f>
        <v>#N/A</v>
      </c>
      <c r="N121" s="255" t="e">
        <f>IF(ISNUMBER(Regressions!O131),ROUND(Regressions!O131, 1), NA())</f>
        <v>#N/A</v>
      </c>
      <c r="O121" s="368" t="e">
        <f>IF(ISNUMBER(Regressions!Q131),ROUND(Regressions!Q131, 1), NA())</f>
        <v>#N/A</v>
      </c>
      <c r="P121" s="366" t="e">
        <f>IF(ISNUMBER(Regressions!R131),ROUND(Regressions!R131, 1), NA())</f>
        <v>#N/A</v>
      </c>
      <c r="Q121" s="233" t="e">
        <f>IF(ISNUMBER(Regressions!S131),ROUND(Regressions!S131, 1), NA())</f>
        <v>#N/A</v>
      </c>
      <c r="R121" s="367" t="e">
        <f>IF(ISNUMBER(Regressions!T131),ROUND(Regressions!T131, 1), NA())</f>
        <v>#N/A</v>
      </c>
      <c r="S121" s="255" t="e">
        <f>IF(ISNUMBER(Regressions!U131),ROUND(Regressions!U131, 1), NA())</f>
        <v>#N/A</v>
      </c>
    </row>
    <row xmlns:x14ac="http://schemas.microsoft.com/office/spreadsheetml/2009/9/ac" r="122" hidden="true" x14ac:dyDescent="0.2">
      <c r="A122" s="363" t="str">
        <f>IF(ISBLANK(Regressions!A132), " ", Regressions!A132)</f>
        <v>Malawi</v>
      </c>
      <c r="B122" s="364">
        <f>IF(ISBLANK(Regressions!B132), " ", Regressions!B132)</f>
        <v>2025</v>
      </c>
      <c r="C122" s="369" t="str">
        <f>IF(ISBLANK(Regressions!C132), " ", Regressions!C132)</f>
        <v>Pre-primary</v>
      </c>
      <c r="D122" s="365" t="str">
        <f>IF(ISBLANK(Regressions!D132), " ", Regressions!D132)</f>
        <v> </v>
      </c>
      <c r="E122" s="232" t="e">
        <f>IF(ISNUMBER(Regressions!E132),ROUND(Regressions!E132, 1), NA())</f>
        <v>#N/A</v>
      </c>
      <c r="F122" s="366" t="e">
        <f>IF(ISNUMBER(Regressions!F132),ROUND(Regressions!F132, 1), NA())</f>
        <v>#N/A</v>
      </c>
      <c r="G122" s="254" t="e">
        <f>IF(ISNUMBER(Regressions!G132),ROUND(Regressions!G132, 1), NA())</f>
        <v>#N/A</v>
      </c>
      <c r="H122" s="367" t="e">
        <f>IF(ISNUMBER(Regressions!H132),ROUND(Regressions!H132, 1), NA())</f>
        <v>#N/A</v>
      </c>
      <c r="I122" s="255" t="e">
        <f>IF(ISNUMBER(Regressions!I132),ROUND(Regressions!I132, 1), NA())</f>
        <v>#N/A</v>
      </c>
      <c r="J122" s="368" t="e">
        <f>IF(ISNUMBER(Regressions!K132),ROUND(Regressions!K132, 1), NA())</f>
        <v>#N/A</v>
      </c>
      <c r="K122" s="366" t="e">
        <f>IF(ISNUMBER(Regressions!L132),ROUND(Regressions!L132, 1), NA())</f>
        <v>#N/A</v>
      </c>
      <c r="L122" s="256" t="e">
        <f>IF(ISNUMBER(Regressions!M132),ROUND(Regressions!M132, 1), NA())</f>
        <v>#N/A</v>
      </c>
      <c r="M122" s="367" t="e">
        <f>IF(ISNUMBER(Regressions!N132),ROUND(Regressions!N132, 1), NA())</f>
        <v>#N/A</v>
      </c>
      <c r="N122" s="255" t="e">
        <f>IF(ISNUMBER(Regressions!O132),ROUND(Regressions!O132, 1), NA())</f>
        <v>#N/A</v>
      </c>
      <c r="O122" s="368" t="e">
        <f>IF(ISNUMBER(Regressions!Q132),ROUND(Regressions!Q132, 1), NA())</f>
        <v>#N/A</v>
      </c>
      <c r="P122" s="366" t="e">
        <f>IF(ISNUMBER(Regressions!R132),ROUND(Regressions!R132, 1), NA())</f>
        <v>#N/A</v>
      </c>
      <c r="Q122" s="233" t="e">
        <f>IF(ISNUMBER(Regressions!S132),ROUND(Regressions!S132, 1), NA())</f>
        <v>#N/A</v>
      </c>
      <c r="R122" s="367" t="e">
        <f>IF(ISNUMBER(Regressions!T132),ROUND(Regressions!T132, 1), NA())</f>
        <v>#N/A</v>
      </c>
      <c r="S122" s="255" t="e">
        <f>IF(ISNUMBER(Regressions!U132),ROUND(Regressions!U132, 1), NA())</f>
        <v>#N/A</v>
      </c>
    </row>
    <row xmlns:x14ac="http://schemas.microsoft.com/office/spreadsheetml/2009/9/ac" r="123" hidden="true" x14ac:dyDescent="0.2">
      <c r="A123" s="363" t="str">
        <f>IF(ISBLANK(Regressions!A133), " ", Regressions!A133)</f>
        <v>Malawi</v>
      </c>
      <c r="B123" s="364">
        <f>IF(ISBLANK(Regressions!B133), " ", Regressions!B133)</f>
        <v>2026</v>
      </c>
      <c r="C123" s="369" t="str">
        <f>IF(ISBLANK(Regressions!C133), " ", Regressions!C133)</f>
        <v>Pre-primary</v>
      </c>
      <c r="D123" s="365" t="str">
        <f>IF(ISBLANK(Regressions!D133), " ", Regressions!D133)</f>
        <v> </v>
      </c>
      <c r="E123" s="232" t="e">
        <f>IF(ISNUMBER(Regressions!E133),ROUND(Regressions!E133, 1), NA())</f>
        <v>#N/A</v>
      </c>
      <c r="F123" s="366" t="e">
        <f>IF(ISNUMBER(Regressions!F133),ROUND(Regressions!F133, 1), NA())</f>
        <v>#N/A</v>
      </c>
      <c r="G123" s="254" t="e">
        <f>IF(ISNUMBER(Regressions!G133),ROUND(Regressions!G133, 1), NA())</f>
        <v>#N/A</v>
      </c>
      <c r="H123" s="367" t="e">
        <f>IF(ISNUMBER(Regressions!H133),ROUND(Regressions!H133, 1), NA())</f>
        <v>#N/A</v>
      </c>
      <c r="I123" s="255" t="e">
        <f>IF(ISNUMBER(Regressions!I133),ROUND(Regressions!I133, 1), NA())</f>
        <v>#N/A</v>
      </c>
      <c r="J123" s="368" t="e">
        <f>IF(ISNUMBER(Regressions!K133),ROUND(Regressions!K133, 1), NA())</f>
        <v>#N/A</v>
      </c>
      <c r="K123" s="366" t="e">
        <f>IF(ISNUMBER(Regressions!L133),ROUND(Regressions!L133, 1), NA())</f>
        <v>#N/A</v>
      </c>
      <c r="L123" s="256" t="e">
        <f>IF(ISNUMBER(Regressions!M133),ROUND(Regressions!M133, 1), NA())</f>
        <v>#N/A</v>
      </c>
      <c r="M123" s="367" t="e">
        <f>IF(ISNUMBER(Regressions!N133),ROUND(Regressions!N133, 1), NA())</f>
        <v>#N/A</v>
      </c>
      <c r="N123" s="255" t="e">
        <f>IF(ISNUMBER(Regressions!O133),ROUND(Regressions!O133, 1), NA())</f>
        <v>#N/A</v>
      </c>
      <c r="O123" s="368" t="e">
        <f>IF(ISNUMBER(Regressions!Q133),ROUND(Regressions!Q133, 1), NA())</f>
        <v>#N/A</v>
      </c>
      <c r="P123" s="366" t="e">
        <f>IF(ISNUMBER(Regressions!R133),ROUND(Regressions!R133, 1), NA())</f>
        <v>#N/A</v>
      </c>
      <c r="Q123" s="233" t="e">
        <f>IF(ISNUMBER(Regressions!S133),ROUND(Regressions!S133, 1), NA())</f>
        <v>#N/A</v>
      </c>
      <c r="R123" s="367" t="e">
        <f>IF(ISNUMBER(Regressions!T133),ROUND(Regressions!T133, 1), NA())</f>
        <v>#N/A</v>
      </c>
      <c r="S123" s="255" t="e">
        <f>IF(ISNUMBER(Regressions!U133),ROUND(Regressions!U133, 1), NA())</f>
        <v>#N/A</v>
      </c>
    </row>
    <row xmlns:x14ac="http://schemas.microsoft.com/office/spreadsheetml/2009/9/ac" r="124" hidden="true" x14ac:dyDescent="0.2">
      <c r="A124" s="363" t="str">
        <f>IF(ISBLANK(Regressions!A134), " ", Regressions!A134)</f>
        <v>Malawi</v>
      </c>
      <c r="B124" s="364">
        <f>IF(ISBLANK(Regressions!B134), " ", Regressions!B134)</f>
        <v>2027</v>
      </c>
      <c r="C124" s="369" t="str">
        <f>IF(ISBLANK(Regressions!C134), " ", Regressions!C134)</f>
        <v>Pre-primary</v>
      </c>
      <c r="D124" s="365" t="str">
        <f>IF(ISBLANK(Regressions!D134), " ", Regressions!D134)</f>
        <v> </v>
      </c>
      <c r="E124" s="232" t="e">
        <f>IF(ISNUMBER(Regressions!E134),ROUND(Regressions!E134, 1), NA())</f>
        <v>#N/A</v>
      </c>
      <c r="F124" s="366" t="e">
        <f>IF(ISNUMBER(Regressions!F134),ROUND(Regressions!F134, 1), NA())</f>
        <v>#N/A</v>
      </c>
      <c r="G124" s="254" t="e">
        <f>IF(ISNUMBER(Regressions!G134),ROUND(Regressions!G134, 1), NA())</f>
        <v>#N/A</v>
      </c>
      <c r="H124" s="367" t="e">
        <f>IF(ISNUMBER(Regressions!H134),ROUND(Regressions!H134, 1), NA())</f>
        <v>#N/A</v>
      </c>
      <c r="I124" s="255" t="e">
        <f>IF(ISNUMBER(Regressions!I134),ROUND(Regressions!I134, 1), NA())</f>
        <v>#N/A</v>
      </c>
      <c r="J124" s="368" t="e">
        <f>IF(ISNUMBER(Regressions!K134),ROUND(Regressions!K134, 1), NA())</f>
        <v>#N/A</v>
      </c>
      <c r="K124" s="366" t="e">
        <f>IF(ISNUMBER(Regressions!L134),ROUND(Regressions!L134, 1), NA())</f>
        <v>#N/A</v>
      </c>
      <c r="L124" s="256" t="e">
        <f>IF(ISNUMBER(Regressions!M134),ROUND(Regressions!M134, 1), NA())</f>
        <v>#N/A</v>
      </c>
      <c r="M124" s="367" t="e">
        <f>IF(ISNUMBER(Regressions!N134),ROUND(Regressions!N134, 1), NA())</f>
        <v>#N/A</v>
      </c>
      <c r="N124" s="255" t="e">
        <f>IF(ISNUMBER(Regressions!O134),ROUND(Regressions!O134, 1), NA())</f>
        <v>#N/A</v>
      </c>
      <c r="O124" s="368" t="e">
        <f>IF(ISNUMBER(Regressions!Q134),ROUND(Regressions!Q134, 1), NA())</f>
        <v>#N/A</v>
      </c>
      <c r="P124" s="366" t="e">
        <f>IF(ISNUMBER(Regressions!R134),ROUND(Regressions!R134, 1), NA())</f>
        <v>#N/A</v>
      </c>
      <c r="Q124" s="233" t="e">
        <f>IF(ISNUMBER(Regressions!S134),ROUND(Regressions!S134, 1), NA())</f>
        <v>#N/A</v>
      </c>
      <c r="R124" s="367" t="e">
        <f>IF(ISNUMBER(Regressions!T134),ROUND(Regressions!T134, 1), NA())</f>
        <v>#N/A</v>
      </c>
      <c r="S124" s="255" t="e">
        <f>IF(ISNUMBER(Regressions!U134),ROUND(Regressions!U134, 1), NA())</f>
        <v>#N/A</v>
      </c>
    </row>
    <row xmlns:x14ac="http://schemas.microsoft.com/office/spreadsheetml/2009/9/ac" r="125" hidden="true" x14ac:dyDescent="0.2">
      <c r="A125" s="363" t="str">
        <f>IF(ISBLANK(Regressions!A135), " ", Regressions!A135)</f>
        <v>Malawi</v>
      </c>
      <c r="B125" s="364">
        <f>IF(ISBLANK(Regressions!B135), " ", Regressions!B135)</f>
        <v>2028</v>
      </c>
      <c r="C125" s="369" t="str">
        <f>IF(ISBLANK(Regressions!C135), " ", Regressions!C135)</f>
        <v>Pre-primary</v>
      </c>
      <c r="D125" s="365" t="str">
        <f>IF(ISBLANK(Regressions!D135), " ", Regressions!D135)</f>
        <v> </v>
      </c>
      <c r="E125" s="232" t="e">
        <f>IF(ISNUMBER(Regressions!E135),ROUND(Regressions!E135, 1), NA())</f>
        <v>#N/A</v>
      </c>
      <c r="F125" s="366" t="e">
        <f>IF(ISNUMBER(Regressions!F135),ROUND(Regressions!F135, 1), NA())</f>
        <v>#N/A</v>
      </c>
      <c r="G125" s="254" t="e">
        <f>IF(ISNUMBER(Regressions!G135),ROUND(Regressions!G135, 1), NA())</f>
        <v>#N/A</v>
      </c>
      <c r="H125" s="367" t="e">
        <f>IF(ISNUMBER(Regressions!H135),ROUND(Regressions!H135, 1), NA())</f>
        <v>#N/A</v>
      </c>
      <c r="I125" s="255" t="e">
        <f>IF(ISNUMBER(Regressions!I135),ROUND(Regressions!I135, 1), NA())</f>
        <v>#N/A</v>
      </c>
      <c r="J125" s="368" t="e">
        <f>IF(ISNUMBER(Regressions!K135),ROUND(Regressions!K135, 1), NA())</f>
        <v>#N/A</v>
      </c>
      <c r="K125" s="366" t="e">
        <f>IF(ISNUMBER(Regressions!L135),ROUND(Regressions!L135, 1), NA())</f>
        <v>#N/A</v>
      </c>
      <c r="L125" s="256" t="e">
        <f>IF(ISNUMBER(Regressions!M135),ROUND(Regressions!M135, 1), NA())</f>
        <v>#N/A</v>
      </c>
      <c r="M125" s="367" t="e">
        <f>IF(ISNUMBER(Regressions!N135),ROUND(Regressions!N135, 1), NA())</f>
        <v>#N/A</v>
      </c>
      <c r="N125" s="255" t="e">
        <f>IF(ISNUMBER(Regressions!O135),ROUND(Regressions!O135, 1), NA())</f>
        <v>#N/A</v>
      </c>
      <c r="O125" s="368" t="e">
        <f>IF(ISNUMBER(Regressions!Q135),ROUND(Regressions!Q135, 1), NA())</f>
        <v>#N/A</v>
      </c>
      <c r="P125" s="366" t="e">
        <f>IF(ISNUMBER(Regressions!R135),ROUND(Regressions!R135, 1), NA())</f>
        <v>#N/A</v>
      </c>
      <c r="Q125" s="233" t="e">
        <f>IF(ISNUMBER(Regressions!S135),ROUND(Regressions!S135, 1), NA())</f>
        <v>#N/A</v>
      </c>
      <c r="R125" s="367" t="e">
        <f>IF(ISNUMBER(Regressions!T135),ROUND(Regressions!T135, 1), NA())</f>
        <v>#N/A</v>
      </c>
      <c r="S125" s="255" t="e">
        <f>IF(ISNUMBER(Regressions!U135),ROUND(Regressions!U135, 1), NA())</f>
        <v>#N/A</v>
      </c>
    </row>
    <row xmlns:x14ac="http://schemas.microsoft.com/office/spreadsheetml/2009/9/ac" r="126" hidden="true" x14ac:dyDescent="0.2">
      <c r="A126" s="363" t="str">
        <f>IF(ISBLANK(Regressions!A136), " ", Regressions!A136)</f>
        <v>Malawi</v>
      </c>
      <c r="B126" s="364">
        <f>IF(ISBLANK(Regressions!B136), " ", Regressions!B136)</f>
        <v>2029</v>
      </c>
      <c r="C126" s="369" t="str">
        <f>IF(ISBLANK(Regressions!C136), " ", Regressions!C136)</f>
        <v>Pre-primary</v>
      </c>
      <c r="D126" s="365" t="str">
        <f>IF(ISBLANK(Regressions!D136), " ", Regressions!D136)</f>
        <v> </v>
      </c>
      <c r="E126" s="232" t="e">
        <f>IF(ISNUMBER(Regressions!E136),ROUND(Regressions!E136, 1), NA())</f>
        <v>#N/A</v>
      </c>
      <c r="F126" s="366" t="e">
        <f>IF(ISNUMBER(Regressions!F136),ROUND(Regressions!F136, 1), NA())</f>
        <v>#N/A</v>
      </c>
      <c r="G126" s="254" t="e">
        <f>IF(ISNUMBER(Regressions!G136),ROUND(Regressions!G136, 1), NA())</f>
        <v>#N/A</v>
      </c>
      <c r="H126" s="367" t="e">
        <f>IF(ISNUMBER(Regressions!H136),ROUND(Regressions!H136, 1), NA())</f>
        <v>#N/A</v>
      </c>
      <c r="I126" s="255" t="e">
        <f>IF(ISNUMBER(Regressions!I136),ROUND(Regressions!I136, 1), NA())</f>
        <v>#N/A</v>
      </c>
      <c r="J126" s="368" t="e">
        <f>IF(ISNUMBER(Regressions!K136),ROUND(Regressions!K136, 1), NA())</f>
        <v>#N/A</v>
      </c>
      <c r="K126" s="366" t="e">
        <f>IF(ISNUMBER(Regressions!L136),ROUND(Regressions!L136, 1), NA())</f>
        <v>#N/A</v>
      </c>
      <c r="L126" s="256" t="e">
        <f>IF(ISNUMBER(Regressions!M136),ROUND(Regressions!M136, 1), NA())</f>
        <v>#N/A</v>
      </c>
      <c r="M126" s="367" t="e">
        <f>IF(ISNUMBER(Regressions!N136),ROUND(Regressions!N136, 1), NA())</f>
        <v>#N/A</v>
      </c>
      <c r="N126" s="255" t="e">
        <f>IF(ISNUMBER(Regressions!O136),ROUND(Regressions!O136, 1), NA())</f>
        <v>#N/A</v>
      </c>
      <c r="O126" s="368" t="e">
        <f>IF(ISNUMBER(Regressions!Q136),ROUND(Regressions!Q136, 1), NA())</f>
        <v>#N/A</v>
      </c>
      <c r="P126" s="366" t="e">
        <f>IF(ISNUMBER(Regressions!R136),ROUND(Regressions!R136, 1), NA())</f>
        <v>#N/A</v>
      </c>
      <c r="Q126" s="233" t="e">
        <f>IF(ISNUMBER(Regressions!S136),ROUND(Regressions!S136, 1), NA())</f>
        <v>#N/A</v>
      </c>
      <c r="R126" s="367" t="e">
        <f>IF(ISNUMBER(Regressions!T136),ROUND(Regressions!T136, 1), NA())</f>
        <v>#N/A</v>
      </c>
      <c r="S126" s="255" t="e">
        <f>IF(ISNUMBER(Regressions!U136),ROUND(Regressions!U136, 1), NA())</f>
        <v>#N/A</v>
      </c>
    </row>
    <row xmlns:x14ac="http://schemas.microsoft.com/office/spreadsheetml/2009/9/ac" r="127" hidden="true" x14ac:dyDescent="0.2">
      <c r="A127" s="363" t="str">
        <f>IF(ISBLANK(Regressions!A137), " ", Regressions!A137)</f>
        <v>Malawi</v>
      </c>
      <c r="B127" s="364">
        <f>IF(ISBLANK(Regressions!B137), " ", Regressions!B137)</f>
        <v>2030</v>
      </c>
      <c r="C127" s="369" t="str">
        <f>IF(ISBLANK(Regressions!C137), " ", Regressions!C137)</f>
        <v>Pre-primary</v>
      </c>
      <c r="D127" s="365" t="str">
        <f>IF(ISBLANK(Regressions!D137), " ", Regressions!D137)</f>
        <v> </v>
      </c>
      <c r="E127" s="232" t="e">
        <f>IF(ISNUMBER(Regressions!E137),ROUND(Regressions!E137, 1), NA())</f>
        <v>#N/A</v>
      </c>
      <c r="F127" s="366" t="e">
        <f>IF(ISNUMBER(Regressions!F137),ROUND(Regressions!F137, 1), NA())</f>
        <v>#N/A</v>
      </c>
      <c r="G127" s="254" t="e">
        <f>IF(ISNUMBER(Regressions!G137),ROUND(Regressions!G137, 1), NA())</f>
        <v>#N/A</v>
      </c>
      <c r="H127" s="367" t="e">
        <f>IF(ISNUMBER(Regressions!H137),ROUND(Regressions!H137, 1), NA())</f>
        <v>#N/A</v>
      </c>
      <c r="I127" s="255" t="e">
        <f>IF(ISNUMBER(Regressions!I137),ROUND(Regressions!I137, 1), NA())</f>
        <v>#N/A</v>
      </c>
      <c r="J127" s="368" t="e">
        <f>IF(ISNUMBER(Regressions!K137),ROUND(Regressions!K137, 1), NA())</f>
        <v>#N/A</v>
      </c>
      <c r="K127" s="366" t="e">
        <f>IF(ISNUMBER(Regressions!L137),ROUND(Regressions!L137, 1), NA())</f>
        <v>#N/A</v>
      </c>
      <c r="L127" s="256" t="e">
        <f>IF(ISNUMBER(Regressions!M137),ROUND(Regressions!M137, 1), NA())</f>
        <v>#N/A</v>
      </c>
      <c r="M127" s="367" t="e">
        <f>IF(ISNUMBER(Regressions!N137),ROUND(Regressions!N137, 1), NA())</f>
        <v>#N/A</v>
      </c>
      <c r="N127" s="255" t="e">
        <f>IF(ISNUMBER(Regressions!O137),ROUND(Regressions!O137, 1), NA())</f>
        <v>#N/A</v>
      </c>
      <c r="O127" s="368" t="e">
        <f>IF(ISNUMBER(Regressions!Q137),ROUND(Regressions!Q137, 1), NA())</f>
        <v>#N/A</v>
      </c>
      <c r="P127" s="366" t="e">
        <f>IF(ISNUMBER(Regressions!R137),ROUND(Regressions!R137, 1), NA())</f>
        <v>#N/A</v>
      </c>
      <c r="Q127" s="233" t="e">
        <f>IF(ISNUMBER(Regressions!S137),ROUND(Regressions!S137, 1), NA())</f>
        <v>#N/A</v>
      </c>
      <c r="R127" s="367" t="e">
        <f>IF(ISNUMBER(Regressions!T137),ROUND(Regressions!T137, 1), NA())</f>
        <v>#N/A</v>
      </c>
      <c r="S127" s="255" t="e">
        <f>IF(ISNUMBER(Regressions!U137),ROUND(Regressions!U137, 1), NA())</f>
        <v>#N/A</v>
      </c>
    </row>
    <row xmlns:x14ac="http://schemas.microsoft.com/office/spreadsheetml/2009/9/ac" r="128" x14ac:dyDescent="0.2">
      <c r="A128" s="363" t="str">
        <f>IF(ISBLANK(Regressions!A138), " ", Regressions!A138)</f>
        <v>Malawi</v>
      </c>
      <c r="B128" s="364">
        <f>IF(ISBLANK(Regressions!B138), " ", Regressions!B138)</f>
        <v>2000</v>
      </c>
      <c r="C128" s="369" t="str">
        <f>IF(ISBLANK(Regressions!C138), " ", Regressions!C138)</f>
        <v>Primary</v>
      </c>
      <c r="D128" s="365">
        <f>IF(ISBLANK(Regressions!D138), " ", Regressions!D138)</f>
        <v>1850203</v>
      </c>
      <c r="E128" s="232" t="e">
        <f>IF(ISNUMBER(Regressions!E138),ROUND(Regressions!E138, 1), NA())</f>
        <v>#N/A</v>
      </c>
      <c r="F128" s="366" t="e">
        <f>IF(ISNUMBER(Regressions!F138),ROUND(Regressions!F138, 1), NA())</f>
        <v>#N/A</v>
      </c>
      <c r="G128" s="254" t="e">
        <f>IF(ISNUMBER(Regressions!G138),ROUND(Regressions!G138, 1), NA())</f>
        <v>#N/A</v>
      </c>
      <c r="H128" s="367" t="e">
        <f>IF(ISNUMBER(Regressions!H138),ROUND(Regressions!H138, 1), NA())</f>
        <v>#N/A</v>
      </c>
      <c r="I128" s="255" t="e">
        <f>IF(ISNUMBER(Regressions!I138),ROUND(Regressions!I138, 1), NA())</f>
        <v>#N/A</v>
      </c>
      <c r="J128" s="368" t="e">
        <f>IF(ISNUMBER(Regressions!K138),ROUND(Regressions!K138, 1), NA())</f>
        <v>#N/A</v>
      </c>
      <c r="K128" s="366" t="e">
        <f>IF(ISNUMBER(Regressions!L138),ROUND(Regressions!L138, 1), NA())</f>
        <v>#N/A</v>
      </c>
      <c r="L128" s="256" t="e">
        <f>IF(ISNUMBER(Regressions!M138),ROUND(Regressions!M138, 1), NA())</f>
        <v>#N/A</v>
      </c>
      <c r="M128" s="367" t="e">
        <f>IF(ISNUMBER(Regressions!N138),ROUND(Regressions!N138, 1), NA())</f>
        <v>#N/A</v>
      </c>
      <c r="N128" s="255" t="e">
        <f>IF(ISNUMBER(Regressions!O138),ROUND(Regressions!O138, 1), NA())</f>
        <v>#N/A</v>
      </c>
      <c r="O128" s="368" t="e">
        <f>IF(ISNUMBER(Regressions!Q138),ROUND(Regressions!Q138, 1), NA())</f>
        <v>#N/A</v>
      </c>
      <c r="P128" s="366" t="e">
        <f>IF(ISNUMBER(Regressions!R138),ROUND(Regressions!R138, 1), NA())</f>
        <v>#N/A</v>
      </c>
      <c r="Q128" s="233" t="e">
        <f>IF(ISNUMBER(Regressions!S138),ROUND(Regressions!S138, 1), NA())</f>
        <v>#N/A</v>
      </c>
      <c r="R128" s="367" t="e">
        <f>IF(ISNUMBER(Regressions!T138),ROUND(Regressions!T138, 1), NA())</f>
        <v>#N/A</v>
      </c>
      <c r="S128" s="255" t="e">
        <f>IF(ISNUMBER(Regressions!U138),ROUND(Regressions!U138, 1), NA())</f>
        <v>#N/A</v>
      </c>
    </row>
    <row xmlns:x14ac="http://schemas.microsoft.com/office/spreadsheetml/2009/9/ac" r="129" x14ac:dyDescent="0.2">
      <c r="A129" s="363" t="str">
        <f>IF(ISBLANK(Regressions!A139), " ", Regressions!A139)</f>
        <v>Malawi</v>
      </c>
      <c r="B129" s="364">
        <f>IF(ISBLANK(Regressions!B139), " ", Regressions!B139)</f>
        <v>2001</v>
      </c>
      <c r="C129" s="369" t="str">
        <f>IF(ISBLANK(Regressions!C139), " ", Regressions!C139)</f>
        <v>Primary</v>
      </c>
      <c r="D129" s="365">
        <f>IF(ISBLANK(Regressions!D139), " ", Regressions!D139)</f>
        <v>1892050</v>
      </c>
      <c r="E129" s="232" t="e">
        <f>IF(ISNUMBER(Regressions!E139),ROUND(Regressions!E139, 1), NA())</f>
        <v>#N/A</v>
      </c>
      <c r="F129" s="366" t="e">
        <f>IF(ISNUMBER(Regressions!F139),ROUND(Regressions!F139, 1), NA())</f>
        <v>#N/A</v>
      </c>
      <c r="G129" s="254" t="e">
        <f>IF(ISNUMBER(Regressions!G139),ROUND(Regressions!G139, 1), NA())</f>
        <v>#N/A</v>
      </c>
      <c r="H129" s="367" t="e">
        <f>IF(ISNUMBER(Regressions!H139),ROUND(Regressions!H139, 1), NA())</f>
        <v>#N/A</v>
      </c>
      <c r="I129" s="255" t="e">
        <f>IF(ISNUMBER(Regressions!I139),ROUND(Regressions!I139, 1), NA())</f>
        <v>#N/A</v>
      </c>
      <c r="J129" s="368" t="e">
        <f>IF(ISNUMBER(Regressions!K139),ROUND(Regressions!K139, 1), NA())</f>
        <v>#N/A</v>
      </c>
      <c r="K129" s="366" t="e">
        <f>IF(ISNUMBER(Regressions!L139),ROUND(Regressions!L139, 1), NA())</f>
        <v>#N/A</v>
      </c>
      <c r="L129" s="256" t="e">
        <f>IF(ISNUMBER(Regressions!M139),ROUND(Regressions!M139, 1), NA())</f>
        <v>#N/A</v>
      </c>
      <c r="M129" s="367" t="e">
        <f>IF(ISNUMBER(Regressions!N139),ROUND(Regressions!N139, 1), NA())</f>
        <v>#N/A</v>
      </c>
      <c r="N129" s="255" t="e">
        <f>IF(ISNUMBER(Regressions!O139),ROUND(Regressions!O139, 1), NA())</f>
        <v>#N/A</v>
      </c>
      <c r="O129" s="368" t="e">
        <f>IF(ISNUMBER(Regressions!Q139),ROUND(Regressions!Q139, 1), NA())</f>
        <v>#N/A</v>
      </c>
      <c r="P129" s="366" t="e">
        <f>IF(ISNUMBER(Regressions!R139),ROUND(Regressions!R139, 1), NA())</f>
        <v>#N/A</v>
      </c>
      <c r="Q129" s="233" t="e">
        <f>IF(ISNUMBER(Regressions!S139),ROUND(Regressions!S139, 1), NA())</f>
        <v>#N/A</v>
      </c>
      <c r="R129" s="367" t="e">
        <f>IF(ISNUMBER(Regressions!T139),ROUND(Regressions!T139, 1), NA())</f>
        <v>#N/A</v>
      </c>
      <c r="S129" s="255" t="e">
        <f>IF(ISNUMBER(Regressions!U139),ROUND(Regressions!U139, 1), NA())</f>
        <v>#N/A</v>
      </c>
    </row>
    <row xmlns:x14ac="http://schemas.microsoft.com/office/spreadsheetml/2009/9/ac" r="130" x14ac:dyDescent="0.2">
      <c r="A130" s="363" t="str">
        <f>IF(ISBLANK(Regressions!A140), " ", Regressions!A140)</f>
        <v>Malawi</v>
      </c>
      <c r="B130" s="364">
        <f>IF(ISBLANK(Regressions!B140), " ", Regressions!B140)</f>
        <v>2002</v>
      </c>
      <c r="C130" s="369" t="str">
        <f>IF(ISBLANK(Regressions!C140), " ", Regressions!C140)</f>
        <v>Primary</v>
      </c>
      <c r="D130" s="365">
        <f>IF(ISBLANK(Regressions!D140), " ", Regressions!D140)</f>
        <v>1940766</v>
      </c>
      <c r="E130" s="232" t="e">
        <f>IF(ISNUMBER(Regressions!E140),ROUND(Regressions!E140, 1), NA())</f>
        <v>#N/A</v>
      </c>
      <c r="F130" s="366" t="e">
        <f>IF(ISNUMBER(Regressions!F140),ROUND(Regressions!F140, 1), NA())</f>
        <v>#N/A</v>
      </c>
      <c r="G130" s="254" t="e">
        <f>IF(ISNUMBER(Regressions!G140),ROUND(Regressions!G140, 1), NA())</f>
        <v>#N/A</v>
      </c>
      <c r="H130" s="367" t="e">
        <f>IF(ISNUMBER(Regressions!H140),ROUND(Regressions!H140, 1), NA())</f>
        <v>#N/A</v>
      </c>
      <c r="I130" s="255" t="e">
        <f>IF(ISNUMBER(Regressions!I140),ROUND(Regressions!I140, 1), NA())</f>
        <v>#N/A</v>
      </c>
      <c r="J130" s="368" t="e">
        <f>IF(ISNUMBER(Regressions!K140),ROUND(Regressions!K140, 1), NA())</f>
        <v>#N/A</v>
      </c>
      <c r="K130" s="366" t="e">
        <f>IF(ISNUMBER(Regressions!L140),ROUND(Regressions!L140, 1), NA())</f>
        <v>#N/A</v>
      </c>
      <c r="L130" s="256" t="e">
        <f>IF(ISNUMBER(Regressions!M140),ROUND(Regressions!M140, 1), NA())</f>
        <v>#N/A</v>
      </c>
      <c r="M130" s="367" t="e">
        <f>IF(ISNUMBER(Regressions!N140),ROUND(Regressions!N140, 1), NA())</f>
        <v>#N/A</v>
      </c>
      <c r="N130" s="255" t="e">
        <f>IF(ISNUMBER(Regressions!O140),ROUND(Regressions!O140, 1), NA())</f>
        <v>#N/A</v>
      </c>
      <c r="O130" s="368" t="e">
        <f>IF(ISNUMBER(Regressions!Q140),ROUND(Regressions!Q140, 1), NA())</f>
        <v>#N/A</v>
      </c>
      <c r="P130" s="366" t="e">
        <f>IF(ISNUMBER(Regressions!R140),ROUND(Regressions!R140, 1), NA())</f>
        <v>#N/A</v>
      </c>
      <c r="Q130" s="233" t="e">
        <f>IF(ISNUMBER(Regressions!S140),ROUND(Regressions!S140, 1), NA())</f>
        <v>#N/A</v>
      </c>
      <c r="R130" s="367" t="e">
        <f>IF(ISNUMBER(Regressions!T140),ROUND(Regressions!T140, 1), NA())</f>
        <v>#N/A</v>
      </c>
      <c r="S130" s="255" t="e">
        <f>IF(ISNUMBER(Regressions!U140),ROUND(Regressions!U140, 1), NA())</f>
        <v>#N/A</v>
      </c>
    </row>
    <row xmlns:x14ac="http://schemas.microsoft.com/office/spreadsheetml/2009/9/ac" r="131" x14ac:dyDescent="0.2">
      <c r="A131" s="363" t="str">
        <f>IF(ISBLANK(Regressions!A141), " ", Regressions!A141)</f>
        <v>Malawi</v>
      </c>
      <c r="B131" s="364">
        <f>IF(ISBLANK(Regressions!B141), " ", Regressions!B141)</f>
        <v>2003</v>
      </c>
      <c r="C131" s="369" t="str">
        <f>IF(ISBLANK(Regressions!C141), " ", Regressions!C141)</f>
        <v>Primary</v>
      </c>
      <c r="D131" s="365">
        <f>IF(ISBLANK(Regressions!D141), " ", Regressions!D141)</f>
        <v>1991941</v>
      </c>
      <c r="E131" s="232" t="e">
        <f>IF(ISNUMBER(Regressions!E141),ROUND(Regressions!E141, 1), NA())</f>
        <v>#N/A</v>
      </c>
      <c r="F131" s="366" t="e">
        <f>IF(ISNUMBER(Regressions!F141),ROUND(Regressions!F141, 1), NA())</f>
        <v>#N/A</v>
      </c>
      <c r="G131" s="254" t="e">
        <f>IF(ISNUMBER(Regressions!G141),ROUND(Regressions!G141, 1), NA())</f>
        <v>#N/A</v>
      </c>
      <c r="H131" s="367" t="e">
        <f>IF(ISNUMBER(Regressions!H141),ROUND(Regressions!H141, 1), NA())</f>
        <v>#N/A</v>
      </c>
      <c r="I131" s="255" t="e">
        <f>IF(ISNUMBER(Regressions!I141),ROUND(Regressions!I141, 1), NA())</f>
        <v>#N/A</v>
      </c>
      <c r="J131" s="368" t="e">
        <f>IF(ISNUMBER(Regressions!K141),ROUND(Regressions!K141, 1), NA())</f>
        <v>#N/A</v>
      </c>
      <c r="K131" s="366" t="e">
        <f>IF(ISNUMBER(Regressions!L141),ROUND(Regressions!L141, 1), NA())</f>
        <v>#N/A</v>
      </c>
      <c r="L131" s="256" t="e">
        <f>IF(ISNUMBER(Regressions!M141),ROUND(Regressions!M141, 1), NA())</f>
        <v>#N/A</v>
      </c>
      <c r="M131" s="367" t="e">
        <f>IF(ISNUMBER(Regressions!N141),ROUND(Regressions!N141, 1), NA())</f>
        <v>#N/A</v>
      </c>
      <c r="N131" s="255" t="e">
        <f>IF(ISNUMBER(Regressions!O141),ROUND(Regressions!O141, 1), NA())</f>
        <v>#N/A</v>
      </c>
      <c r="O131" s="368" t="e">
        <f>IF(ISNUMBER(Regressions!Q141),ROUND(Regressions!Q141, 1), NA())</f>
        <v>#N/A</v>
      </c>
      <c r="P131" s="366" t="e">
        <f>IF(ISNUMBER(Regressions!R141),ROUND(Regressions!R141, 1), NA())</f>
        <v>#N/A</v>
      </c>
      <c r="Q131" s="233" t="e">
        <f>IF(ISNUMBER(Regressions!S141),ROUND(Regressions!S141, 1), NA())</f>
        <v>#N/A</v>
      </c>
      <c r="R131" s="367" t="e">
        <f>IF(ISNUMBER(Regressions!T141),ROUND(Regressions!T141, 1), NA())</f>
        <v>#N/A</v>
      </c>
      <c r="S131" s="255" t="e">
        <f>IF(ISNUMBER(Regressions!U141),ROUND(Regressions!U141, 1), NA())</f>
        <v>#N/A</v>
      </c>
    </row>
    <row xmlns:x14ac="http://schemas.microsoft.com/office/spreadsheetml/2009/9/ac" r="132" x14ac:dyDescent="0.2">
      <c r="A132" s="363" t="str">
        <f>IF(ISBLANK(Regressions!A142), " ", Regressions!A142)</f>
        <v>Malawi</v>
      </c>
      <c r="B132" s="364">
        <f>IF(ISBLANK(Regressions!B142), " ", Regressions!B142)</f>
        <v>2004</v>
      </c>
      <c r="C132" s="369" t="str">
        <f>IF(ISBLANK(Regressions!C142), " ", Regressions!C142)</f>
        <v>Primary</v>
      </c>
      <c r="D132" s="365">
        <f>IF(ISBLANK(Regressions!D142), " ", Regressions!D142)</f>
        <v>2047607</v>
      </c>
      <c r="E132" s="232">
        <f>IF(ISNUMBER(Regressions!E142),ROUND(Regressions!E142, 1), NA())</f>
        <v>87</v>
      </c>
      <c r="F132" s="366">
        <f>IF(ISNUMBER(Regressions!F142),ROUND(Regressions!F142, 1), NA())</f>
        <v>77.2</v>
      </c>
      <c r="G132" s="254" t="e">
        <f>IF(ISNUMBER(Regressions!G142),ROUND(Regressions!G142, 1), NA())</f>
        <v>#N/A</v>
      </c>
      <c r="H132" s="367" t="e">
        <f>IF(ISNUMBER(Regressions!H142),ROUND(Regressions!H142, 1), NA())</f>
        <v>#N/A</v>
      </c>
      <c r="I132" s="255">
        <f>IF(ISNUMBER(Regressions!I142),ROUND(Regressions!I142, 1), NA())</f>
        <v>22.8</v>
      </c>
      <c r="J132" s="368">
        <f>IF(ISNUMBER(Regressions!K142),ROUND(Regressions!K142, 1), NA())</f>
        <v>89.9</v>
      </c>
      <c r="K132" s="366">
        <f>IF(ISNUMBER(Regressions!L142),ROUND(Regressions!L142, 1), NA())</f>
        <v>56.2</v>
      </c>
      <c r="L132" s="256">
        <f>IF(ISNUMBER(Regressions!M142),ROUND(Regressions!M142, 1), NA())</f>
        <v>54.6</v>
      </c>
      <c r="M132" s="367">
        <f>IF(ISNUMBER(Regressions!N142),ROUND(Regressions!N142, 1), NA())</f>
        <v>1.6</v>
      </c>
      <c r="N132" s="255">
        <f>IF(ISNUMBER(Regressions!O142),ROUND(Regressions!O142, 1), NA())</f>
        <v>43.8</v>
      </c>
      <c r="O132" s="368">
        <f>IF(ISNUMBER(Regressions!Q142),ROUND(Regressions!Q142, 1), NA())</f>
        <v>37.700000000000003</v>
      </c>
      <c r="P132" s="366" t="e">
        <f>IF(ISNUMBER(Regressions!R142),ROUND(Regressions!R142, 1), NA())</f>
        <v>#N/A</v>
      </c>
      <c r="Q132" s="233" t="e">
        <f>IF(ISNUMBER(Regressions!S142),ROUND(Regressions!S142, 1), NA())</f>
        <v>#N/A</v>
      </c>
      <c r="R132" s="367" t="e">
        <f>IF(ISNUMBER(Regressions!T142),ROUND(Regressions!T142, 1), NA())</f>
        <v>#N/A</v>
      </c>
      <c r="S132" s="255">
        <f>IF(ISNUMBER(Regressions!U142),ROUND(Regressions!U142, 1), NA())</f>
        <v>62.3</v>
      </c>
    </row>
    <row xmlns:x14ac="http://schemas.microsoft.com/office/spreadsheetml/2009/9/ac" r="133" x14ac:dyDescent="0.2">
      <c r="A133" s="363" t="str">
        <f>IF(ISBLANK(Regressions!A143), " ", Regressions!A143)</f>
        <v>Malawi</v>
      </c>
      <c r="B133" s="364">
        <f>IF(ISBLANK(Regressions!B143), " ", Regressions!B143)</f>
        <v>2005</v>
      </c>
      <c r="C133" s="369" t="str">
        <f>IF(ISBLANK(Regressions!C143), " ", Regressions!C143)</f>
        <v>Primary</v>
      </c>
      <c r="D133" s="365">
        <f>IF(ISBLANK(Regressions!D143), " ", Regressions!D143)</f>
        <v>2107850</v>
      </c>
      <c r="E133" s="232">
        <f>IF(ISNUMBER(Regressions!E143),ROUND(Regressions!E143, 1), NA())</f>
        <v>87</v>
      </c>
      <c r="F133" s="366">
        <f>IF(ISNUMBER(Regressions!F143),ROUND(Regressions!F143, 1), NA())</f>
        <v>77.2</v>
      </c>
      <c r="G133" s="254" t="e">
        <f>IF(ISNUMBER(Regressions!G143),ROUND(Regressions!G143, 1), NA())</f>
        <v>#N/A</v>
      </c>
      <c r="H133" s="367" t="e">
        <f>IF(ISNUMBER(Regressions!H143),ROUND(Regressions!H143, 1), NA())</f>
        <v>#N/A</v>
      </c>
      <c r="I133" s="255">
        <f>IF(ISNUMBER(Regressions!I143),ROUND(Regressions!I143, 1), NA())</f>
        <v>22.8</v>
      </c>
      <c r="J133" s="368">
        <f>IF(ISNUMBER(Regressions!K143),ROUND(Regressions!K143, 1), NA())</f>
        <v>89.9</v>
      </c>
      <c r="K133" s="366">
        <f>IF(ISNUMBER(Regressions!L143),ROUND(Regressions!L143, 1), NA())</f>
        <v>56.2</v>
      </c>
      <c r="L133" s="256">
        <f>IF(ISNUMBER(Regressions!M143),ROUND(Regressions!M143, 1), NA())</f>
        <v>54.6</v>
      </c>
      <c r="M133" s="367">
        <f>IF(ISNUMBER(Regressions!N143),ROUND(Regressions!N143, 1), NA())</f>
        <v>1.6</v>
      </c>
      <c r="N133" s="255">
        <f>IF(ISNUMBER(Regressions!O143),ROUND(Regressions!O143, 1), NA())</f>
        <v>43.8</v>
      </c>
      <c r="O133" s="368">
        <f>IF(ISNUMBER(Regressions!Q143),ROUND(Regressions!Q143, 1), NA())</f>
        <v>37.700000000000003</v>
      </c>
      <c r="P133" s="366" t="e">
        <f>IF(ISNUMBER(Regressions!R143),ROUND(Regressions!R143, 1), NA())</f>
        <v>#N/A</v>
      </c>
      <c r="Q133" s="233" t="e">
        <f>IF(ISNUMBER(Regressions!S143),ROUND(Regressions!S143, 1), NA())</f>
        <v>#N/A</v>
      </c>
      <c r="R133" s="367" t="e">
        <f>IF(ISNUMBER(Regressions!T143),ROUND(Regressions!T143, 1), NA())</f>
        <v>#N/A</v>
      </c>
      <c r="S133" s="255">
        <f>IF(ISNUMBER(Regressions!U143),ROUND(Regressions!U143, 1), NA())</f>
        <v>62.3</v>
      </c>
    </row>
    <row xmlns:x14ac="http://schemas.microsoft.com/office/spreadsheetml/2009/9/ac" r="134" x14ac:dyDescent="0.2">
      <c r="A134" s="363" t="str">
        <f>IF(ISBLANK(Regressions!A144), " ", Regressions!A144)</f>
        <v>Malawi</v>
      </c>
      <c r="B134" s="364">
        <f>IF(ISBLANK(Regressions!B144), " ", Regressions!B144)</f>
        <v>2006</v>
      </c>
      <c r="C134" s="369" t="str">
        <f>IF(ISBLANK(Regressions!C144), " ", Regressions!C144)</f>
        <v>Primary</v>
      </c>
      <c r="D134" s="365">
        <f>IF(ISBLANK(Regressions!D144), " ", Regressions!D144)</f>
        <v>2174266</v>
      </c>
      <c r="E134" s="232">
        <f>IF(ISNUMBER(Regressions!E144),ROUND(Regressions!E144, 1), NA())</f>
        <v>87</v>
      </c>
      <c r="F134" s="366">
        <f>IF(ISNUMBER(Regressions!F144),ROUND(Regressions!F144, 1), NA())</f>
        <v>77.2</v>
      </c>
      <c r="G134" s="254" t="e">
        <f>IF(ISNUMBER(Regressions!G144),ROUND(Regressions!G144, 1), NA())</f>
        <v>#N/A</v>
      </c>
      <c r="H134" s="367" t="e">
        <f>IF(ISNUMBER(Regressions!H144),ROUND(Regressions!H144, 1), NA())</f>
        <v>#N/A</v>
      </c>
      <c r="I134" s="255">
        <f>IF(ISNUMBER(Regressions!I144),ROUND(Regressions!I144, 1), NA())</f>
        <v>22.8</v>
      </c>
      <c r="J134" s="368">
        <f>IF(ISNUMBER(Regressions!K144),ROUND(Regressions!K144, 1), NA())</f>
        <v>89.9</v>
      </c>
      <c r="K134" s="366">
        <f>IF(ISNUMBER(Regressions!L144),ROUND(Regressions!L144, 1), NA())</f>
        <v>56.2</v>
      </c>
      <c r="L134" s="256">
        <f>IF(ISNUMBER(Regressions!M144),ROUND(Regressions!M144, 1), NA())</f>
        <v>54.6</v>
      </c>
      <c r="M134" s="367">
        <f>IF(ISNUMBER(Regressions!N144),ROUND(Regressions!N144, 1), NA())</f>
        <v>1.6</v>
      </c>
      <c r="N134" s="255">
        <f>IF(ISNUMBER(Regressions!O144),ROUND(Regressions!O144, 1), NA())</f>
        <v>43.8</v>
      </c>
      <c r="O134" s="368">
        <f>IF(ISNUMBER(Regressions!Q144),ROUND(Regressions!Q144, 1), NA())</f>
        <v>37.700000000000003</v>
      </c>
      <c r="P134" s="366" t="e">
        <f>IF(ISNUMBER(Regressions!R144),ROUND(Regressions!R144, 1), NA())</f>
        <v>#N/A</v>
      </c>
      <c r="Q134" s="233" t="e">
        <f>IF(ISNUMBER(Regressions!S144),ROUND(Regressions!S144, 1), NA())</f>
        <v>#N/A</v>
      </c>
      <c r="R134" s="367" t="e">
        <f>IF(ISNUMBER(Regressions!T144),ROUND(Regressions!T144, 1), NA())</f>
        <v>#N/A</v>
      </c>
      <c r="S134" s="255">
        <f>IF(ISNUMBER(Regressions!U144),ROUND(Regressions!U144, 1), NA())</f>
        <v>62.3</v>
      </c>
    </row>
    <row xmlns:x14ac="http://schemas.microsoft.com/office/spreadsheetml/2009/9/ac" r="135" x14ac:dyDescent="0.2">
      <c r="A135" s="363" t="str">
        <f>IF(ISBLANK(Regressions!A145), " ", Regressions!A145)</f>
        <v>Malawi</v>
      </c>
      <c r="B135" s="364">
        <f>IF(ISBLANK(Regressions!B145), " ", Regressions!B145)</f>
        <v>2007</v>
      </c>
      <c r="C135" s="369" t="str">
        <f>IF(ISBLANK(Regressions!C145), " ", Regressions!C145)</f>
        <v>Primary</v>
      </c>
      <c r="D135" s="365">
        <f>IF(ISBLANK(Regressions!D145), " ", Regressions!D145)</f>
        <v>2244594</v>
      </c>
      <c r="E135" s="232">
        <f>IF(ISNUMBER(Regressions!E145),ROUND(Regressions!E145, 1), NA())</f>
        <v>87</v>
      </c>
      <c r="F135" s="366">
        <f>IF(ISNUMBER(Regressions!F145),ROUND(Regressions!F145, 1), NA())</f>
        <v>77.2</v>
      </c>
      <c r="G135" s="254" t="e">
        <f>IF(ISNUMBER(Regressions!G145),ROUND(Regressions!G145, 1), NA())</f>
        <v>#N/A</v>
      </c>
      <c r="H135" s="367" t="e">
        <f>IF(ISNUMBER(Regressions!H145),ROUND(Regressions!H145, 1), NA())</f>
        <v>#N/A</v>
      </c>
      <c r="I135" s="255">
        <f>IF(ISNUMBER(Regressions!I145),ROUND(Regressions!I145, 1), NA())</f>
        <v>22.8</v>
      </c>
      <c r="J135" s="368">
        <f>IF(ISNUMBER(Regressions!K145),ROUND(Regressions!K145, 1), NA())</f>
        <v>89.9</v>
      </c>
      <c r="K135" s="366">
        <f>IF(ISNUMBER(Regressions!L145),ROUND(Regressions!L145, 1), NA())</f>
        <v>56.2</v>
      </c>
      <c r="L135" s="256">
        <f>IF(ISNUMBER(Regressions!M145),ROUND(Regressions!M145, 1), NA())</f>
        <v>54.6</v>
      </c>
      <c r="M135" s="367">
        <f>IF(ISNUMBER(Regressions!N145),ROUND(Regressions!N145, 1), NA())</f>
        <v>1.6</v>
      </c>
      <c r="N135" s="255">
        <f>IF(ISNUMBER(Regressions!O145),ROUND(Regressions!O145, 1), NA())</f>
        <v>43.8</v>
      </c>
      <c r="O135" s="368">
        <f>IF(ISNUMBER(Regressions!Q145),ROUND(Regressions!Q145, 1), NA())</f>
        <v>37.700000000000003</v>
      </c>
      <c r="P135" s="366" t="e">
        <f>IF(ISNUMBER(Regressions!R145),ROUND(Regressions!R145, 1), NA())</f>
        <v>#N/A</v>
      </c>
      <c r="Q135" s="233" t="e">
        <f>IF(ISNUMBER(Regressions!S145),ROUND(Regressions!S145, 1), NA())</f>
        <v>#N/A</v>
      </c>
      <c r="R135" s="367" t="e">
        <f>IF(ISNUMBER(Regressions!T145),ROUND(Regressions!T145, 1), NA())</f>
        <v>#N/A</v>
      </c>
      <c r="S135" s="255">
        <f>IF(ISNUMBER(Regressions!U145),ROUND(Regressions!U145, 1), NA())</f>
        <v>62.3</v>
      </c>
    </row>
    <row xmlns:x14ac="http://schemas.microsoft.com/office/spreadsheetml/2009/9/ac" r="136" x14ac:dyDescent="0.2">
      <c r="A136" s="363" t="str">
        <f>IF(ISBLANK(Regressions!A146), " ", Regressions!A146)</f>
        <v>Malawi</v>
      </c>
      <c r="B136" s="364">
        <f>IF(ISBLANK(Regressions!B146), " ", Regressions!B146)</f>
        <v>2008</v>
      </c>
      <c r="C136" s="369" t="str">
        <f>IF(ISBLANK(Regressions!C146), " ", Regressions!C146)</f>
        <v>Primary</v>
      </c>
      <c r="D136" s="365">
        <f>IF(ISBLANK(Regressions!D146), " ", Regressions!D146)</f>
        <v>2321396</v>
      </c>
      <c r="E136" s="232">
        <f>IF(ISNUMBER(Regressions!E146),ROUND(Regressions!E146, 1), NA())</f>
        <v>87</v>
      </c>
      <c r="F136" s="366">
        <f>IF(ISNUMBER(Regressions!F146),ROUND(Regressions!F146, 1), NA())</f>
        <v>77.2</v>
      </c>
      <c r="G136" s="254" t="e">
        <f>IF(ISNUMBER(Regressions!G146),ROUND(Regressions!G146, 1), NA())</f>
        <v>#N/A</v>
      </c>
      <c r="H136" s="367" t="e">
        <f>IF(ISNUMBER(Regressions!H146),ROUND(Regressions!H146, 1), NA())</f>
        <v>#N/A</v>
      </c>
      <c r="I136" s="255">
        <f>IF(ISNUMBER(Regressions!I146),ROUND(Regressions!I146, 1), NA())</f>
        <v>22.8</v>
      </c>
      <c r="J136" s="368">
        <f>IF(ISNUMBER(Regressions!K146),ROUND(Regressions!K146, 1), NA())</f>
        <v>89.9</v>
      </c>
      <c r="K136" s="366">
        <f>IF(ISNUMBER(Regressions!L146),ROUND(Regressions!L146, 1), NA())</f>
        <v>56.2</v>
      </c>
      <c r="L136" s="256">
        <f>IF(ISNUMBER(Regressions!M146),ROUND(Regressions!M146, 1), NA())</f>
        <v>54.6</v>
      </c>
      <c r="M136" s="367">
        <f>IF(ISNUMBER(Regressions!N146),ROUND(Regressions!N146, 1), NA())</f>
        <v>1.6</v>
      </c>
      <c r="N136" s="255">
        <f>IF(ISNUMBER(Regressions!O146),ROUND(Regressions!O146, 1), NA())</f>
        <v>43.8</v>
      </c>
      <c r="O136" s="368">
        <f>IF(ISNUMBER(Regressions!Q146),ROUND(Regressions!Q146, 1), NA())</f>
        <v>37.700000000000003</v>
      </c>
      <c r="P136" s="366" t="e">
        <f>IF(ISNUMBER(Regressions!R146),ROUND(Regressions!R146, 1), NA())</f>
        <v>#N/A</v>
      </c>
      <c r="Q136" s="233" t="e">
        <f>IF(ISNUMBER(Regressions!S146),ROUND(Regressions!S146, 1), NA())</f>
        <v>#N/A</v>
      </c>
      <c r="R136" s="367" t="e">
        <f>IF(ISNUMBER(Regressions!T146),ROUND(Regressions!T146, 1), NA())</f>
        <v>#N/A</v>
      </c>
      <c r="S136" s="255">
        <f>IF(ISNUMBER(Regressions!U146),ROUND(Regressions!U146, 1), NA())</f>
        <v>62.3</v>
      </c>
    </row>
    <row xmlns:x14ac="http://schemas.microsoft.com/office/spreadsheetml/2009/9/ac" r="137" x14ac:dyDescent="0.2">
      <c r="A137" s="363" t="str">
        <f>IF(ISBLANK(Regressions!A147), " ", Regressions!A147)</f>
        <v>Malawi</v>
      </c>
      <c r="B137" s="364">
        <f>IF(ISBLANK(Regressions!B147), " ", Regressions!B147)</f>
        <v>2009</v>
      </c>
      <c r="C137" s="369" t="str">
        <f>IF(ISBLANK(Regressions!C147), " ", Regressions!C147)</f>
        <v>Primary</v>
      </c>
      <c r="D137" s="365">
        <f>IF(ISBLANK(Regressions!D147), " ", Regressions!D147)</f>
        <v>2414165</v>
      </c>
      <c r="E137" s="232">
        <f>IF(ISNUMBER(Regressions!E147),ROUND(Regressions!E147, 1), NA())</f>
        <v>87.7</v>
      </c>
      <c r="F137" s="366">
        <f>IF(ISNUMBER(Regressions!F147),ROUND(Regressions!F147, 1), NA())</f>
        <v>78.5</v>
      </c>
      <c r="G137" s="254" t="e">
        <f>IF(ISNUMBER(Regressions!G147),ROUND(Regressions!G147, 1), NA())</f>
        <v>#N/A</v>
      </c>
      <c r="H137" s="367" t="e">
        <f>IF(ISNUMBER(Regressions!H147),ROUND(Regressions!H147, 1), NA())</f>
        <v>#N/A</v>
      </c>
      <c r="I137" s="255">
        <f>IF(ISNUMBER(Regressions!I147),ROUND(Regressions!I147, 1), NA())</f>
        <v>21.5</v>
      </c>
      <c r="J137" s="368">
        <f>IF(ISNUMBER(Regressions!K147),ROUND(Regressions!K147, 1), NA())</f>
        <v>90.6</v>
      </c>
      <c r="K137" s="366">
        <f>IF(ISNUMBER(Regressions!L147),ROUND(Regressions!L147, 1), NA())</f>
        <v>58.7</v>
      </c>
      <c r="L137" s="256">
        <f>IF(ISNUMBER(Regressions!M147),ROUND(Regressions!M147, 1), NA())</f>
        <v>56.5</v>
      </c>
      <c r="M137" s="367">
        <f>IF(ISNUMBER(Regressions!N147),ROUND(Regressions!N147, 1), NA())</f>
        <v>2.2000000000000002</v>
      </c>
      <c r="N137" s="255">
        <f>IF(ISNUMBER(Regressions!O147),ROUND(Regressions!O147, 1), NA())</f>
        <v>41.3</v>
      </c>
      <c r="O137" s="368">
        <f>IF(ISNUMBER(Regressions!Q147),ROUND(Regressions!Q147, 1), NA())</f>
        <v>38</v>
      </c>
      <c r="P137" s="366" t="e">
        <f>IF(ISNUMBER(Regressions!R147),ROUND(Regressions!R147, 1), NA())</f>
        <v>#N/A</v>
      </c>
      <c r="Q137" s="233" t="e">
        <f>IF(ISNUMBER(Regressions!S147),ROUND(Regressions!S147, 1), NA())</f>
        <v>#N/A</v>
      </c>
      <c r="R137" s="367" t="e">
        <f>IF(ISNUMBER(Regressions!T147),ROUND(Regressions!T147, 1), NA())</f>
        <v>#N/A</v>
      </c>
      <c r="S137" s="255">
        <f>IF(ISNUMBER(Regressions!U147),ROUND(Regressions!U147, 1), NA())</f>
        <v>62</v>
      </c>
    </row>
    <row xmlns:x14ac="http://schemas.microsoft.com/office/spreadsheetml/2009/9/ac" r="138" x14ac:dyDescent="0.2">
      <c r="A138" s="363" t="str">
        <f>IF(ISBLANK(Regressions!A148), " ", Regressions!A148)</f>
        <v>Malawi</v>
      </c>
      <c r="B138" s="364">
        <f>IF(ISBLANK(Regressions!B148), " ", Regressions!B148)</f>
        <v>2010</v>
      </c>
      <c r="C138" s="369" t="str">
        <f>IF(ISBLANK(Regressions!C148), " ", Regressions!C148)</f>
        <v>Primary</v>
      </c>
      <c r="D138" s="365">
        <f>IF(ISBLANK(Regressions!D148), " ", Regressions!D148)</f>
        <v>2513285</v>
      </c>
      <c r="E138" s="232">
        <f>IF(ISNUMBER(Regressions!E148),ROUND(Regressions!E148, 1), NA())</f>
        <v>88.5</v>
      </c>
      <c r="F138" s="366">
        <f>IF(ISNUMBER(Regressions!F148),ROUND(Regressions!F148, 1), NA())</f>
        <v>79.8</v>
      </c>
      <c r="G138" s="254" t="e">
        <f>IF(ISNUMBER(Regressions!G148),ROUND(Regressions!G148, 1), NA())</f>
        <v>#N/A</v>
      </c>
      <c r="H138" s="367" t="e">
        <f>IF(ISNUMBER(Regressions!H148),ROUND(Regressions!H148, 1), NA())</f>
        <v>#N/A</v>
      </c>
      <c r="I138" s="255">
        <f>IF(ISNUMBER(Regressions!I148),ROUND(Regressions!I148, 1), NA())</f>
        <v>20.2</v>
      </c>
      <c r="J138" s="368">
        <f>IF(ISNUMBER(Regressions!K148),ROUND(Regressions!K148, 1), NA())</f>
        <v>91.2</v>
      </c>
      <c r="K138" s="366">
        <f>IF(ISNUMBER(Regressions!L148),ROUND(Regressions!L148, 1), NA())</f>
        <v>61.2</v>
      </c>
      <c r="L138" s="256">
        <f>IF(ISNUMBER(Regressions!M148),ROUND(Regressions!M148, 1), NA())</f>
        <v>58.4</v>
      </c>
      <c r="M138" s="367">
        <f>IF(ISNUMBER(Regressions!N148),ROUND(Regressions!N148, 1), NA())</f>
        <v>2.9</v>
      </c>
      <c r="N138" s="255">
        <f>IF(ISNUMBER(Regressions!O148),ROUND(Regressions!O148, 1), NA())</f>
        <v>38.799999999999997</v>
      </c>
      <c r="O138" s="368">
        <f>IF(ISNUMBER(Regressions!Q148),ROUND(Regressions!Q148, 1), NA())</f>
        <v>38.299999999999997</v>
      </c>
      <c r="P138" s="366" t="e">
        <f>IF(ISNUMBER(Regressions!R148),ROUND(Regressions!R148, 1), NA())</f>
        <v>#N/A</v>
      </c>
      <c r="Q138" s="233" t="e">
        <f>IF(ISNUMBER(Regressions!S148),ROUND(Regressions!S148, 1), NA())</f>
        <v>#N/A</v>
      </c>
      <c r="R138" s="367" t="e">
        <f>IF(ISNUMBER(Regressions!T148),ROUND(Regressions!T148, 1), NA())</f>
        <v>#N/A</v>
      </c>
      <c r="S138" s="255">
        <f>IF(ISNUMBER(Regressions!U148),ROUND(Regressions!U148, 1), NA())</f>
        <v>61.7</v>
      </c>
    </row>
    <row xmlns:x14ac="http://schemas.microsoft.com/office/spreadsheetml/2009/9/ac" r="139" x14ac:dyDescent="0.2">
      <c r="A139" s="363" t="str">
        <f>IF(ISBLANK(Regressions!A149), " ", Regressions!A149)</f>
        <v>Malawi</v>
      </c>
      <c r="B139" s="364">
        <f>IF(ISBLANK(Regressions!B149), " ", Regressions!B149)</f>
        <v>2011</v>
      </c>
      <c r="C139" s="369" t="str">
        <f>IF(ISBLANK(Regressions!C149), " ", Regressions!C149)</f>
        <v>Primary</v>
      </c>
      <c r="D139" s="365">
        <f>IF(ISBLANK(Regressions!D149), " ", Regressions!D149)</f>
        <v>2617549</v>
      </c>
      <c r="E139" s="232">
        <f>IF(ISNUMBER(Regressions!E149),ROUND(Regressions!E149, 1), NA())</f>
        <v>89.3</v>
      </c>
      <c r="F139" s="366">
        <f>IF(ISNUMBER(Regressions!F149),ROUND(Regressions!F149, 1), NA())</f>
        <v>81.099999999999994</v>
      </c>
      <c r="G139" s="254">
        <f>IF(ISNUMBER(Regressions!G149),ROUND(Regressions!G149, 1), NA())</f>
        <v>81.099999999999994</v>
      </c>
      <c r="H139" s="367">
        <f>IF(ISNUMBER(Regressions!H149),ROUND(Regressions!H149, 1), NA())</f>
        <v>0</v>
      </c>
      <c r="I139" s="255">
        <f>IF(ISNUMBER(Regressions!I149),ROUND(Regressions!I149, 1), NA())</f>
        <v>18.899999999999999</v>
      </c>
      <c r="J139" s="368">
        <f>IF(ISNUMBER(Regressions!K149),ROUND(Regressions!K149, 1), NA())</f>
        <v>91.9</v>
      </c>
      <c r="K139" s="366">
        <f>IF(ISNUMBER(Regressions!L149),ROUND(Regressions!L149, 1), NA())</f>
        <v>63.8</v>
      </c>
      <c r="L139" s="256">
        <f>IF(ISNUMBER(Regressions!M149),ROUND(Regressions!M149, 1), NA())</f>
        <v>60.2</v>
      </c>
      <c r="M139" s="367">
        <f>IF(ISNUMBER(Regressions!N149),ROUND(Regressions!N149, 1), NA())</f>
        <v>3.6</v>
      </c>
      <c r="N139" s="255">
        <f>IF(ISNUMBER(Regressions!O149),ROUND(Regressions!O149, 1), NA())</f>
        <v>36.200000000000003</v>
      </c>
      <c r="O139" s="368">
        <f>IF(ISNUMBER(Regressions!Q149),ROUND(Regressions!Q149, 1), NA())</f>
        <v>38.6</v>
      </c>
      <c r="P139" s="366" t="e">
        <f>IF(ISNUMBER(Regressions!R149),ROUND(Regressions!R149, 1), NA())</f>
        <v>#N/A</v>
      </c>
      <c r="Q139" s="233">
        <f>IF(ISNUMBER(Regressions!S149),ROUND(Regressions!S149, 1), NA())</f>
        <v>17.399999999999999</v>
      </c>
      <c r="R139" s="367">
        <f>IF(ISNUMBER(Regressions!T149),ROUND(Regressions!T149, 1), NA())</f>
        <v>21.2</v>
      </c>
      <c r="S139" s="255">
        <f>IF(ISNUMBER(Regressions!U149),ROUND(Regressions!U149, 1), NA())</f>
        <v>61.4</v>
      </c>
    </row>
    <row xmlns:x14ac="http://schemas.microsoft.com/office/spreadsheetml/2009/9/ac" r="140" x14ac:dyDescent="0.2">
      <c r="A140" s="363" t="str">
        <f>IF(ISBLANK(Regressions!A150), " ", Regressions!A150)</f>
        <v>Malawi</v>
      </c>
      <c r="B140" s="364">
        <f>IF(ISBLANK(Regressions!B150), " ", Regressions!B150)</f>
        <v>2012</v>
      </c>
      <c r="C140" s="369" t="str">
        <f>IF(ISBLANK(Regressions!C150), " ", Regressions!C150)</f>
        <v>Primary</v>
      </c>
      <c r="D140" s="365">
        <f>IF(ISBLANK(Regressions!D150), " ", Regressions!D150)</f>
        <v>2727115</v>
      </c>
      <c r="E140" s="232">
        <f>IF(ISNUMBER(Regressions!E150),ROUND(Regressions!E150, 1), NA())</f>
        <v>90</v>
      </c>
      <c r="F140" s="366">
        <f>IF(ISNUMBER(Regressions!F150),ROUND(Regressions!F150, 1), NA())</f>
        <v>82.4</v>
      </c>
      <c r="G140" s="254">
        <f>IF(ISNUMBER(Regressions!G150),ROUND(Regressions!G150, 1), NA())</f>
        <v>82.4</v>
      </c>
      <c r="H140" s="367">
        <f>IF(ISNUMBER(Regressions!H150),ROUND(Regressions!H150, 1), NA())</f>
        <v>0</v>
      </c>
      <c r="I140" s="255">
        <f>IF(ISNUMBER(Regressions!I150),ROUND(Regressions!I150, 1), NA())</f>
        <v>17.600000000000001</v>
      </c>
      <c r="J140" s="368">
        <f>IF(ISNUMBER(Regressions!K150),ROUND(Regressions!K150, 1), NA())</f>
        <v>92.6</v>
      </c>
      <c r="K140" s="366">
        <f>IF(ISNUMBER(Regressions!L150),ROUND(Regressions!L150, 1), NA())</f>
        <v>66.3</v>
      </c>
      <c r="L140" s="256">
        <f>IF(ISNUMBER(Regressions!M150),ROUND(Regressions!M150, 1), NA())</f>
        <v>62.1</v>
      </c>
      <c r="M140" s="367">
        <f>IF(ISNUMBER(Regressions!N150),ROUND(Regressions!N150, 1), NA())</f>
        <v>4.2</v>
      </c>
      <c r="N140" s="255">
        <f>IF(ISNUMBER(Regressions!O150),ROUND(Regressions!O150, 1), NA())</f>
        <v>33.700000000000003</v>
      </c>
      <c r="O140" s="368">
        <f>IF(ISNUMBER(Regressions!Q150),ROUND(Regressions!Q150, 1), NA())</f>
        <v>38.9</v>
      </c>
      <c r="P140" s="366" t="e">
        <f>IF(ISNUMBER(Regressions!R150),ROUND(Regressions!R150, 1), NA())</f>
        <v>#N/A</v>
      </c>
      <c r="Q140" s="233">
        <f>IF(ISNUMBER(Regressions!S150),ROUND(Regressions!S150, 1), NA())</f>
        <v>17.399999999999999</v>
      </c>
      <c r="R140" s="367">
        <f>IF(ISNUMBER(Regressions!T150),ROUND(Regressions!T150, 1), NA())</f>
        <v>21.5</v>
      </c>
      <c r="S140" s="255">
        <f>IF(ISNUMBER(Regressions!U150),ROUND(Regressions!U150, 1), NA())</f>
        <v>61.1</v>
      </c>
    </row>
    <row xmlns:x14ac="http://schemas.microsoft.com/office/spreadsheetml/2009/9/ac" r="141" x14ac:dyDescent="0.2">
      <c r="A141" s="363" t="str">
        <f>IF(ISBLANK(Regressions!A151), " ", Regressions!A151)</f>
        <v>Malawi</v>
      </c>
      <c r="B141" s="364">
        <f>IF(ISBLANK(Regressions!B151), " ", Regressions!B151)</f>
        <v>2013</v>
      </c>
      <c r="C141" s="369" t="str">
        <f>IF(ISBLANK(Regressions!C151), " ", Regressions!C151)</f>
        <v>Primary</v>
      </c>
      <c r="D141" s="365">
        <f>IF(ISBLANK(Regressions!D151), " ", Regressions!D151)</f>
        <v>2839185</v>
      </c>
      <c r="E141" s="232">
        <f>IF(ISNUMBER(Regressions!E151),ROUND(Regressions!E151, 1), NA())</f>
        <v>90.8</v>
      </c>
      <c r="F141" s="366">
        <f>IF(ISNUMBER(Regressions!F151),ROUND(Regressions!F151, 1), NA())</f>
        <v>83.7</v>
      </c>
      <c r="G141" s="254">
        <f>IF(ISNUMBER(Regressions!G151),ROUND(Regressions!G151, 1), NA())</f>
        <v>83.7</v>
      </c>
      <c r="H141" s="367">
        <f>IF(ISNUMBER(Regressions!H151),ROUND(Regressions!H151, 1), NA())</f>
        <v>0</v>
      </c>
      <c r="I141" s="255">
        <f>IF(ISNUMBER(Regressions!I151),ROUND(Regressions!I151, 1), NA())</f>
        <v>16.3</v>
      </c>
      <c r="J141" s="368">
        <f>IF(ISNUMBER(Regressions!K151),ROUND(Regressions!K151, 1), NA())</f>
        <v>93.3</v>
      </c>
      <c r="K141" s="366">
        <f>IF(ISNUMBER(Regressions!L151),ROUND(Regressions!L151, 1), NA())</f>
        <v>68.8</v>
      </c>
      <c r="L141" s="256">
        <f>IF(ISNUMBER(Regressions!M151),ROUND(Regressions!M151, 1), NA())</f>
        <v>63.9</v>
      </c>
      <c r="M141" s="367">
        <f>IF(ISNUMBER(Regressions!N151),ROUND(Regressions!N151, 1), NA())</f>
        <v>4.9000000000000004</v>
      </c>
      <c r="N141" s="255">
        <f>IF(ISNUMBER(Regressions!O151),ROUND(Regressions!O151, 1), NA())</f>
        <v>31.2</v>
      </c>
      <c r="O141" s="368">
        <f>IF(ISNUMBER(Regressions!Q151),ROUND(Regressions!Q151, 1), NA())</f>
        <v>39.200000000000003</v>
      </c>
      <c r="P141" s="366" t="e">
        <f>IF(ISNUMBER(Regressions!R151),ROUND(Regressions!R151, 1), NA())</f>
        <v>#N/A</v>
      </c>
      <c r="Q141" s="233">
        <f>IF(ISNUMBER(Regressions!S151),ROUND(Regressions!S151, 1), NA())</f>
        <v>17.399999999999999</v>
      </c>
      <c r="R141" s="367">
        <f>IF(ISNUMBER(Regressions!T151),ROUND(Regressions!T151, 1), NA())</f>
        <v>21.8</v>
      </c>
      <c r="S141" s="255">
        <f>IF(ISNUMBER(Regressions!U151),ROUND(Regressions!U151, 1), NA())</f>
        <v>60.8</v>
      </c>
    </row>
    <row xmlns:x14ac="http://schemas.microsoft.com/office/spreadsheetml/2009/9/ac" r="142" x14ac:dyDescent="0.2">
      <c r="A142" s="363" t="str">
        <f>IF(ISBLANK(Regressions!A152), " ", Regressions!A152)</f>
        <v>Malawi</v>
      </c>
      <c r="B142" s="364">
        <f>IF(ISBLANK(Regressions!B152), " ", Regressions!B152)</f>
        <v>2014</v>
      </c>
      <c r="C142" s="369" t="str">
        <f>IF(ISBLANK(Regressions!C152), " ", Regressions!C152)</f>
        <v>Primary</v>
      </c>
      <c r="D142" s="365">
        <f>IF(ISBLANK(Regressions!D152), " ", Regressions!D152)</f>
        <v>2945368</v>
      </c>
      <c r="E142" s="232">
        <f>IF(ISNUMBER(Regressions!E152),ROUND(Regressions!E152, 1), NA())</f>
        <v>91.6</v>
      </c>
      <c r="F142" s="366">
        <f>IF(ISNUMBER(Regressions!F152),ROUND(Regressions!F152, 1), NA())</f>
        <v>85</v>
      </c>
      <c r="G142" s="254">
        <f>IF(ISNUMBER(Regressions!G152),ROUND(Regressions!G152, 1), NA())</f>
        <v>85</v>
      </c>
      <c r="H142" s="367">
        <f>IF(ISNUMBER(Regressions!H152),ROUND(Regressions!H152, 1), NA())</f>
        <v>0</v>
      </c>
      <c r="I142" s="255">
        <f>IF(ISNUMBER(Regressions!I152),ROUND(Regressions!I152, 1), NA())</f>
        <v>15</v>
      </c>
      <c r="J142" s="368">
        <f>IF(ISNUMBER(Regressions!K152),ROUND(Regressions!K152, 1), NA())</f>
        <v>93.9</v>
      </c>
      <c r="K142" s="366">
        <f>IF(ISNUMBER(Regressions!L152),ROUND(Regressions!L152, 1), NA())</f>
        <v>71.3</v>
      </c>
      <c r="L142" s="256">
        <f>IF(ISNUMBER(Regressions!M152),ROUND(Regressions!M152, 1), NA())</f>
        <v>65.8</v>
      </c>
      <c r="M142" s="367">
        <f>IF(ISNUMBER(Regressions!N152),ROUND(Regressions!N152, 1), NA())</f>
        <v>5.5</v>
      </c>
      <c r="N142" s="255">
        <f>IF(ISNUMBER(Regressions!O152),ROUND(Regressions!O152, 1), NA())</f>
        <v>28.7</v>
      </c>
      <c r="O142" s="368">
        <f>IF(ISNUMBER(Regressions!Q152),ROUND(Regressions!Q152, 1), NA())</f>
        <v>39.5</v>
      </c>
      <c r="P142" s="366" t="e">
        <f>IF(ISNUMBER(Regressions!R152),ROUND(Regressions!R152, 1), NA())</f>
        <v>#N/A</v>
      </c>
      <c r="Q142" s="233">
        <f>IF(ISNUMBER(Regressions!S152),ROUND(Regressions!S152, 1), NA())</f>
        <v>17.399999999999999</v>
      </c>
      <c r="R142" s="367">
        <f>IF(ISNUMBER(Regressions!T152),ROUND(Regressions!T152, 1), NA())</f>
        <v>22.1</v>
      </c>
      <c r="S142" s="255">
        <f>IF(ISNUMBER(Regressions!U152),ROUND(Regressions!U152, 1), NA())</f>
        <v>60.5</v>
      </c>
    </row>
    <row xmlns:x14ac="http://schemas.microsoft.com/office/spreadsheetml/2009/9/ac" r="143" x14ac:dyDescent="0.2">
      <c r="A143" s="363" t="str">
        <f>IF(ISBLANK(Regressions!A153), " ", Regressions!A153)</f>
        <v>Malawi</v>
      </c>
      <c r="B143" s="364">
        <f>IF(ISBLANK(Regressions!B153), " ", Regressions!B153)</f>
        <v>2015</v>
      </c>
      <c r="C143" s="369" t="str">
        <f>IF(ISBLANK(Regressions!C153), " ", Regressions!C153)</f>
        <v>Primary</v>
      </c>
      <c r="D143" s="365">
        <f>IF(ISBLANK(Regressions!D153), " ", Regressions!D153)</f>
        <v>3039950</v>
      </c>
      <c r="E143" s="232">
        <f>IF(ISNUMBER(Regressions!E153),ROUND(Regressions!E153, 1), NA())</f>
        <v>92.3</v>
      </c>
      <c r="F143" s="366">
        <f>IF(ISNUMBER(Regressions!F153),ROUND(Regressions!F153, 1), NA())</f>
        <v>86.3</v>
      </c>
      <c r="G143" s="254">
        <f>IF(ISNUMBER(Regressions!G153),ROUND(Regressions!G153, 1), NA())</f>
        <v>85.1</v>
      </c>
      <c r="H143" s="367">
        <f>IF(ISNUMBER(Regressions!H153),ROUND(Regressions!H153, 1), NA())</f>
        <v>1.2</v>
      </c>
      <c r="I143" s="255">
        <f>IF(ISNUMBER(Regressions!I153),ROUND(Regressions!I153, 1), NA())</f>
        <v>13.7</v>
      </c>
      <c r="J143" s="368">
        <f>IF(ISNUMBER(Regressions!K153),ROUND(Regressions!K153, 1), NA())</f>
        <v>94.6</v>
      </c>
      <c r="K143" s="366">
        <f>IF(ISNUMBER(Regressions!L153),ROUND(Regressions!L153, 1), NA())</f>
        <v>73.900000000000006</v>
      </c>
      <c r="L143" s="256">
        <f>IF(ISNUMBER(Regressions!M153),ROUND(Regressions!M153, 1), NA())</f>
        <v>67.599999999999994</v>
      </c>
      <c r="M143" s="367">
        <f>IF(ISNUMBER(Regressions!N153),ROUND(Regressions!N153, 1), NA())</f>
        <v>6.2</v>
      </c>
      <c r="N143" s="255">
        <f>IF(ISNUMBER(Regressions!O153),ROUND(Regressions!O153, 1), NA())</f>
        <v>26.1</v>
      </c>
      <c r="O143" s="368">
        <f>IF(ISNUMBER(Regressions!Q153),ROUND(Regressions!Q153, 1), NA())</f>
        <v>39.799999999999997</v>
      </c>
      <c r="P143" s="366" t="e">
        <f>IF(ISNUMBER(Regressions!R153),ROUND(Regressions!R153, 1), NA())</f>
        <v>#N/A</v>
      </c>
      <c r="Q143" s="233">
        <f>IF(ISNUMBER(Regressions!S153),ROUND(Regressions!S153, 1), NA())</f>
        <v>17.399999999999999</v>
      </c>
      <c r="R143" s="367">
        <f>IF(ISNUMBER(Regressions!T153),ROUND(Regressions!T153, 1), NA())</f>
        <v>22.4</v>
      </c>
      <c r="S143" s="255">
        <f>IF(ISNUMBER(Regressions!U153),ROUND(Regressions!U153, 1), NA())</f>
        <v>60.2</v>
      </c>
    </row>
    <row xmlns:x14ac="http://schemas.microsoft.com/office/spreadsheetml/2009/9/ac" r="144" x14ac:dyDescent="0.2">
      <c r="A144" s="363" t="str">
        <f>IF(ISBLANK(Regressions!A154), " ", Regressions!A154)</f>
        <v>Malawi</v>
      </c>
      <c r="B144" s="364">
        <f>IF(ISBLANK(Regressions!B154), " ", Regressions!B154)</f>
        <v>2016</v>
      </c>
      <c r="C144" s="369" t="str">
        <f>IF(ISBLANK(Regressions!C154), " ", Regressions!C154)</f>
        <v>Primary</v>
      </c>
      <c r="D144" s="365">
        <f>IF(ISBLANK(Regressions!D154), " ", Regressions!D154)</f>
        <v>3122006</v>
      </c>
      <c r="E144" s="232">
        <f>IF(ISNUMBER(Regressions!E154),ROUND(Regressions!E154, 1), NA())</f>
        <v>93.1</v>
      </c>
      <c r="F144" s="366">
        <f>IF(ISNUMBER(Regressions!F154),ROUND(Regressions!F154, 1), NA())</f>
        <v>87.6</v>
      </c>
      <c r="G144" s="254">
        <f>IF(ISNUMBER(Regressions!G154),ROUND(Regressions!G154, 1), NA())</f>
        <v>86.1</v>
      </c>
      <c r="H144" s="367">
        <f>IF(ISNUMBER(Regressions!H154),ROUND(Regressions!H154, 1), NA())</f>
        <v>1.5</v>
      </c>
      <c r="I144" s="255">
        <f>IF(ISNUMBER(Regressions!I154),ROUND(Regressions!I154, 1), NA())</f>
        <v>12.4</v>
      </c>
      <c r="J144" s="368">
        <f>IF(ISNUMBER(Regressions!K154),ROUND(Regressions!K154, 1), NA())</f>
        <v>95.3</v>
      </c>
      <c r="K144" s="366">
        <f>IF(ISNUMBER(Regressions!L154),ROUND(Regressions!L154, 1), NA())</f>
        <v>76.400000000000006</v>
      </c>
      <c r="L144" s="256">
        <f>IF(ISNUMBER(Regressions!M154),ROUND(Regressions!M154, 1), NA())</f>
        <v>69.5</v>
      </c>
      <c r="M144" s="367">
        <f>IF(ISNUMBER(Regressions!N154),ROUND(Regressions!N154, 1), NA())</f>
        <v>6.9</v>
      </c>
      <c r="N144" s="255">
        <f>IF(ISNUMBER(Regressions!O154),ROUND(Regressions!O154, 1), NA())</f>
        <v>23.6</v>
      </c>
      <c r="O144" s="368">
        <f>IF(ISNUMBER(Regressions!Q154),ROUND(Regressions!Q154, 1), NA())</f>
        <v>40.1</v>
      </c>
      <c r="P144" s="366" t="e">
        <f>IF(ISNUMBER(Regressions!R154),ROUND(Regressions!R154, 1), NA())</f>
        <v>#N/A</v>
      </c>
      <c r="Q144" s="233">
        <f>IF(ISNUMBER(Regressions!S154),ROUND(Regressions!S154, 1), NA())</f>
        <v>22.9</v>
      </c>
      <c r="R144" s="367">
        <f>IF(ISNUMBER(Regressions!T154),ROUND(Regressions!T154, 1), NA())</f>
        <v>17.2</v>
      </c>
      <c r="S144" s="255">
        <f>IF(ISNUMBER(Regressions!U154),ROUND(Regressions!U154, 1), NA())</f>
        <v>59.9</v>
      </c>
    </row>
    <row xmlns:x14ac="http://schemas.microsoft.com/office/spreadsheetml/2009/9/ac" r="145" x14ac:dyDescent="0.2">
      <c r="A145" s="363" t="str">
        <f>IF(ISBLANK(Regressions!A155), " ", Regressions!A155)</f>
        <v>Malawi</v>
      </c>
      <c r="B145" s="364">
        <f>IF(ISBLANK(Regressions!B155), " ", Regressions!B155)</f>
        <v>2017</v>
      </c>
      <c r="C145" s="369" t="str">
        <f>IF(ISBLANK(Regressions!C155), " ", Regressions!C155)</f>
        <v>Primary</v>
      </c>
      <c r="D145" s="365">
        <f>IF(ISBLANK(Regressions!D155), " ", Regressions!D155)</f>
        <v>3190784</v>
      </c>
      <c r="E145" s="232">
        <f>IF(ISNUMBER(Regressions!E155),ROUND(Regressions!E155, 1), NA())</f>
        <v>93.8</v>
      </c>
      <c r="F145" s="366">
        <f>IF(ISNUMBER(Regressions!F155),ROUND(Regressions!F155, 1), NA())</f>
        <v>88.9</v>
      </c>
      <c r="G145" s="254">
        <f>IF(ISNUMBER(Regressions!G155),ROUND(Regressions!G155, 1), NA())</f>
        <v>87.1</v>
      </c>
      <c r="H145" s="367">
        <f>IF(ISNUMBER(Regressions!H155),ROUND(Regressions!H155, 1), NA())</f>
        <v>1.8</v>
      </c>
      <c r="I145" s="255">
        <f>IF(ISNUMBER(Regressions!I155),ROUND(Regressions!I155, 1), NA())</f>
        <v>11.1</v>
      </c>
      <c r="J145" s="368">
        <f>IF(ISNUMBER(Regressions!K155),ROUND(Regressions!K155, 1), NA())</f>
        <v>96</v>
      </c>
      <c r="K145" s="366">
        <f>IF(ISNUMBER(Regressions!L155),ROUND(Regressions!L155, 1), NA())</f>
        <v>78.900000000000006</v>
      </c>
      <c r="L145" s="256">
        <f>IF(ISNUMBER(Regressions!M155),ROUND(Regressions!M155, 1), NA())</f>
        <v>71.400000000000006</v>
      </c>
      <c r="M145" s="367">
        <f>IF(ISNUMBER(Regressions!N155),ROUND(Regressions!N155, 1), NA())</f>
        <v>7.5</v>
      </c>
      <c r="N145" s="255">
        <f>IF(ISNUMBER(Regressions!O155),ROUND(Regressions!O155, 1), NA())</f>
        <v>21.1</v>
      </c>
      <c r="O145" s="368">
        <f>IF(ISNUMBER(Regressions!Q155),ROUND(Regressions!Q155, 1), NA())</f>
        <v>40.4</v>
      </c>
      <c r="P145" s="366" t="e">
        <f>IF(ISNUMBER(Regressions!R155),ROUND(Regressions!R155, 1), NA())</f>
        <v>#N/A</v>
      </c>
      <c r="Q145" s="233">
        <f>IF(ISNUMBER(Regressions!S155),ROUND(Regressions!S155, 1), NA())</f>
        <v>28.5</v>
      </c>
      <c r="R145" s="367">
        <f>IF(ISNUMBER(Regressions!T155),ROUND(Regressions!T155, 1), NA())</f>
        <v>11.9</v>
      </c>
      <c r="S145" s="255">
        <f>IF(ISNUMBER(Regressions!U155),ROUND(Regressions!U155, 1), NA())</f>
        <v>59.6</v>
      </c>
    </row>
    <row xmlns:x14ac="http://schemas.microsoft.com/office/spreadsheetml/2009/9/ac" r="146" x14ac:dyDescent="0.2">
      <c r="A146" s="363" t="str">
        <f>IF(ISBLANK(Regressions!A156), " ", Regressions!A156)</f>
        <v>Malawi</v>
      </c>
      <c r="B146" s="364">
        <f>IF(ISBLANK(Regressions!B156), " ", Regressions!B156)</f>
        <v>2018</v>
      </c>
      <c r="C146" s="369" t="str">
        <f>IF(ISBLANK(Regressions!C156), " ", Regressions!C156)</f>
        <v>Primary</v>
      </c>
      <c r="D146" s="365">
        <f>IF(ISBLANK(Regressions!D156), " ", Regressions!D156)</f>
        <v>3246325</v>
      </c>
      <c r="E146" s="232">
        <f>IF(ISNUMBER(Regressions!E156),ROUND(Regressions!E156, 1), NA())</f>
        <v>94.6</v>
      </c>
      <c r="F146" s="366">
        <f>IF(ISNUMBER(Regressions!F156),ROUND(Regressions!F156, 1), NA())</f>
        <v>90.2</v>
      </c>
      <c r="G146" s="254">
        <f>IF(ISNUMBER(Regressions!G156),ROUND(Regressions!G156, 1), NA())</f>
        <v>88.2</v>
      </c>
      <c r="H146" s="367">
        <f>IF(ISNUMBER(Regressions!H156),ROUND(Regressions!H156, 1), NA())</f>
        <v>2</v>
      </c>
      <c r="I146" s="255">
        <f>IF(ISNUMBER(Regressions!I156),ROUND(Regressions!I156, 1), NA())</f>
        <v>9.8000000000000007</v>
      </c>
      <c r="J146" s="368">
        <f>IF(ISNUMBER(Regressions!K156),ROUND(Regressions!K156, 1), NA())</f>
        <v>96.6</v>
      </c>
      <c r="K146" s="366">
        <f>IF(ISNUMBER(Regressions!L156),ROUND(Regressions!L156, 1), NA())</f>
        <v>81.400000000000006</v>
      </c>
      <c r="L146" s="256">
        <f>IF(ISNUMBER(Regressions!M156),ROUND(Regressions!M156, 1), NA())</f>
        <v>73.2</v>
      </c>
      <c r="M146" s="367">
        <f>IF(ISNUMBER(Regressions!N156),ROUND(Regressions!N156, 1), NA())</f>
        <v>8.1999999999999993</v>
      </c>
      <c r="N146" s="255">
        <f>IF(ISNUMBER(Regressions!O156),ROUND(Regressions!O156, 1), NA())</f>
        <v>18.600000000000001</v>
      </c>
      <c r="O146" s="368">
        <f>IF(ISNUMBER(Regressions!Q156),ROUND(Regressions!Q156, 1), NA())</f>
        <v>40.700000000000003</v>
      </c>
      <c r="P146" s="366" t="e">
        <f>IF(ISNUMBER(Regressions!R156),ROUND(Regressions!R156, 1), NA())</f>
        <v>#N/A</v>
      </c>
      <c r="Q146" s="233">
        <f>IF(ISNUMBER(Regressions!S156),ROUND(Regressions!S156, 1), NA())</f>
        <v>34</v>
      </c>
      <c r="R146" s="367">
        <f>IF(ISNUMBER(Regressions!T156),ROUND(Regressions!T156, 1), NA())</f>
        <v>6.7</v>
      </c>
      <c r="S146" s="255">
        <f>IF(ISNUMBER(Regressions!U156),ROUND(Regressions!U156, 1), NA())</f>
        <v>59.3</v>
      </c>
    </row>
    <row xmlns:x14ac="http://schemas.microsoft.com/office/spreadsheetml/2009/9/ac" r="147" x14ac:dyDescent="0.2">
      <c r="A147" s="363" t="str">
        <f>IF(ISBLANK(Regressions!A157), " ", Regressions!A157)</f>
        <v>Malawi</v>
      </c>
      <c r="B147" s="364">
        <f>IF(ISBLANK(Regressions!B157), " ", Regressions!B157)</f>
        <v>2019</v>
      </c>
      <c r="C147" s="369" t="str">
        <f>IF(ISBLANK(Regressions!C157), " ", Regressions!C157)</f>
        <v>Primary</v>
      </c>
      <c r="D147" s="365">
        <f>IF(ISBLANK(Regressions!D157), " ", Regressions!D157)</f>
        <v>3291152</v>
      </c>
      <c r="E147" s="232">
        <f>IF(ISNUMBER(Regressions!E157),ROUND(Regressions!E157, 1), NA())</f>
        <v>95.4</v>
      </c>
      <c r="F147" s="366">
        <f>IF(ISNUMBER(Regressions!F157),ROUND(Regressions!F157, 1), NA())</f>
        <v>91.5</v>
      </c>
      <c r="G147" s="254">
        <f>IF(ISNUMBER(Regressions!G157),ROUND(Regressions!G157, 1), NA())</f>
        <v>89.2</v>
      </c>
      <c r="H147" s="367">
        <f>IF(ISNUMBER(Regressions!H157),ROUND(Regressions!H157, 1), NA())</f>
        <v>2.2999999999999998</v>
      </c>
      <c r="I147" s="255">
        <f>IF(ISNUMBER(Regressions!I157),ROUND(Regressions!I157, 1), NA())</f>
        <v>8.5</v>
      </c>
      <c r="J147" s="368">
        <f>IF(ISNUMBER(Regressions!K157),ROUND(Regressions!K157, 1), NA())</f>
        <v>96.6</v>
      </c>
      <c r="K147" s="366">
        <f>IF(ISNUMBER(Regressions!L157),ROUND(Regressions!L157, 1), NA())</f>
        <v>81.400000000000006</v>
      </c>
      <c r="L147" s="256">
        <f>IF(ISNUMBER(Regressions!M157),ROUND(Regressions!M157, 1), NA())</f>
        <v>75.099999999999994</v>
      </c>
      <c r="M147" s="367">
        <f>IF(ISNUMBER(Regressions!N157),ROUND(Regressions!N157, 1), NA())</f>
        <v>6.4</v>
      </c>
      <c r="N147" s="255">
        <f>IF(ISNUMBER(Regressions!O157),ROUND(Regressions!O157, 1), NA())</f>
        <v>18.600000000000001</v>
      </c>
      <c r="O147" s="368">
        <f>IF(ISNUMBER(Regressions!Q157),ROUND(Regressions!Q157, 1), NA())</f>
        <v>41</v>
      </c>
      <c r="P147" s="366" t="e">
        <f>IF(ISNUMBER(Regressions!R157),ROUND(Regressions!R157, 1), NA())</f>
        <v>#N/A</v>
      </c>
      <c r="Q147" s="233">
        <f>IF(ISNUMBER(Regressions!S157),ROUND(Regressions!S157, 1), NA())</f>
        <v>39.5</v>
      </c>
      <c r="R147" s="367">
        <f>IF(ISNUMBER(Regressions!T157),ROUND(Regressions!T157, 1), NA())</f>
        <v>1.5</v>
      </c>
      <c r="S147" s="255">
        <f>IF(ISNUMBER(Regressions!U157),ROUND(Regressions!U157, 1), NA())</f>
        <v>59</v>
      </c>
    </row>
    <row xmlns:x14ac="http://schemas.microsoft.com/office/spreadsheetml/2009/9/ac" r="148" x14ac:dyDescent="0.2">
      <c r="A148" s="363" t="str">
        <f>IF(ISBLANK(Regressions!A158), " ", Regressions!A158)</f>
        <v>Malawi</v>
      </c>
      <c r="B148" s="364">
        <f>IF(ISBLANK(Regressions!B158), " ", Regressions!B158)</f>
        <v>2020</v>
      </c>
      <c r="C148" s="369" t="str">
        <f>IF(ISBLANK(Regressions!C158), " ", Regressions!C158)</f>
        <v>Primary</v>
      </c>
      <c r="D148" s="365">
        <f>IF(ISBLANK(Regressions!D158), " ", Regressions!D158)</f>
        <v>3329856</v>
      </c>
      <c r="E148" s="232">
        <f>IF(ISNUMBER(Regressions!E158),ROUND(Regressions!E158, 1), NA())</f>
        <v>96.1</v>
      </c>
      <c r="F148" s="366">
        <f>IF(ISNUMBER(Regressions!F158),ROUND(Regressions!F158, 1), NA())</f>
        <v>92.8</v>
      </c>
      <c r="G148" s="254">
        <f>IF(ISNUMBER(Regressions!G158),ROUND(Regressions!G158, 1), NA())</f>
        <v>90.2</v>
      </c>
      <c r="H148" s="367">
        <f>IF(ISNUMBER(Regressions!H158),ROUND(Regressions!H158, 1), NA())</f>
        <v>2.6</v>
      </c>
      <c r="I148" s="255">
        <f>IF(ISNUMBER(Regressions!I158),ROUND(Regressions!I158, 1), NA())</f>
        <v>7.2</v>
      </c>
      <c r="J148" s="368">
        <f>IF(ISNUMBER(Regressions!K158),ROUND(Regressions!K158, 1), NA())</f>
        <v>96.6</v>
      </c>
      <c r="K148" s="366">
        <f>IF(ISNUMBER(Regressions!L158),ROUND(Regressions!L158, 1), NA())</f>
        <v>81.400000000000006</v>
      </c>
      <c r="L148" s="256">
        <f>IF(ISNUMBER(Regressions!M158),ROUND(Regressions!M158, 1), NA())</f>
        <v>76.900000000000006</v>
      </c>
      <c r="M148" s="367">
        <f>IF(ISNUMBER(Regressions!N158),ROUND(Regressions!N158, 1), NA())</f>
        <v>4.5</v>
      </c>
      <c r="N148" s="255">
        <f>IF(ISNUMBER(Regressions!O158),ROUND(Regressions!O158, 1), NA())</f>
        <v>18.600000000000001</v>
      </c>
      <c r="O148" s="368">
        <f>IF(ISNUMBER(Regressions!Q158),ROUND(Regressions!Q158, 1), NA())</f>
        <v>41.3</v>
      </c>
      <c r="P148" s="366" t="e">
        <f>IF(ISNUMBER(Regressions!R158),ROUND(Regressions!R158, 1), NA())</f>
        <v>#N/A</v>
      </c>
      <c r="Q148" s="233">
        <f>IF(ISNUMBER(Regressions!S158),ROUND(Regressions!S158, 1), NA())</f>
        <v>41.3</v>
      </c>
      <c r="R148" s="367">
        <f>IF(ISNUMBER(Regressions!T158),ROUND(Regressions!T158, 1), NA())</f>
        <v>0</v>
      </c>
      <c r="S148" s="255">
        <f>IF(ISNUMBER(Regressions!U158),ROUND(Regressions!U158, 1), NA())</f>
        <v>58.7</v>
      </c>
    </row>
    <row xmlns:x14ac="http://schemas.microsoft.com/office/spreadsheetml/2009/9/ac" r="149" x14ac:dyDescent="0.2">
      <c r="A149" s="419" t="str">
        <f>IF(ISBLANK(Regressions!A159), " ", Regressions!A159)</f>
        <v>Malawi</v>
      </c>
      <c r="B149" s="420">
        <f>IF(ISBLANK(Regressions!B159), " ", Regressions!B159)</f>
        <v>2021</v>
      </c>
      <c r="C149" s="421" t="str">
        <f>IF(ISBLANK(Regressions!C159), " ", Regressions!C159)</f>
        <v>Primary</v>
      </c>
      <c r="D149" s="422">
        <f>IF(ISBLANK(Regressions!D159), " ", Regressions!D159)</f>
        <v>3363671</v>
      </c>
      <c r="E149" s="425">
        <f>IF(ISNUMBER(Regressions!E159),ROUND(Regressions!E159, 1), NA())</f>
        <v>96.1</v>
      </c>
      <c r="F149" s="423">
        <f>IF(ISNUMBER(Regressions!F159),ROUND(Regressions!F159, 1), NA())</f>
        <v>92.8</v>
      </c>
      <c r="G149" s="426">
        <f>IF(ISNUMBER(Regressions!G159),ROUND(Regressions!G159, 1), NA())</f>
        <v>91.3</v>
      </c>
      <c r="H149" s="424">
        <f>IF(ISNUMBER(Regressions!H159),ROUND(Regressions!H159, 1), NA())</f>
        <v>1.5</v>
      </c>
      <c r="I149" s="427">
        <f>IF(ISNUMBER(Regressions!I159),ROUND(Regressions!I159, 1), NA())</f>
        <v>7.2</v>
      </c>
      <c r="J149" s="425">
        <f>IF(ISNUMBER(Regressions!K159),ROUND(Regressions!K159, 1), NA())</f>
        <v>96.6</v>
      </c>
      <c r="K149" s="423">
        <f>IF(ISNUMBER(Regressions!L159),ROUND(Regressions!L159, 1), NA())</f>
        <v>81.400000000000006</v>
      </c>
      <c r="L149" s="428">
        <f>IF(ISNUMBER(Regressions!M159),ROUND(Regressions!M159, 1), NA())</f>
        <v>78.8</v>
      </c>
      <c r="M149" s="424">
        <f>IF(ISNUMBER(Regressions!N159),ROUND(Regressions!N159, 1), NA())</f>
        <v>2.6</v>
      </c>
      <c r="N149" s="427">
        <f>IF(ISNUMBER(Regressions!O159),ROUND(Regressions!O159, 1), NA())</f>
        <v>18.600000000000001</v>
      </c>
      <c r="O149" s="425">
        <f>IF(ISNUMBER(Regressions!Q159),ROUND(Regressions!Q159, 1), NA())</f>
        <v>41.6</v>
      </c>
      <c r="P149" s="423" t="e">
        <f>IF(ISNUMBER(Regressions!R159),ROUND(Regressions!R159, 1), NA())</f>
        <v>#N/A</v>
      </c>
      <c r="Q149" s="429">
        <f>IF(ISNUMBER(Regressions!S159),ROUND(Regressions!S159, 1), NA())</f>
        <v>41.6</v>
      </c>
      <c r="R149" s="424">
        <f>IF(ISNUMBER(Regressions!T159),ROUND(Regressions!T159, 1), NA())</f>
        <v>0</v>
      </c>
      <c r="S149" s="427">
        <f>IF(ISNUMBER(Regressions!U159),ROUND(Regressions!U159, 1), NA())</f>
        <v>58.4</v>
      </c>
      <c r="T149" s="418"/>
      <c r="U149" s="418"/>
      <c r="V149" s="418"/>
      <c r="W149" s="418"/>
      <c r="X149" s="418"/>
      <c r="Y149" s="418"/>
      <c r="Z149" s="418"/>
      <c r="AA149" s="418"/>
      <c r="AB149" s="418"/>
      <c r="AC149" s="418"/>
    </row>
    <row xmlns:x14ac="http://schemas.microsoft.com/office/spreadsheetml/2009/9/ac" r="150" x14ac:dyDescent="0.2">
      <c r="A150" s="363" t="str">
        <f>IF(ISBLANK(Regressions!A160), " ", Regressions!A160)</f>
        <v>Malawi</v>
      </c>
      <c r="B150" s="364">
        <f>IF(ISBLANK(Regressions!B160), " ", Regressions!B160)</f>
        <v>2022</v>
      </c>
      <c r="C150" s="369" t="str">
        <f>IF(ISBLANK(Regressions!C160), " ", Regressions!C160)</f>
        <v>Primary</v>
      </c>
      <c r="D150" s="365">
        <f>IF(ISBLANK(Regressions!D160), " ", Regressions!D160)</f>
        <v>3391169</v>
      </c>
      <c r="E150" s="232">
        <f>IF(ISNUMBER(Regressions!E160),ROUND(Regressions!E160, 1), NA())</f>
        <v>96.1</v>
      </c>
      <c r="F150" s="366">
        <f>IF(ISNUMBER(Regressions!F160),ROUND(Regressions!F160, 1), NA())</f>
        <v>92.8</v>
      </c>
      <c r="G150" s="254">
        <f>IF(ISNUMBER(Regressions!G160),ROUND(Regressions!G160, 1), NA())</f>
        <v>92.3</v>
      </c>
      <c r="H150" s="367">
        <f>IF(ISNUMBER(Regressions!H160),ROUND(Regressions!H160, 1), NA())</f>
        <v>0.5</v>
      </c>
      <c r="I150" s="255">
        <f>IF(ISNUMBER(Regressions!I160),ROUND(Regressions!I160, 1), NA())</f>
        <v>7.2</v>
      </c>
      <c r="J150" s="368">
        <f>IF(ISNUMBER(Regressions!K160),ROUND(Regressions!K160, 1), NA())</f>
        <v>96.6</v>
      </c>
      <c r="K150" s="366">
        <f>IF(ISNUMBER(Regressions!L160),ROUND(Regressions!L160, 1), NA())</f>
        <v>81.400000000000006</v>
      </c>
      <c r="L150" s="256">
        <f>IF(ISNUMBER(Regressions!M160),ROUND(Regressions!M160, 1), NA())</f>
        <v>78.8</v>
      </c>
      <c r="M150" s="367">
        <f>IF(ISNUMBER(Regressions!N160),ROUND(Regressions!N160, 1), NA())</f>
        <v>2.6</v>
      </c>
      <c r="N150" s="255">
        <f>IF(ISNUMBER(Regressions!O160),ROUND(Regressions!O160, 1), NA())</f>
        <v>18.600000000000001</v>
      </c>
      <c r="O150" s="368">
        <f>IF(ISNUMBER(Regressions!Q160),ROUND(Regressions!Q160, 1), NA())</f>
        <v>41.6</v>
      </c>
      <c r="P150" s="366" t="e">
        <f>IF(ISNUMBER(Regressions!R160),ROUND(Regressions!R160, 1), NA())</f>
        <v>#N/A</v>
      </c>
      <c r="Q150" s="233">
        <f>IF(ISNUMBER(Regressions!S160),ROUND(Regressions!S160, 1), NA())</f>
        <v>41.6</v>
      </c>
      <c r="R150" s="367">
        <f>IF(ISNUMBER(Regressions!T160),ROUND(Regressions!T160, 1), NA())</f>
        <v>0</v>
      </c>
      <c r="S150" s="255">
        <f>IF(ISNUMBER(Regressions!U160),ROUND(Regressions!U160, 1), NA())</f>
        <v>58.4</v>
      </c>
    </row>
    <row xmlns:x14ac="http://schemas.microsoft.com/office/spreadsheetml/2009/9/ac" r="151" x14ac:dyDescent="0.2">
      <c r="A151" s="370" t="str">
        <f>IF(ISBLANK(Regressions!A161), " ", Regressions!A161)</f>
        <v>Malawi</v>
      </c>
      <c r="B151" s="371">
        <f>IF(ISBLANK(Regressions!B161), " ", Regressions!B161)</f>
        <v>2023</v>
      </c>
      <c r="C151" s="372" t="str">
        <f>IF(ISBLANK(Regressions!C161), " ", Regressions!C161)</f>
        <v>Primary</v>
      </c>
      <c r="D151" s="373">
        <f>IF(ISBLANK(Regressions!D161), " ", Regressions!D161)</f>
        <v>3587136</v>
      </c>
      <c r="E151" s="374">
        <f>IF(ISNUMBER(Regressions!E161),ROUND(Regressions!E161, 1), NA())</f>
        <v>96.1</v>
      </c>
      <c r="F151" s="375">
        <f>IF(ISNUMBER(Regressions!F161),ROUND(Regressions!F161, 1), NA())</f>
        <v>92.8</v>
      </c>
      <c r="G151" s="376">
        <f>IF(ISNUMBER(Regressions!G161),ROUND(Regressions!G161, 1), NA())</f>
        <v>92.8</v>
      </c>
      <c r="H151" s="377">
        <f>IF(ISNUMBER(Regressions!H161),ROUND(Regressions!H161, 1), NA())</f>
        <v>0</v>
      </c>
      <c r="I151" s="378">
        <f>IF(ISNUMBER(Regressions!I161),ROUND(Regressions!I161, 1), NA())</f>
        <v>7.2</v>
      </c>
      <c r="J151" s="379" t="e">
        <f>IF(ISNUMBER(Regressions!K161),ROUND(Regressions!K161, 1), NA())</f>
        <v>#N/A</v>
      </c>
      <c r="K151" s="375" t="e">
        <f>IF(ISNUMBER(Regressions!L161),ROUND(Regressions!L161, 1), NA())</f>
        <v>#N/A</v>
      </c>
      <c r="L151" s="380">
        <f>IF(ISNUMBER(Regressions!M161),ROUND(Regressions!M161, 1), NA())</f>
        <v>78.8</v>
      </c>
      <c r="M151" s="377" t="e">
        <f>IF(ISNUMBER(Regressions!N161),ROUND(Regressions!N161, 1), NA())</f>
        <v>#N/A</v>
      </c>
      <c r="N151" s="378" t="e">
        <f>IF(ISNUMBER(Regressions!O161),ROUND(Regressions!O161, 1), NA())</f>
        <v>#N/A</v>
      </c>
      <c r="O151" s="379">
        <f>IF(ISNUMBER(Regressions!Q161),ROUND(Regressions!Q161, 1), NA())</f>
        <v>41.6</v>
      </c>
      <c r="P151" s="375" t="e">
        <f>IF(ISNUMBER(Regressions!R161),ROUND(Regressions!R161, 1), NA())</f>
        <v>#N/A</v>
      </c>
      <c r="Q151" s="381">
        <f>IF(ISNUMBER(Regressions!S161),ROUND(Regressions!S161, 1), NA())</f>
        <v>41.6</v>
      </c>
      <c r="R151" s="377">
        <f>IF(ISNUMBER(Regressions!T161),ROUND(Regressions!T161, 1), NA())</f>
        <v>0</v>
      </c>
      <c r="S151" s="378">
        <f>IF(ISNUMBER(Regressions!U161),ROUND(Regressions!U161, 1), NA())</f>
        <v>58.4</v>
      </c>
    </row>
    <row xmlns:x14ac="http://schemas.microsoft.com/office/spreadsheetml/2009/9/ac" r="152" hidden="true" x14ac:dyDescent="0.2">
      <c r="A152" s="363" t="str">
        <f>IF(ISBLANK(Regressions!A162), " ", Regressions!A162)</f>
        <v>Malawi</v>
      </c>
      <c r="B152" s="364">
        <f>IF(ISBLANK(Regressions!B162), " ", Regressions!B162)</f>
        <v>2024</v>
      </c>
      <c r="C152" s="369" t="str">
        <f>IF(ISBLANK(Regressions!C162), " ", Regressions!C162)</f>
        <v>Primary</v>
      </c>
      <c r="D152" s="365" t="str">
        <f>IF(ISBLANK(Regressions!D162), " ", Regressions!D162)</f>
        <v> </v>
      </c>
      <c r="E152" s="232" t="e">
        <f>IF(ISNUMBER(Regressions!E162),ROUND(Regressions!E162, 1), NA())</f>
        <v>#N/A</v>
      </c>
      <c r="F152" s="366" t="e">
        <f>IF(ISNUMBER(Regressions!F162),ROUND(Regressions!F162, 1), NA())</f>
        <v>#N/A</v>
      </c>
      <c r="G152" s="254" t="e">
        <f>IF(ISNUMBER(Regressions!G162),ROUND(Regressions!G162, 1), NA())</f>
        <v>#N/A</v>
      </c>
      <c r="H152" s="367" t="e">
        <f>IF(ISNUMBER(Regressions!H162),ROUND(Regressions!H162, 1), NA())</f>
        <v>#N/A</v>
      </c>
      <c r="I152" s="255" t="e">
        <f>IF(ISNUMBER(Regressions!I162),ROUND(Regressions!I162, 1), NA())</f>
        <v>#N/A</v>
      </c>
      <c r="J152" s="368" t="e">
        <f>IF(ISNUMBER(Regressions!K162),ROUND(Regressions!K162, 1), NA())</f>
        <v>#N/A</v>
      </c>
      <c r="K152" s="366" t="e">
        <f>IF(ISNUMBER(Regressions!L162),ROUND(Regressions!L162, 1), NA())</f>
        <v>#N/A</v>
      </c>
      <c r="L152" s="256" t="e">
        <f>IF(ISNUMBER(Regressions!M162),ROUND(Regressions!M162, 1), NA())</f>
        <v>#N/A</v>
      </c>
      <c r="M152" s="367" t="e">
        <f>IF(ISNUMBER(Regressions!N162),ROUND(Regressions!N162, 1), NA())</f>
        <v>#N/A</v>
      </c>
      <c r="N152" s="255" t="e">
        <f>IF(ISNUMBER(Regressions!O162),ROUND(Regressions!O162, 1), NA())</f>
        <v>#N/A</v>
      </c>
      <c r="O152" s="368" t="e">
        <f>IF(ISNUMBER(Regressions!Q162),ROUND(Regressions!Q162, 1), NA())</f>
        <v>#N/A</v>
      </c>
      <c r="P152" s="366" t="e">
        <f>IF(ISNUMBER(Regressions!R162),ROUND(Regressions!R162, 1), NA())</f>
        <v>#N/A</v>
      </c>
      <c r="Q152" s="233" t="e">
        <f>IF(ISNUMBER(Regressions!S162),ROUND(Regressions!S162, 1), NA())</f>
        <v>#N/A</v>
      </c>
      <c r="R152" s="367" t="e">
        <f>IF(ISNUMBER(Regressions!T162),ROUND(Regressions!T162, 1), NA())</f>
        <v>#N/A</v>
      </c>
      <c r="S152" s="255" t="e">
        <f>IF(ISNUMBER(Regressions!U162),ROUND(Regressions!U162, 1), NA())</f>
        <v>#N/A</v>
      </c>
    </row>
    <row xmlns:x14ac="http://schemas.microsoft.com/office/spreadsheetml/2009/9/ac" r="153" hidden="true" x14ac:dyDescent="0.2">
      <c r="A153" s="363" t="str">
        <f>IF(ISBLANK(Regressions!A163), " ", Regressions!A163)</f>
        <v>Malawi</v>
      </c>
      <c r="B153" s="364">
        <f>IF(ISBLANK(Regressions!B163), " ", Regressions!B163)</f>
        <v>2025</v>
      </c>
      <c r="C153" s="369" t="str">
        <f>IF(ISBLANK(Regressions!C163), " ", Regressions!C163)</f>
        <v>Primary</v>
      </c>
      <c r="D153" s="365" t="str">
        <f>IF(ISBLANK(Regressions!D163), " ", Regressions!D163)</f>
        <v> </v>
      </c>
      <c r="E153" s="232" t="e">
        <f>IF(ISNUMBER(Regressions!E163),ROUND(Regressions!E163, 1), NA())</f>
        <v>#N/A</v>
      </c>
      <c r="F153" s="366" t="e">
        <f>IF(ISNUMBER(Regressions!F163),ROUND(Regressions!F163, 1), NA())</f>
        <v>#N/A</v>
      </c>
      <c r="G153" s="254" t="e">
        <f>IF(ISNUMBER(Regressions!G163),ROUND(Regressions!G163, 1), NA())</f>
        <v>#N/A</v>
      </c>
      <c r="H153" s="367" t="e">
        <f>IF(ISNUMBER(Regressions!H163),ROUND(Regressions!H163, 1), NA())</f>
        <v>#N/A</v>
      </c>
      <c r="I153" s="255" t="e">
        <f>IF(ISNUMBER(Regressions!I163),ROUND(Regressions!I163, 1), NA())</f>
        <v>#N/A</v>
      </c>
      <c r="J153" s="368" t="e">
        <f>IF(ISNUMBER(Regressions!K163),ROUND(Regressions!K163, 1), NA())</f>
        <v>#N/A</v>
      </c>
      <c r="K153" s="366" t="e">
        <f>IF(ISNUMBER(Regressions!L163),ROUND(Regressions!L163, 1), NA())</f>
        <v>#N/A</v>
      </c>
      <c r="L153" s="256" t="e">
        <f>IF(ISNUMBER(Regressions!M163),ROUND(Regressions!M163, 1), NA())</f>
        <v>#N/A</v>
      </c>
      <c r="M153" s="367" t="e">
        <f>IF(ISNUMBER(Regressions!N163),ROUND(Regressions!N163, 1), NA())</f>
        <v>#N/A</v>
      </c>
      <c r="N153" s="255" t="e">
        <f>IF(ISNUMBER(Regressions!O163),ROUND(Regressions!O163, 1), NA())</f>
        <v>#N/A</v>
      </c>
      <c r="O153" s="368" t="e">
        <f>IF(ISNUMBER(Regressions!Q163),ROUND(Regressions!Q163, 1), NA())</f>
        <v>#N/A</v>
      </c>
      <c r="P153" s="366" t="e">
        <f>IF(ISNUMBER(Regressions!R163),ROUND(Regressions!R163, 1), NA())</f>
        <v>#N/A</v>
      </c>
      <c r="Q153" s="233" t="e">
        <f>IF(ISNUMBER(Regressions!S163),ROUND(Regressions!S163, 1), NA())</f>
        <v>#N/A</v>
      </c>
      <c r="R153" s="367" t="e">
        <f>IF(ISNUMBER(Regressions!T163),ROUND(Regressions!T163, 1), NA())</f>
        <v>#N/A</v>
      </c>
      <c r="S153" s="255" t="e">
        <f>IF(ISNUMBER(Regressions!U163),ROUND(Regressions!U163, 1), NA())</f>
        <v>#N/A</v>
      </c>
    </row>
    <row xmlns:x14ac="http://schemas.microsoft.com/office/spreadsheetml/2009/9/ac" r="154" hidden="true" x14ac:dyDescent="0.2">
      <c r="A154" s="363" t="str">
        <f>IF(ISBLANK(Regressions!A164), " ", Regressions!A164)</f>
        <v>Malawi</v>
      </c>
      <c r="B154" s="364">
        <f>IF(ISBLANK(Regressions!B164), " ", Regressions!B164)</f>
        <v>2026</v>
      </c>
      <c r="C154" s="369" t="str">
        <f>IF(ISBLANK(Regressions!C164), " ", Regressions!C164)</f>
        <v>Primary</v>
      </c>
      <c r="D154" s="365" t="str">
        <f>IF(ISBLANK(Regressions!D164), " ", Regressions!D164)</f>
        <v> </v>
      </c>
      <c r="E154" s="232" t="e">
        <f>IF(ISNUMBER(Regressions!E164),ROUND(Regressions!E164, 1), NA())</f>
        <v>#N/A</v>
      </c>
      <c r="F154" s="366" t="e">
        <f>IF(ISNUMBER(Regressions!F164),ROUND(Regressions!F164, 1), NA())</f>
        <v>#N/A</v>
      </c>
      <c r="G154" s="254" t="e">
        <f>IF(ISNUMBER(Regressions!G164),ROUND(Regressions!G164, 1), NA())</f>
        <v>#N/A</v>
      </c>
      <c r="H154" s="367" t="e">
        <f>IF(ISNUMBER(Regressions!H164),ROUND(Regressions!H164, 1), NA())</f>
        <v>#N/A</v>
      </c>
      <c r="I154" s="255" t="e">
        <f>IF(ISNUMBER(Regressions!I164),ROUND(Regressions!I164, 1), NA())</f>
        <v>#N/A</v>
      </c>
      <c r="J154" s="368" t="e">
        <f>IF(ISNUMBER(Regressions!K164),ROUND(Regressions!K164, 1), NA())</f>
        <v>#N/A</v>
      </c>
      <c r="K154" s="366" t="e">
        <f>IF(ISNUMBER(Regressions!L164),ROUND(Regressions!L164, 1), NA())</f>
        <v>#N/A</v>
      </c>
      <c r="L154" s="256" t="e">
        <f>IF(ISNUMBER(Regressions!M164),ROUND(Regressions!M164, 1), NA())</f>
        <v>#N/A</v>
      </c>
      <c r="M154" s="367" t="e">
        <f>IF(ISNUMBER(Regressions!N164),ROUND(Regressions!N164, 1), NA())</f>
        <v>#N/A</v>
      </c>
      <c r="N154" s="255" t="e">
        <f>IF(ISNUMBER(Regressions!O164),ROUND(Regressions!O164, 1), NA())</f>
        <v>#N/A</v>
      </c>
      <c r="O154" s="368" t="e">
        <f>IF(ISNUMBER(Regressions!Q164),ROUND(Regressions!Q164, 1), NA())</f>
        <v>#N/A</v>
      </c>
      <c r="P154" s="366" t="e">
        <f>IF(ISNUMBER(Regressions!R164),ROUND(Regressions!R164, 1), NA())</f>
        <v>#N/A</v>
      </c>
      <c r="Q154" s="233" t="e">
        <f>IF(ISNUMBER(Regressions!S164),ROUND(Regressions!S164, 1), NA())</f>
        <v>#N/A</v>
      </c>
      <c r="R154" s="367" t="e">
        <f>IF(ISNUMBER(Regressions!T164),ROUND(Regressions!T164, 1), NA())</f>
        <v>#N/A</v>
      </c>
      <c r="S154" s="255" t="e">
        <f>IF(ISNUMBER(Regressions!U164),ROUND(Regressions!U164, 1), NA())</f>
        <v>#N/A</v>
      </c>
    </row>
    <row xmlns:x14ac="http://schemas.microsoft.com/office/spreadsheetml/2009/9/ac" r="155" hidden="true" x14ac:dyDescent="0.2">
      <c r="A155" s="363" t="str">
        <f>IF(ISBLANK(Regressions!A165), " ", Regressions!A165)</f>
        <v>Malawi</v>
      </c>
      <c r="B155" s="364">
        <f>IF(ISBLANK(Regressions!B165), " ", Regressions!B165)</f>
        <v>2027</v>
      </c>
      <c r="C155" s="369" t="str">
        <f>IF(ISBLANK(Regressions!C165), " ", Regressions!C165)</f>
        <v>Primary</v>
      </c>
      <c r="D155" s="365" t="str">
        <f>IF(ISBLANK(Regressions!D165), " ", Regressions!D165)</f>
        <v> </v>
      </c>
      <c r="E155" s="232" t="e">
        <f>IF(ISNUMBER(Regressions!E165),ROUND(Regressions!E165, 1), NA())</f>
        <v>#N/A</v>
      </c>
      <c r="F155" s="366" t="e">
        <f>IF(ISNUMBER(Regressions!F165),ROUND(Regressions!F165, 1), NA())</f>
        <v>#N/A</v>
      </c>
      <c r="G155" s="254" t="e">
        <f>IF(ISNUMBER(Regressions!G165),ROUND(Regressions!G165, 1), NA())</f>
        <v>#N/A</v>
      </c>
      <c r="H155" s="367" t="e">
        <f>IF(ISNUMBER(Regressions!H165),ROUND(Regressions!H165, 1), NA())</f>
        <v>#N/A</v>
      </c>
      <c r="I155" s="255" t="e">
        <f>IF(ISNUMBER(Regressions!I165),ROUND(Regressions!I165, 1), NA())</f>
        <v>#N/A</v>
      </c>
      <c r="J155" s="368" t="e">
        <f>IF(ISNUMBER(Regressions!K165),ROUND(Regressions!K165, 1), NA())</f>
        <v>#N/A</v>
      </c>
      <c r="K155" s="366" t="e">
        <f>IF(ISNUMBER(Regressions!L165),ROUND(Regressions!L165, 1), NA())</f>
        <v>#N/A</v>
      </c>
      <c r="L155" s="256" t="e">
        <f>IF(ISNUMBER(Regressions!M165),ROUND(Regressions!M165, 1), NA())</f>
        <v>#N/A</v>
      </c>
      <c r="M155" s="367" t="e">
        <f>IF(ISNUMBER(Regressions!N165),ROUND(Regressions!N165, 1), NA())</f>
        <v>#N/A</v>
      </c>
      <c r="N155" s="255" t="e">
        <f>IF(ISNUMBER(Regressions!O165),ROUND(Regressions!O165, 1), NA())</f>
        <v>#N/A</v>
      </c>
      <c r="O155" s="368" t="e">
        <f>IF(ISNUMBER(Regressions!Q165),ROUND(Regressions!Q165, 1), NA())</f>
        <v>#N/A</v>
      </c>
      <c r="P155" s="366" t="e">
        <f>IF(ISNUMBER(Regressions!R165),ROUND(Regressions!R165, 1), NA())</f>
        <v>#N/A</v>
      </c>
      <c r="Q155" s="233" t="e">
        <f>IF(ISNUMBER(Regressions!S165),ROUND(Regressions!S165, 1), NA())</f>
        <v>#N/A</v>
      </c>
      <c r="R155" s="367" t="e">
        <f>IF(ISNUMBER(Regressions!T165),ROUND(Regressions!T165, 1), NA())</f>
        <v>#N/A</v>
      </c>
      <c r="S155" s="255" t="e">
        <f>IF(ISNUMBER(Regressions!U165),ROUND(Regressions!U165, 1), NA())</f>
        <v>#N/A</v>
      </c>
    </row>
    <row xmlns:x14ac="http://schemas.microsoft.com/office/spreadsheetml/2009/9/ac" r="156" hidden="true" x14ac:dyDescent="0.2">
      <c r="A156" s="363" t="str">
        <f>IF(ISBLANK(Regressions!A166), " ", Regressions!A166)</f>
        <v>Malawi</v>
      </c>
      <c r="B156" s="364">
        <f>IF(ISBLANK(Regressions!B166), " ", Regressions!B166)</f>
        <v>2028</v>
      </c>
      <c r="C156" s="369" t="str">
        <f>IF(ISBLANK(Regressions!C166), " ", Regressions!C166)</f>
        <v>Primary</v>
      </c>
      <c r="D156" s="365" t="str">
        <f>IF(ISBLANK(Regressions!D166), " ", Regressions!D166)</f>
        <v> </v>
      </c>
      <c r="E156" s="232" t="e">
        <f>IF(ISNUMBER(Regressions!E166),ROUND(Regressions!E166, 1), NA())</f>
        <v>#N/A</v>
      </c>
      <c r="F156" s="366" t="e">
        <f>IF(ISNUMBER(Regressions!F166),ROUND(Regressions!F166, 1), NA())</f>
        <v>#N/A</v>
      </c>
      <c r="G156" s="254" t="e">
        <f>IF(ISNUMBER(Regressions!G166),ROUND(Regressions!G166, 1), NA())</f>
        <v>#N/A</v>
      </c>
      <c r="H156" s="367" t="e">
        <f>IF(ISNUMBER(Regressions!H166),ROUND(Regressions!H166, 1), NA())</f>
        <v>#N/A</v>
      </c>
      <c r="I156" s="255" t="e">
        <f>IF(ISNUMBER(Regressions!I166),ROUND(Regressions!I166, 1), NA())</f>
        <v>#N/A</v>
      </c>
      <c r="J156" s="368" t="e">
        <f>IF(ISNUMBER(Regressions!K166),ROUND(Regressions!K166, 1), NA())</f>
        <v>#N/A</v>
      </c>
      <c r="K156" s="366" t="e">
        <f>IF(ISNUMBER(Regressions!L166),ROUND(Regressions!L166, 1), NA())</f>
        <v>#N/A</v>
      </c>
      <c r="L156" s="256" t="e">
        <f>IF(ISNUMBER(Regressions!M166),ROUND(Regressions!M166, 1), NA())</f>
        <v>#N/A</v>
      </c>
      <c r="M156" s="367" t="e">
        <f>IF(ISNUMBER(Regressions!N166),ROUND(Regressions!N166, 1), NA())</f>
        <v>#N/A</v>
      </c>
      <c r="N156" s="255" t="e">
        <f>IF(ISNUMBER(Regressions!O166),ROUND(Regressions!O166, 1), NA())</f>
        <v>#N/A</v>
      </c>
      <c r="O156" s="368" t="e">
        <f>IF(ISNUMBER(Regressions!Q166),ROUND(Regressions!Q166, 1), NA())</f>
        <v>#N/A</v>
      </c>
      <c r="P156" s="366" t="e">
        <f>IF(ISNUMBER(Regressions!R166),ROUND(Regressions!R166, 1), NA())</f>
        <v>#N/A</v>
      </c>
      <c r="Q156" s="233" t="e">
        <f>IF(ISNUMBER(Regressions!S166),ROUND(Regressions!S166, 1), NA())</f>
        <v>#N/A</v>
      </c>
      <c r="R156" s="367" t="e">
        <f>IF(ISNUMBER(Regressions!T166),ROUND(Regressions!T166, 1), NA())</f>
        <v>#N/A</v>
      </c>
      <c r="S156" s="255" t="e">
        <f>IF(ISNUMBER(Regressions!U166),ROUND(Regressions!U166, 1), NA())</f>
        <v>#N/A</v>
      </c>
    </row>
    <row xmlns:x14ac="http://schemas.microsoft.com/office/spreadsheetml/2009/9/ac" r="157" hidden="true" x14ac:dyDescent="0.2">
      <c r="A157" s="363" t="str">
        <f>IF(ISBLANK(Regressions!A167), " ", Regressions!A167)</f>
        <v>Malawi</v>
      </c>
      <c r="B157" s="364">
        <f>IF(ISBLANK(Regressions!B167), " ", Regressions!B167)</f>
        <v>2029</v>
      </c>
      <c r="C157" s="369" t="str">
        <f>IF(ISBLANK(Regressions!C167), " ", Regressions!C167)</f>
        <v>Primary</v>
      </c>
      <c r="D157" s="365" t="str">
        <f>IF(ISBLANK(Regressions!D167), " ", Regressions!D167)</f>
        <v> </v>
      </c>
      <c r="E157" s="232" t="e">
        <f>IF(ISNUMBER(Regressions!E167),ROUND(Regressions!E167, 1), NA())</f>
        <v>#N/A</v>
      </c>
      <c r="F157" s="366" t="e">
        <f>IF(ISNUMBER(Regressions!F167),ROUND(Regressions!F167, 1), NA())</f>
        <v>#N/A</v>
      </c>
      <c r="G157" s="254" t="e">
        <f>IF(ISNUMBER(Regressions!G167),ROUND(Regressions!G167, 1), NA())</f>
        <v>#N/A</v>
      </c>
      <c r="H157" s="367" t="e">
        <f>IF(ISNUMBER(Regressions!H167),ROUND(Regressions!H167, 1), NA())</f>
        <v>#N/A</v>
      </c>
      <c r="I157" s="255" t="e">
        <f>IF(ISNUMBER(Regressions!I167),ROUND(Regressions!I167, 1), NA())</f>
        <v>#N/A</v>
      </c>
      <c r="J157" s="368" t="e">
        <f>IF(ISNUMBER(Regressions!K167),ROUND(Regressions!K167, 1), NA())</f>
        <v>#N/A</v>
      </c>
      <c r="K157" s="366" t="e">
        <f>IF(ISNUMBER(Regressions!L167),ROUND(Regressions!L167, 1), NA())</f>
        <v>#N/A</v>
      </c>
      <c r="L157" s="256" t="e">
        <f>IF(ISNUMBER(Regressions!M167),ROUND(Regressions!M167, 1), NA())</f>
        <v>#N/A</v>
      </c>
      <c r="M157" s="367" t="e">
        <f>IF(ISNUMBER(Regressions!N167),ROUND(Regressions!N167, 1), NA())</f>
        <v>#N/A</v>
      </c>
      <c r="N157" s="255" t="e">
        <f>IF(ISNUMBER(Regressions!O167),ROUND(Regressions!O167, 1), NA())</f>
        <v>#N/A</v>
      </c>
      <c r="O157" s="368" t="e">
        <f>IF(ISNUMBER(Regressions!Q167),ROUND(Regressions!Q167, 1), NA())</f>
        <v>#N/A</v>
      </c>
      <c r="P157" s="366" t="e">
        <f>IF(ISNUMBER(Regressions!R167),ROUND(Regressions!R167, 1), NA())</f>
        <v>#N/A</v>
      </c>
      <c r="Q157" s="233" t="e">
        <f>IF(ISNUMBER(Regressions!S167),ROUND(Regressions!S167, 1), NA())</f>
        <v>#N/A</v>
      </c>
      <c r="R157" s="367" t="e">
        <f>IF(ISNUMBER(Regressions!T167),ROUND(Regressions!T167, 1), NA())</f>
        <v>#N/A</v>
      </c>
      <c r="S157" s="255" t="e">
        <f>IF(ISNUMBER(Regressions!U167),ROUND(Regressions!U167, 1), NA())</f>
        <v>#N/A</v>
      </c>
    </row>
    <row xmlns:x14ac="http://schemas.microsoft.com/office/spreadsheetml/2009/9/ac" r="158" hidden="true" x14ac:dyDescent="0.2">
      <c r="A158" s="363" t="str">
        <f>IF(ISBLANK(Regressions!A168), " ", Regressions!A168)</f>
        <v>Malawi</v>
      </c>
      <c r="B158" s="364">
        <f>IF(ISBLANK(Regressions!B168), " ", Regressions!B168)</f>
        <v>2030</v>
      </c>
      <c r="C158" s="369" t="str">
        <f>IF(ISBLANK(Regressions!C168), " ", Regressions!C168)</f>
        <v>Primary</v>
      </c>
      <c r="D158" s="365" t="str">
        <f>IF(ISBLANK(Regressions!D168), " ", Regressions!D168)</f>
        <v> </v>
      </c>
      <c r="E158" s="232" t="e">
        <f>IF(ISNUMBER(Regressions!E168),ROUND(Regressions!E168, 1), NA())</f>
        <v>#N/A</v>
      </c>
      <c r="F158" s="366" t="e">
        <f>IF(ISNUMBER(Regressions!F168),ROUND(Regressions!F168, 1), NA())</f>
        <v>#N/A</v>
      </c>
      <c r="G158" s="254" t="e">
        <f>IF(ISNUMBER(Regressions!G168),ROUND(Regressions!G168, 1), NA())</f>
        <v>#N/A</v>
      </c>
      <c r="H158" s="367" t="e">
        <f>IF(ISNUMBER(Regressions!H168),ROUND(Regressions!H168, 1), NA())</f>
        <v>#N/A</v>
      </c>
      <c r="I158" s="255" t="e">
        <f>IF(ISNUMBER(Regressions!I168),ROUND(Regressions!I168, 1), NA())</f>
        <v>#N/A</v>
      </c>
      <c r="J158" s="368" t="e">
        <f>IF(ISNUMBER(Regressions!K168),ROUND(Regressions!K168, 1), NA())</f>
        <v>#N/A</v>
      </c>
      <c r="K158" s="366" t="e">
        <f>IF(ISNUMBER(Regressions!L168),ROUND(Regressions!L168, 1), NA())</f>
        <v>#N/A</v>
      </c>
      <c r="L158" s="256" t="e">
        <f>IF(ISNUMBER(Regressions!M168),ROUND(Regressions!M168, 1), NA())</f>
        <v>#N/A</v>
      </c>
      <c r="M158" s="367" t="e">
        <f>IF(ISNUMBER(Regressions!N168),ROUND(Regressions!N168, 1), NA())</f>
        <v>#N/A</v>
      </c>
      <c r="N158" s="255" t="e">
        <f>IF(ISNUMBER(Regressions!O168),ROUND(Regressions!O168, 1), NA())</f>
        <v>#N/A</v>
      </c>
      <c r="O158" s="368" t="e">
        <f>IF(ISNUMBER(Regressions!Q168),ROUND(Regressions!Q168, 1), NA())</f>
        <v>#N/A</v>
      </c>
      <c r="P158" s="366" t="e">
        <f>IF(ISNUMBER(Regressions!R168),ROUND(Regressions!R168, 1), NA())</f>
        <v>#N/A</v>
      </c>
      <c r="Q158" s="233" t="e">
        <f>IF(ISNUMBER(Regressions!S168),ROUND(Regressions!S168, 1), NA())</f>
        <v>#N/A</v>
      </c>
      <c r="R158" s="367" t="e">
        <f>IF(ISNUMBER(Regressions!T168),ROUND(Regressions!T168, 1), NA())</f>
        <v>#N/A</v>
      </c>
      <c r="S158" s="255" t="e">
        <f>IF(ISNUMBER(Regressions!U168),ROUND(Regressions!U168, 1), NA())</f>
        <v>#N/A</v>
      </c>
    </row>
    <row xmlns:x14ac="http://schemas.microsoft.com/office/spreadsheetml/2009/9/ac" r="159" x14ac:dyDescent="0.2">
      <c r="A159" s="363" t="str">
        <f>IF(ISBLANK(Regressions!A169), " ", Regressions!A169)</f>
        <v>Malawi</v>
      </c>
      <c r="B159" s="364">
        <f>IF(ISBLANK(Regressions!B169), " ", Regressions!B169)</f>
        <v>2000</v>
      </c>
      <c r="C159" s="369" t="str">
        <f>IF(ISBLANK(Regressions!C169), " ", Regressions!C169)</f>
        <v>Secondary</v>
      </c>
      <c r="D159" s="365">
        <f>IF(ISBLANK(Regressions!D169), " ", Regressions!D169)</f>
        <v>1561132</v>
      </c>
      <c r="E159" s="232" t="e">
        <f>IF(ISNUMBER(Regressions!E169),ROUND(Regressions!E169, 1), NA())</f>
        <v>#N/A</v>
      </c>
      <c r="F159" s="366" t="e">
        <f>IF(ISNUMBER(Regressions!F169),ROUND(Regressions!F169, 1), NA())</f>
        <v>#N/A</v>
      </c>
      <c r="G159" s="254" t="e">
        <f>IF(ISNUMBER(Regressions!G169),ROUND(Regressions!G169, 1), NA())</f>
        <v>#N/A</v>
      </c>
      <c r="H159" s="367" t="e">
        <f>IF(ISNUMBER(Regressions!H169),ROUND(Regressions!H169, 1), NA())</f>
        <v>#N/A</v>
      </c>
      <c r="I159" s="255" t="e">
        <f>IF(ISNUMBER(Regressions!I169),ROUND(Regressions!I169, 1), NA())</f>
        <v>#N/A</v>
      </c>
      <c r="J159" s="368" t="e">
        <f>IF(ISNUMBER(Regressions!K169),ROUND(Regressions!K169, 1), NA())</f>
        <v>#N/A</v>
      </c>
      <c r="K159" s="366" t="e">
        <f>IF(ISNUMBER(Regressions!L169),ROUND(Regressions!L169, 1), NA())</f>
        <v>#N/A</v>
      </c>
      <c r="L159" s="256" t="e">
        <f>IF(ISNUMBER(Regressions!M169),ROUND(Regressions!M169, 1), NA())</f>
        <v>#N/A</v>
      </c>
      <c r="M159" s="367" t="e">
        <f>IF(ISNUMBER(Regressions!N169),ROUND(Regressions!N169, 1), NA())</f>
        <v>#N/A</v>
      </c>
      <c r="N159" s="255" t="e">
        <f>IF(ISNUMBER(Regressions!O169),ROUND(Regressions!O169, 1), NA())</f>
        <v>#N/A</v>
      </c>
      <c r="O159" s="368" t="e">
        <f>IF(ISNUMBER(Regressions!Q169),ROUND(Regressions!Q169, 1), NA())</f>
        <v>#N/A</v>
      </c>
      <c r="P159" s="366" t="e">
        <f>IF(ISNUMBER(Regressions!R169),ROUND(Regressions!R169, 1), NA())</f>
        <v>#N/A</v>
      </c>
      <c r="Q159" s="233" t="e">
        <f>IF(ISNUMBER(Regressions!S169),ROUND(Regressions!S169, 1), NA())</f>
        <v>#N/A</v>
      </c>
      <c r="R159" s="367" t="e">
        <f>IF(ISNUMBER(Regressions!T169),ROUND(Regressions!T169, 1), NA())</f>
        <v>#N/A</v>
      </c>
      <c r="S159" s="255" t="e">
        <f>IF(ISNUMBER(Regressions!U169),ROUND(Regressions!U169, 1), NA())</f>
        <v>#N/A</v>
      </c>
    </row>
    <row xmlns:x14ac="http://schemas.microsoft.com/office/spreadsheetml/2009/9/ac" r="160" x14ac:dyDescent="0.2">
      <c r="A160" s="363" t="str">
        <f>IF(ISBLANK(Regressions!A170), " ", Regressions!A170)</f>
        <v>Malawi</v>
      </c>
      <c r="B160" s="364">
        <f>IF(ISBLANK(Regressions!B170), " ", Regressions!B170)</f>
        <v>2001</v>
      </c>
      <c r="C160" s="369" t="str">
        <f>IF(ISBLANK(Regressions!C170), " ", Regressions!C170)</f>
        <v>Secondary</v>
      </c>
      <c r="D160" s="365">
        <f>IF(ISBLANK(Regressions!D170), " ", Regressions!D170)</f>
        <v>1587186</v>
      </c>
      <c r="E160" s="232" t="e">
        <f>IF(ISNUMBER(Regressions!E170),ROUND(Regressions!E170, 1), NA())</f>
        <v>#N/A</v>
      </c>
      <c r="F160" s="366" t="e">
        <f>IF(ISNUMBER(Regressions!F170),ROUND(Regressions!F170, 1), NA())</f>
        <v>#N/A</v>
      </c>
      <c r="G160" s="254" t="e">
        <f>IF(ISNUMBER(Regressions!G170),ROUND(Regressions!G170, 1), NA())</f>
        <v>#N/A</v>
      </c>
      <c r="H160" s="367" t="e">
        <f>IF(ISNUMBER(Regressions!H170),ROUND(Regressions!H170, 1), NA())</f>
        <v>#N/A</v>
      </c>
      <c r="I160" s="255" t="e">
        <f>IF(ISNUMBER(Regressions!I170),ROUND(Regressions!I170, 1), NA())</f>
        <v>#N/A</v>
      </c>
      <c r="J160" s="368" t="e">
        <f>IF(ISNUMBER(Regressions!K170),ROUND(Regressions!K170, 1), NA())</f>
        <v>#N/A</v>
      </c>
      <c r="K160" s="366" t="e">
        <f>IF(ISNUMBER(Regressions!L170),ROUND(Regressions!L170, 1), NA())</f>
        <v>#N/A</v>
      </c>
      <c r="L160" s="256" t="e">
        <f>IF(ISNUMBER(Regressions!M170),ROUND(Regressions!M170, 1), NA())</f>
        <v>#N/A</v>
      </c>
      <c r="M160" s="367" t="e">
        <f>IF(ISNUMBER(Regressions!N170),ROUND(Regressions!N170, 1), NA())</f>
        <v>#N/A</v>
      </c>
      <c r="N160" s="255" t="e">
        <f>IF(ISNUMBER(Regressions!O170),ROUND(Regressions!O170, 1), NA())</f>
        <v>#N/A</v>
      </c>
      <c r="O160" s="368" t="e">
        <f>IF(ISNUMBER(Regressions!Q170),ROUND(Regressions!Q170, 1), NA())</f>
        <v>#N/A</v>
      </c>
      <c r="P160" s="366" t="e">
        <f>IF(ISNUMBER(Regressions!R170),ROUND(Regressions!R170, 1), NA())</f>
        <v>#N/A</v>
      </c>
      <c r="Q160" s="233" t="e">
        <f>IF(ISNUMBER(Regressions!S170),ROUND(Regressions!S170, 1), NA())</f>
        <v>#N/A</v>
      </c>
      <c r="R160" s="367" t="e">
        <f>IF(ISNUMBER(Regressions!T170),ROUND(Regressions!T170, 1), NA())</f>
        <v>#N/A</v>
      </c>
      <c r="S160" s="255" t="e">
        <f>IF(ISNUMBER(Regressions!U170),ROUND(Regressions!U170, 1), NA())</f>
        <v>#N/A</v>
      </c>
    </row>
    <row xmlns:x14ac="http://schemas.microsoft.com/office/spreadsheetml/2009/9/ac" r="161" x14ac:dyDescent="0.2">
      <c r="A161" s="363" t="str">
        <f>IF(ISBLANK(Regressions!A171), " ", Regressions!A171)</f>
        <v>Malawi</v>
      </c>
      <c r="B161" s="364">
        <f>IF(ISBLANK(Regressions!B171), " ", Regressions!B171)</f>
        <v>2002</v>
      </c>
      <c r="C161" s="369" t="str">
        <f>IF(ISBLANK(Regressions!C171), " ", Regressions!C171)</f>
        <v>Secondary</v>
      </c>
      <c r="D161" s="365">
        <f>IF(ISBLANK(Regressions!D171), " ", Regressions!D171)</f>
        <v>1614674</v>
      </c>
      <c r="E161" s="232" t="e">
        <f>IF(ISNUMBER(Regressions!E171),ROUND(Regressions!E171, 1), NA())</f>
        <v>#N/A</v>
      </c>
      <c r="F161" s="366" t="e">
        <f>IF(ISNUMBER(Regressions!F171),ROUND(Regressions!F171, 1), NA())</f>
        <v>#N/A</v>
      </c>
      <c r="G161" s="254" t="e">
        <f>IF(ISNUMBER(Regressions!G171),ROUND(Regressions!G171, 1), NA())</f>
        <v>#N/A</v>
      </c>
      <c r="H161" s="367" t="e">
        <f>IF(ISNUMBER(Regressions!H171),ROUND(Regressions!H171, 1), NA())</f>
        <v>#N/A</v>
      </c>
      <c r="I161" s="255" t="e">
        <f>IF(ISNUMBER(Regressions!I171),ROUND(Regressions!I171, 1), NA())</f>
        <v>#N/A</v>
      </c>
      <c r="J161" s="368" t="e">
        <f>IF(ISNUMBER(Regressions!K171),ROUND(Regressions!K171, 1), NA())</f>
        <v>#N/A</v>
      </c>
      <c r="K161" s="366" t="e">
        <f>IF(ISNUMBER(Regressions!L171),ROUND(Regressions!L171, 1), NA())</f>
        <v>#N/A</v>
      </c>
      <c r="L161" s="256" t="e">
        <f>IF(ISNUMBER(Regressions!M171),ROUND(Regressions!M171, 1), NA())</f>
        <v>#N/A</v>
      </c>
      <c r="M161" s="367" t="e">
        <f>IF(ISNUMBER(Regressions!N171),ROUND(Regressions!N171, 1), NA())</f>
        <v>#N/A</v>
      </c>
      <c r="N161" s="255" t="e">
        <f>IF(ISNUMBER(Regressions!O171),ROUND(Regressions!O171, 1), NA())</f>
        <v>#N/A</v>
      </c>
      <c r="O161" s="368" t="e">
        <f>IF(ISNUMBER(Regressions!Q171),ROUND(Regressions!Q171, 1), NA())</f>
        <v>#N/A</v>
      </c>
      <c r="P161" s="366" t="e">
        <f>IF(ISNUMBER(Regressions!R171),ROUND(Regressions!R171, 1), NA())</f>
        <v>#N/A</v>
      </c>
      <c r="Q161" s="233" t="e">
        <f>IF(ISNUMBER(Regressions!S171),ROUND(Regressions!S171, 1), NA())</f>
        <v>#N/A</v>
      </c>
      <c r="R161" s="367" t="e">
        <f>IF(ISNUMBER(Regressions!T171),ROUND(Regressions!T171, 1), NA())</f>
        <v>#N/A</v>
      </c>
      <c r="S161" s="255" t="e">
        <f>IF(ISNUMBER(Regressions!U171),ROUND(Regressions!U171, 1), NA())</f>
        <v>#N/A</v>
      </c>
    </row>
    <row xmlns:x14ac="http://schemas.microsoft.com/office/spreadsheetml/2009/9/ac" r="162" x14ac:dyDescent="0.2">
      <c r="A162" s="363" t="str">
        <f>IF(ISBLANK(Regressions!A172), " ", Regressions!A172)</f>
        <v>Malawi</v>
      </c>
      <c r="B162" s="364">
        <f>IF(ISBLANK(Regressions!B172), " ", Regressions!B172)</f>
        <v>2003</v>
      </c>
      <c r="C162" s="369" t="str">
        <f>IF(ISBLANK(Regressions!C172), " ", Regressions!C172)</f>
        <v>Secondary</v>
      </c>
      <c r="D162" s="365">
        <f>IF(ISBLANK(Regressions!D172), " ", Regressions!D172)</f>
        <v>1646284</v>
      </c>
      <c r="E162" s="232" t="e">
        <f>IF(ISNUMBER(Regressions!E172),ROUND(Regressions!E172, 1), NA())</f>
        <v>#N/A</v>
      </c>
      <c r="F162" s="366" t="e">
        <f>IF(ISNUMBER(Regressions!F172),ROUND(Regressions!F172, 1), NA())</f>
        <v>#N/A</v>
      </c>
      <c r="G162" s="254" t="e">
        <f>IF(ISNUMBER(Regressions!G172),ROUND(Regressions!G172, 1), NA())</f>
        <v>#N/A</v>
      </c>
      <c r="H162" s="367" t="e">
        <f>IF(ISNUMBER(Regressions!H172),ROUND(Regressions!H172, 1), NA())</f>
        <v>#N/A</v>
      </c>
      <c r="I162" s="255" t="e">
        <f>IF(ISNUMBER(Regressions!I172),ROUND(Regressions!I172, 1), NA())</f>
        <v>#N/A</v>
      </c>
      <c r="J162" s="368" t="e">
        <f>IF(ISNUMBER(Regressions!K172),ROUND(Regressions!K172, 1), NA())</f>
        <v>#N/A</v>
      </c>
      <c r="K162" s="366" t="e">
        <f>IF(ISNUMBER(Regressions!L172),ROUND(Regressions!L172, 1), NA())</f>
        <v>#N/A</v>
      </c>
      <c r="L162" s="256" t="e">
        <f>IF(ISNUMBER(Regressions!M172),ROUND(Regressions!M172, 1), NA())</f>
        <v>#N/A</v>
      </c>
      <c r="M162" s="367" t="e">
        <f>IF(ISNUMBER(Regressions!N172),ROUND(Regressions!N172, 1), NA())</f>
        <v>#N/A</v>
      </c>
      <c r="N162" s="255" t="e">
        <f>IF(ISNUMBER(Regressions!O172),ROUND(Regressions!O172, 1), NA())</f>
        <v>#N/A</v>
      </c>
      <c r="O162" s="368" t="e">
        <f>IF(ISNUMBER(Regressions!Q172),ROUND(Regressions!Q172, 1), NA())</f>
        <v>#N/A</v>
      </c>
      <c r="P162" s="366" t="e">
        <f>IF(ISNUMBER(Regressions!R172),ROUND(Regressions!R172, 1), NA())</f>
        <v>#N/A</v>
      </c>
      <c r="Q162" s="233" t="e">
        <f>IF(ISNUMBER(Regressions!S172),ROUND(Regressions!S172, 1), NA())</f>
        <v>#N/A</v>
      </c>
      <c r="R162" s="367" t="e">
        <f>IF(ISNUMBER(Regressions!T172),ROUND(Regressions!T172, 1), NA())</f>
        <v>#N/A</v>
      </c>
      <c r="S162" s="255" t="e">
        <f>IF(ISNUMBER(Regressions!U172),ROUND(Regressions!U172, 1), NA())</f>
        <v>#N/A</v>
      </c>
    </row>
    <row xmlns:x14ac="http://schemas.microsoft.com/office/spreadsheetml/2009/9/ac" r="163" x14ac:dyDescent="0.2">
      <c r="A163" s="363" t="str">
        <f>IF(ISBLANK(Regressions!A173), " ", Regressions!A173)</f>
        <v>Malawi</v>
      </c>
      <c r="B163" s="364">
        <f>IF(ISBLANK(Regressions!B173), " ", Regressions!B173)</f>
        <v>2004</v>
      </c>
      <c r="C163" s="369" t="str">
        <f>IF(ISBLANK(Regressions!C173), " ", Regressions!C173)</f>
        <v>Secondary</v>
      </c>
      <c r="D163" s="365">
        <f>IF(ISBLANK(Regressions!D173), " ", Regressions!D173)</f>
        <v>1682799</v>
      </c>
      <c r="E163" s="232">
        <f>IF(ISNUMBER(Regressions!E173),ROUND(Regressions!E173, 1), NA())</f>
        <v>90.3</v>
      </c>
      <c r="F163" s="366">
        <f>IF(ISNUMBER(Regressions!F173),ROUND(Regressions!F173, 1), NA())</f>
        <v>84.7</v>
      </c>
      <c r="G163" s="254" t="e">
        <f>IF(ISNUMBER(Regressions!G173),ROUND(Regressions!G173, 1), NA())</f>
        <v>#N/A</v>
      </c>
      <c r="H163" s="367" t="e">
        <f>IF(ISNUMBER(Regressions!H173),ROUND(Regressions!H173, 1), NA())</f>
        <v>#N/A</v>
      </c>
      <c r="I163" s="255">
        <f>IF(ISNUMBER(Regressions!I173),ROUND(Regressions!I173, 1), NA())</f>
        <v>15.3</v>
      </c>
      <c r="J163" s="368">
        <f>IF(ISNUMBER(Regressions!K173),ROUND(Regressions!K173, 1), NA())</f>
        <v>98.6</v>
      </c>
      <c r="K163" s="366">
        <f>IF(ISNUMBER(Regressions!L173),ROUND(Regressions!L173, 1), NA())</f>
        <v>80</v>
      </c>
      <c r="L163" s="256">
        <f>IF(ISNUMBER(Regressions!M173),ROUND(Regressions!M173, 1), NA())</f>
        <v>72.900000000000006</v>
      </c>
      <c r="M163" s="367">
        <f>IF(ISNUMBER(Regressions!N173),ROUND(Regressions!N173, 1), NA())</f>
        <v>7.2</v>
      </c>
      <c r="N163" s="255">
        <f>IF(ISNUMBER(Regressions!O173),ROUND(Regressions!O173, 1), NA())</f>
        <v>20</v>
      </c>
      <c r="O163" s="368">
        <f>IF(ISNUMBER(Regressions!Q173),ROUND(Regressions!Q173, 1), NA())</f>
        <v>24</v>
      </c>
      <c r="P163" s="366" t="e">
        <f>IF(ISNUMBER(Regressions!R173),ROUND(Regressions!R173, 1), NA())</f>
        <v>#N/A</v>
      </c>
      <c r="Q163" s="233" t="e">
        <f>IF(ISNUMBER(Regressions!S173),ROUND(Regressions!S173, 1), NA())</f>
        <v>#N/A</v>
      </c>
      <c r="R163" s="367" t="e">
        <f>IF(ISNUMBER(Regressions!T173),ROUND(Regressions!T173, 1), NA())</f>
        <v>#N/A</v>
      </c>
      <c r="S163" s="255">
        <f>IF(ISNUMBER(Regressions!U173),ROUND(Regressions!U173, 1), NA())</f>
        <v>76</v>
      </c>
    </row>
    <row xmlns:x14ac="http://schemas.microsoft.com/office/spreadsheetml/2009/9/ac" r="164" x14ac:dyDescent="0.2">
      <c r="A164" s="363" t="str">
        <f>IF(ISBLANK(Regressions!A174), " ", Regressions!A174)</f>
        <v>Malawi</v>
      </c>
      <c r="B164" s="364">
        <f>IF(ISBLANK(Regressions!B174), " ", Regressions!B174)</f>
        <v>2005</v>
      </c>
      <c r="C164" s="369" t="str">
        <f>IF(ISBLANK(Regressions!C174), " ", Regressions!C174)</f>
        <v>Secondary</v>
      </c>
      <c r="D164" s="365">
        <f>IF(ISBLANK(Regressions!D174), " ", Regressions!D174)</f>
        <v>1725726</v>
      </c>
      <c r="E164" s="232">
        <f>IF(ISNUMBER(Regressions!E174),ROUND(Regressions!E174, 1), NA())</f>
        <v>90.3</v>
      </c>
      <c r="F164" s="366">
        <f>IF(ISNUMBER(Regressions!F174),ROUND(Regressions!F174, 1), NA())</f>
        <v>84.7</v>
      </c>
      <c r="G164" s="254" t="e">
        <f>IF(ISNUMBER(Regressions!G174),ROUND(Regressions!G174, 1), NA())</f>
        <v>#N/A</v>
      </c>
      <c r="H164" s="367" t="e">
        <f>IF(ISNUMBER(Regressions!H174),ROUND(Regressions!H174, 1), NA())</f>
        <v>#N/A</v>
      </c>
      <c r="I164" s="255">
        <f>IF(ISNUMBER(Regressions!I174),ROUND(Regressions!I174, 1), NA())</f>
        <v>15.3</v>
      </c>
      <c r="J164" s="368">
        <f>IF(ISNUMBER(Regressions!K174),ROUND(Regressions!K174, 1), NA())</f>
        <v>98.6</v>
      </c>
      <c r="K164" s="366">
        <f>IF(ISNUMBER(Regressions!L174),ROUND(Regressions!L174, 1), NA())</f>
        <v>80</v>
      </c>
      <c r="L164" s="256">
        <f>IF(ISNUMBER(Regressions!M174),ROUND(Regressions!M174, 1), NA())</f>
        <v>72.900000000000006</v>
      </c>
      <c r="M164" s="367">
        <f>IF(ISNUMBER(Regressions!N174),ROUND(Regressions!N174, 1), NA())</f>
        <v>7.2</v>
      </c>
      <c r="N164" s="255">
        <f>IF(ISNUMBER(Regressions!O174),ROUND(Regressions!O174, 1), NA())</f>
        <v>20</v>
      </c>
      <c r="O164" s="368">
        <f>IF(ISNUMBER(Regressions!Q174),ROUND(Regressions!Q174, 1), NA())</f>
        <v>24</v>
      </c>
      <c r="P164" s="366" t="e">
        <f>IF(ISNUMBER(Regressions!R174),ROUND(Regressions!R174, 1), NA())</f>
        <v>#N/A</v>
      </c>
      <c r="Q164" s="233" t="e">
        <f>IF(ISNUMBER(Regressions!S174),ROUND(Regressions!S174, 1), NA())</f>
        <v>#N/A</v>
      </c>
      <c r="R164" s="367" t="e">
        <f>IF(ISNUMBER(Regressions!T174),ROUND(Regressions!T174, 1), NA())</f>
        <v>#N/A</v>
      </c>
      <c r="S164" s="255">
        <f>IF(ISNUMBER(Regressions!U174),ROUND(Regressions!U174, 1), NA())</f>
        <v>76</v>
      </c>
    </row>
    <row xmlns:x14ac="http://schemas.microsoft.com/office/spreadsheetml/2009/9/ac" r="165" x14ac:dyDescent="0.2">
      <c r="A165" s="363" t="str">
        <f>IF(ISBLANK(Regressions!A175), " ", Regressions!A175)</f>
        <v>Malawi</v>
      </c>
      <c r="B165" s="364">
        <f>IF(ISBLANK(Regressions!B175), " ", Regressions!B175)</f>
        <v>2006</v>
      </c>
      <c r="C165" s="369" t="str">
        <f>IF(ISBLANK(Regressions!C175), " ", Regressions!C175)</f>
        <v>Secondary</v>
      </c>
      <c r="D165" s="365">
        <f>IF(ISBLANK(Regressions!D175), " ", Regressions!D175)</f>
        <v>1774396</v>
      </c>
      <c r="E165" s="232">
        <f>IF(ISNUMBER(Regressions!E175),ROUND(Regressions!E175, 1), NA())</f>
        <v>90.3</v>
      </c>
      <c r="F165" s="366">
        <f>IF(ISNUMBER(Regressions!F175),ROUND(Regressions!F175, 1), NA())</f>
        <v>84.7</v>
      </c>
      <c r="G165" s="254" t="e">
        <f>IF(ISNUMBER(Regressions!G175),ROUND(Regressions!G175, 1), NA())</f>
        <v>#N/A</v>
      </c>
      <c r="H165" s="367" t="e">
        <f>IF(ISNUMBER(Regressions!H175),ROUND(Regressions!H175, 1), NA())</f>
        <v>#N/A</v>
      </c>
      <c r="I165" s="255">
        <f>IF(ISNUMBER(Regressions!I175),ROUND(Regressions!I175, 1), NA())</f>
        <v>15.3</v>
      </c>
      <c r="J165" s="368">
        <f>IF(ISNUMBER(Regressions!K175),ROUND(Regressions!K175, 1), NA())</f>
        <v>98.6</v>
      </c>
      <c r="K165" s="366">
        <f>IF(ISNUMBER(Regressions!L175),ROUND(Regressions!L175, 1), NA())</f>
        <v>80</v>
      </c>
      <c r="L165" s="256">
        <f>IF(ISNUMBER(Regressions!M175),ROUND(Regressions!M175, 1), NA())</f>
        <v>72.900000000000006</v>
      </c>
      <c r="M165" s="367">
        <f>IF(ISNUMBER(Regressions!N175),ROUND(Regressions!N175, 1), NA())</f>
        <v>7.2</v>
      </c>
      <c r="N165" s="255">
        <f>IF(ISNUMBER(Regressions!O175),ROUND(Regressions!O175, 1), NA())</f>
        <v>20</v>
      </c>
      <c r="O165" s="368">
        <f>IF(ISNUMBER(Regressions!Q175),ROUND(Regressions!Q175, 1), NA())</f>
        <v>24</v>
      </c>
      <c r="P165" s="366" t="e">
        <f>IF(ISNUMBER(Regressions!R175),ROUND(Regressions!R175, 1), NA())</f>
        <v>#N/A</v>
      </c>
      <c r="Q165" s="233" t="e">
        <f>IF(ISNUMBER(Regressions!S175),ROUND(Regressions!S175, 1), NA())</f>
        <v>#N/A</v>
      </c>
      <c r="R165" s="367" t="e">
        <f>IF(ISNUMBER(Regressions!T175),ROUND(Regressions!T175, 1), NA())</f>
        <v>#N/A</v>
      </c>
      <c r="S165" s="255">
        <f>IF(ISNUMBER(Regressions!U175),ROUND(Regressions!U175, 1), NA())</f>
        <v>76</v>
      </c>
    </row>
    <row xmlns:x14ac="http://schemas.microsoft.com/office/spreadsheetml/2009/9/ac" r="166" x14ac:dyDescent="0.2">
      <c r="A166" s="363" t="str">
        <f>IF(ISBLANK(Regressions!A176), " ", Regressions!A176)</f>
        <v>Malawi</v>
      </c>
      <c r="B166" s="364">
        <f>IF(ISBLANK(Regressions!B176), " ", Regressions!B176)</f>
        <v>2007</v>
      </c>
      <c r="C166" s="369" t="str">
        <f>IF(ISBLANK(Regressions!C176), " ", Regressions!C176)</f>
        <v>Secondary</v>
      </c>
      <c r="D166" s="365">
        <f>IF(ISBLANK(Regressions!D176), " ", Regressions!D176)</f>
        <v>1818072</v>
      </c>
      <c r="E166" s="232">
        <f>IF(ISNUMBER(Regressions!E176),ROUND(Regressions!E176, 1), NA())</f>
        <v>90.3</v>
      </c>
      <c r="F166" s="366">
        <f>IF(ISNUMBER(Regressions!F176),ROUND(Regressions!F176, 1), NA())</f>
        <v>84.7</v>
      </c>
      <c r="G166" s="254" t="e">
        <f>IF(ISNUMBER(Regressions!G176),ROUND(Regressions!G176, 1), NA())</f>
        <v>#N/A</v>
      </c>
      <c r="H166" s="367" t="e">
        <f>IF(ISNUMBER(Regressions!H176),ROUND(Regressions!H176, 1), NA())</f>
        <v>#N/A</v>
      </c>
      <c r="I166" s="255">
        <f>IF(ISNUMBER(Regressions!I176),ROUND(Regressions!I176, 1), NA())</f>
        <v>15.3</v>
      </c>
      <c r="J166" s="368">
        <f>IF(ISNUMBER(Regressions!K176),ROUND(Regressions!K176, 1), NA())</f>
        <v>98.6</v>
      </c>
      <c r="K166" s="366">
        <f>IF(ISNUMBER(Regressions!L176),ROUND(Regressions!L176, 1), NA())</f>
        <v>80</v>
      </c>
      <c r="L166" s="256">
        <f>IF(ISNUMBER(Regressions!M176),ROUND(Regressions!M176, 1), NA())</f>
        <v>72.900000000000006</v>
      </c>
      <c r="M166" s="367">
        <f>IF(ISNUMBER(Regressions!N176),ROUND(Regressions!N176, 1), NA())</f>
        <v>7.2</v>
      </c>
      <c r="N166" s="255">
        <f>IF(ISNUMBER(Regressions!O176),ROUND(Regressions!O176, 1), NA())</f>
        <v>20</v>
      </c>
      <c r="O166" s="368">
        <f>IF(ISNUMBER(Regressions!Q176),ROUND(Regressions!Q176, 1), NA())</f>
        <v>24</v>
      </c>
      <c r="P166" s="366" t="e">
        <f>IF(ISNUMBER(Regressions!R176),ROUND(Regressions!R176, 1), NA())</f>
        <v>#N/A</v>
      </c>
      <c r="Q166" s="233" t="e">
        <f>IF(ISNUMBER(Regressions!S176),ROUND(Regressions!S176, 1), NA())</f>
        <v>#N/A</v>
      </c>
      <c r="R166" s="367" t="e">
        <f>IF(ISNUMBER(Regressions!T176),ROUND(Regressions!T176, 1), NA())</f>
        <v>#N/A</v>
      </c>
      <c r="S166" s="255">
        <f>IF(ISNUMBER(Regressions!U176),ROUND(Regressions!U176, 1), NA())</f>
        <v>76</v>
      </c>
    </row>
    <row xmlns:x14ac="http://schemas.microsoft.com/office/spreadsheetml/2009/9/ac" r="167" x14ac:dyDescent="0.2">
      <c r="A167" s="363" t="str">
        <f>IF(ISBLANK(Regressions!A177), " ", Regressions!A177)</f>
        <v>Malawi</v>
      </c>
      <c r="B167" s="364">
        <f>IF(ISBLANK(Regressions!B177), " ", Regressions!B177)</f>
        <v>2008</v>
      </c>
      <c r="C167" s="369" t="str">
        <f>IF(ISBLANK(Regressions!C177), " ", Regressions!C177)</f>
        <v>Secondary</v>
      </c>
      <c r="D167" s="365">
        <f>IF(ISBLANK(Regressions!D177), " ", Regressions!D177)</f>
        <v>1868861</v>
      </c>
      <c r="E167" s="232">
        <f>IF(ISNUMBER(Regressions!E177),ROUND(Regressions!E177, 1), NA())</f>
        <v>90.3</v>
      </c>
      <c r="F167" s="366">
        <f>IF(ISNUMBER(Regressions!F177),ROUND(Regressions!F177, 1), NA())</f>
        <v>84.7</v>
      </c>
      <c r="G167" s="254" t="e">
        <f>IF(ISNUMBER(Regressions!G177),ROUND(Regressions!G177, 1), NA())</f>
        <v>#N/A</v>
      </c>
      <c r="H167" s="367" t="e">
        <f>IF(ISNUMBER(Regressions!H177),ROUND(Regressions!H177, 1), NA())</f>
        <v>#N/A</v>
      </c>
      <c r="I167" s="255">
        <f>IF(ISNUMBER(Regressions!I177),ROUND(Regressions!I177, 1), NA())</f>
        <v>15.3</v>
      </c>
      <c r="J167" s="368">
        <f>IF(ISNUMBER(Regressions!K177),ROUND(Regressions!K177, 1), NA())</f>
        <v>98.6</v>
      </c>
      <c r="K167" s="366">
        <f>IF(ISNUMBER(Regressions!L177),ROUND(Regressions!L177, 1), NA())</f>
        <v>80</v>
      </c>
      <c r="L167" s="256">
        <f>IF(ISNUMBER(Regressions!M177),ROUND(Regressions!M177, 1), NA())</f>
        <v>72.900000000000006</v>
      </c>
      <c r="M167" s="367">
        <f>IF(ISNUMBER(Regressions!N177),ROUND(Regressions!N177, 1), NA())</f>
        <v>7.2</v>
      </c>
      <c r="N167" s="255">
        <f>IF(ISNUMBER(Regressions!O177),ROUND(Regressions!O177, 1), NA())</f>
        <v>20</v>
      </c>
      <c r="O167" s="368">
        <f>IF(ISNUMBER(Regressions!Q177),ROUND(Regressions!Q177, 1), NA())</f>
        <v>24</v>
      </c>
      <c r="P167" s="366" t="e">
        <f>IF(ISNUMBER(Regressions!R177),ROUND(Regressions!R177, 1), NA())</f>
        <v>#N/A</v>
      </c>
      <c r="Q167" s="233" t="e">
        <f>IF(ISNUMBER(Regressions!S177),ROUND(Regressions!S177, 1), NA())</f>
        <v>#N/A</v>
      </c>
      <c r="R167" s="367" t="e">
        <f>IF(ISNUMBER(Regressions!T177),ROUND(Regressions!T177, 1), NA())</f>
        <v>#N/A</v>
      </c>
      <c r="S167" s="255">
        <f>IF(ISNUMBER(Regressions!U177),ROUND(Regressions!U177, 1), NA())</f>
        <v>76</v>
      </c>
    </row>
    <row xmlns:x14ac="http://schemas.microsoft.com/office/spreadsheetml/2009/9/ac" r="168" x14ac:dyDescent="0.2">
      <c r="A168" s="363" t="str">
        <f>IF(ISBLANK(Regressions!A178), " ", Regressions!A178)</f>
        <v>Malawi</v>
      </c>
      <c r="B168" s="364">
        <f>IF(ISBLANK(Regressions!B178), " ", Regressions!B178)</f>
        <v>2009</v>
      </c>
      <c r="C168" s="369" t="str">
        <f>IF(ISBLANK(Regressions!C178), " ", Regressions!C178)</f>
        <v>Secondary</v>
      </c>
      <c r="D168" s="365">
        <f>IF(ISBLANK(Regressions!D178), " ", Regressions!D178)</f>
        <v>1924447</v>
      </c>
      <c r="E168" s="232">
        <f>IF(ISNUMBER(Regressions!E178),ROUND(Regressions!E178, 1), NA())</f>
        <v>90.9</v>
      </c>
      <c r="F168" s="366">
        <f>IF(ISNUMBER(Regressions!F178),ROUND(Regressions!F178, 1), NA())</f>
        <v>85.6</v>
      </c>
      <c r="G168" s="254" t="e">
        <f>IF(ISNUMBER(Regressions!G178),ROUND(Regressions!G178, 1), NA())</f>
        <v>#N/A</v>
      </c>
      <c r="H168" s="367" t="e">
        <f>IF(ISNUMBER(Regressions!H178),ROUND(Regressions!H178, 1), NA())</f>
        <v>#N/A</v>
      </c>
      <c r="I168" s="255">
        <f>IF(ISNUMBER(Regressions!I178),ROUND(Regressions!I178, 1), NA())</f>
        <v>14.4</v>
      </c>
      <c r="J168" s="368">
        <f>IF(ISNUMBER(Regressions!K178),ROUND(Regressions!K178, 1), NA())</f>
        <v>96.2</v>
      </c>
      <c r="K168" s="366">
        <f>IF(ISNUMBER(Regressions!L178),ROUND(Regressions!L178, 1), NA())</f>
        <v>78.5</v>
      </c>
      <c r="L168" s="256">
        <f>IF(ISNUMBER(Regressions!M178),ROUND(Regressions!M178, 1), NA())</f>
        <v>71.400000000000006</v>
      </c>
      <c r="M168" s="367">
        <f>IF(ISNUMBER(Regressions!N178),ROUND(Regressions!N178, 1), NA())</f>
        <v>7.1</v>
      </c>
      <c r="N168" s="255">
        <f>IF(ISNUMBER(Regressions!O178),ROUND(Regressions!O178, 1), NA())</f>
        <v>21.5</v>
      </c>
      <c r="O168" s="368">
        <f>IF(ISNUMBER(Regressions!Q178),ROUND(Regressions!Q178, 1), NA())</f>
        <v>25.2</v>
      </c>
      <c r="P168" s="366" t="e">
        <f>IF(ISNUMBER(Regressions!R178),ROUND(Regressions!R178, 1), NA())</f>
        <v>#N/A</v>
      </c>
      <c r="Q168" s="233" t="e">
        <f>IF(ISNUMBER(Regressions!S178),ROUND(Regressions!S178, 1), NA())</f>
        <v>#N/A</v>
      </c>
      <c r="R168" s="367" t="e">
        <f>IF(ISNUMBER(Regressions!T178),ROUND(Regressions!T178, 1), NA())</f>
        <v>#N/A</v>
      </c>
      <c r="S168" s="255">
        <f>IF(ISNUMBER(Regressions!U178),ROUND(Regressions!U178, 1), NA())</f>
        <v>74.8</v>
      </c>
    </row>
    <row xmlns:x14ac="http://schemas.microsoft.com/office/spreadsheetml/2009/9/ac" r="169" x14ac:dyDescent="0.2">
      <c r="A169" s="363" t="str">
        <f>IF(ISBLANK(Regressions!A179), " ", Regressions!A179)</f>
        <v>Malawi</v>
      </c>
      <c r="B169" s="364">
        <f>IF(ISBLANK(Regressions!B179), " ", Regressions!B179)</f>
        <v>2010</v>
      </c>
      <c r="C169" s="369" t="str">
        <f>IF(ISBLANK(Regressions!C179), " ", Regressions!C179)</f>
        <v>Secondary</v>
      </c>
      <c r="D169" s="365">
        <f>IF(ISBLANK(Regressions!D179), " ", Regressions!D179)</f>
        <v>1986796</v>
      </c>
      <c r="E169" s="232">
        <f>IF(ISNUMBER(Regressions!E179),ROUND(Regressions!E179, 1), NA())</f>
        <v>91.4</v>
      </c>
      <c r="F169" s="366">
        <f>IF(ISNUMBER(Regressions!F179),ROUND(Regressions!F179, 1), NA())</f>
        <v>86.5</v>
      </c>
      <c r="G169" s="254" t="e">
        <f>IF(ISNUMBER(Regressions!G179),ROUND(Regressions!G179, 1), NA())</f>
        <v>#N/A</v>
      </c>
      <c r="H169" s="367" t="e">
        <f>IF(ISNUMBER(Regressions!H179),ROUND(Regressions!H179, 1), NA())</f>
        <v>#N/A</v>
      </c>
      <c r="I169" s="255">
        <f>IF(ISNUMBER(Regressions!I179),ROUND(Regressions!I179, 1), NA())</f>
        <v>13.5</v>
      </c>
      <c r="J169" s="368">
        <f>IF(ISNUMBER(Regressions!K179),ROUND(Regressions!K179, 1), NA())</f>
        <v>93.8</v>
      </c>
      <c r="K169" s="366">
        <f>IF(ISNUMBER(Regressions!L179),ROUND(Regressions!L179, 1), NA())</f>
        <v>77</v>
      </c>
      <c r="L169" s="256">
        <f>IF(ISNUMBER(Regressions!M179),ROUND(Regressions!M179, 1), NA())</f>
        <v>69.900000000000006</v>
      </c>
      <c r="M169" s="367">
        <f>IF(ISNUMBER(Regressions!N179),ROUND(Regressions!N179, 1), NA())</f>
        <v>7.1</v>
      </c>
      <c r="N169" s="255">
        <f>IF(ISNUMBER(Regressions!O179),ROUND(Regressions!O179, 1), NA())</f>
        <v>23</v>
      </c>
      <c r="O169" s="368">
        <f>IF(ISNUMBER(Regressions!Q179),ROUND(Regressions!Q179, 1), NA())</f>
        <v>26.4</v>
      </c>
      <c r="P169" s="366" t="e">
        <f>IF(ISNUMBER(Regressions!R179),ROUND(Regressions!R179, 1), NA())</f>
        <v>#N/A</v>
      </c>
      <c r="Q169" s="233" t="e">
        <f>IF(ISNUMBER(Regressions!S179),ROUND(Regressions!S179, 1), NA())</f>
        <v>#N/A</v>
      </c>
      <c r="R169" s="367" t="e">
        <f>IF(ISNUMBER(Regressions!T179),ROUND(Regressions!T179, 1), NA())</f>
        <v>#N/A</v>
      </c>
      <c r="S169" s="255">
        <f>IF(ISNUMBER(Regressions!U179),ROUND(Regressions!U179, 1), NA())</f>
        <v>73.599999999999994</v>
      </c>
    </row>
    <row xmlns:x14ac="http://schemas.microsoft.com/office/spreadsheetml/2009/9/ac" r="170" x14ac:dyDescent="0.2">
      <c r="A170" s="363" t="str">
        <f>IF(ISBLANK(Regressions!A180), " ", Regressions!A180)</f>
        <v>Malawi</v>
      </c>
      <c r="B170" s="364">
        <f>IF(ISBLANK(Regressions!B180), " ", Regressions!B180)</f>
        <v>2011</v>
      </c>
      <c r="C170" s="369" t="str">
        <f>IF(ISBLANK(Regressions!C180), " ", Regressions!C180)</f>
        <v>Secondary</v>
      </c>
      <c r="D170" s="365">
        <f>IF(ISBLANK(Regressions!D180), " ", Regressions!D180)</f>
        <v>2055331</v>
      </c>
      <c r="E170" s="232">
        <f>IF(ISNUMBER(Regressions!E180),ROUND(Regressions!E180, 1), NA())</f>
        <v>92</v>
      </c>
      <c r="F170" s="366">
        <f>IF(ISNUMBER(Regressions!F180),ROUND(Regressions!F180, 1), NA())</f>
        <v>87.5</v>
      </c>
      <c r="G170" s="254" t="e">
        <f>IF(ISNUMBER(Regressions!G180),ROUND(Regressions!G180, 1), NA())</f>
        <v>#N/A</v>
      </c>
      <c r="H170" s="367" t="e">
        <f>IF(ISNUMBER(Regressions!H180),ROUND(Regressions!H180, 1), NA())</f>
        <v>#N/A</v>
      </c>
      <c r="I170" s="255">
        <f>IF(ISNUMBER(Regressions!I180),ROUND(Regressions!I180, 1), NA())</f>
        <v>12.5</v>
      </c>
      <c r="J170" s="368">
        <f>IF(ISNUMBER(Regressions!K180),ROUND(Regressions!K180, 1), NA())</f>
        <v>91.4</v>
      </c>
      <c r="K170" s="366">
        <f>IF(ISNUMBER(Regressions!L180),ROUND(Regressions!L180, 1), NA())</f>
        <v>75.5</v>
      </c>
      <c r="L170" s="256">
        <f>IF(ISNUMBER(Regressions!M180),ROUND(Regressions!M180, 1), NA())</f>
        <v>68.400000000000006</v>
      </c>
      <c r="M170" s="367">
        <f>IF(ISNUMBER(Regressions!N180),ROUND(Regressions!N180, 1), NA())</f>
        <v>7.1</v>
      </c>
      <c r="N170" s="255">
        <f>IF(ISNUMBER(Regressions!O180),ROUND(Regressions!O180, 1), NA())</f>
        <v>24.5</v>
      </c>
      <c r="O170" s="368">
        <f>IF(ISNUMBER(Regressions!Q180),ROUND(Regressions!Q180, 1), NA())</f>
        <v>27.6</v>
      </c>
      <c r="P170" s="366" t="e">
        <f>IF(ISNUMBER(Regressions!R180),ROUND(Regressions!R180, 1), NA())</f>
        <v>#N/A</v>
      </c>
      <c r="Q170" s="233" t="e">
        <f>IF(ISNUMBER(Regressions!S180),ROUND(Regressions!S180, 1), NA())</f>
        <v>#N/A</v>
      </c>
      <c r="R170" s="367" t="e">
        <f>IF(ISNUMBER(Regressions!T180),ROUND(Regressions!T180, 1), NA())</f>
        <v>#N/A</v>
      </c>
      <c r="S170" s="255">
        <f>IF(ISNUMBER(Regressions!U180),ROUND(Regressions!U180, 1), NA())</f>
        <v>72.400000000000006</v>
      </c>
    </row>
    <row xmlns:x14ac="http://schemas.microsoft.com/office/spreadsheetml/2009/9/ac" r="171" x14ac:dyDescent="0.2">
      <c r="A171" s="363" t="str">
        <f>IF(ISBLANK(Regressions!A181), " ", Regressions!A181)</f>
        <v>Malawi</v>
      </c>
      <c r="B171" s="364">
        <f>IF(ISBLANK(Regressions!B181), " ", Regressions!B181)</f>
        <v>2012</v>
      </c>
      <c r="C171" s="369" t="str">
        <f>IF(ISBLANK(Regressions!C181), " ", Regressions!C181)</f>
        <v>Secondary</v>
      </c>
      <c r="D171" s="365">
        <f>IF(ISBLANK(Regressions!D181), " ", Regressions!D181)</f>
        <v>2130937</v>
      </c>
      <c r="E171" s="232">
        <f>IF(ISNUMBER(Regressions!E181),ROUND(Regressions!E181, 1), NA())</f>
        <v>92.5</v>
      </c>
      <c r="F171" s="366">
        <f>IF(ISNUMBER(Regressions!F181),ROUND(Regressions!F181, 1), NA())</f>
        <v>88.4</v>
      </c>
      <c r="G171" s="254" t="e">
        <f>IF(ISNUMBER(Regressions!G181),ROUND(Regressions!G181, 1), NA())</f>
        <v>#N/A</v>
      </c>
      <c r="H171" s="367" t="e">
        <f>IF(ISNUMBER(Regressions!H181),ROUND(Regressions!H181, 1), NA())</f>
        <v>#N/A</v>
      </c>
      <c r="I171" s="255">
        <f>IF(ISNUMBER(Regressions!I181),ROUND(Regressions!I181, 1), NA())</f>
        <v>11.6</v>
      </c>
      <c r="J171" s="368">
        <f>IF(ISNUMBER(Regressions!K181),ROUND(Regressions!K181, 1), NA())</f>
        <v>89</v>
      </c>
      <c r="K171" s="366">
        <f>IF(ISNUMBER(Regressions!L181),ROUND(Regressions!L181, 1), NA())</f>
        <v>73.900000000000006</v>
      </c>
      <c r="L171" s="256">
        <f>IF(ISNUMBER(Regressions!M181),ROUND(Regressions!M181, 1), NA())</f>
        <v>66.8</v>
      </c>
      <c r="M171" s="367">
        <f>IF(ISNUMBER(Regressions!N181),ROUND(Regressions!N181, 1), NA())</f>
        <v>7.1</v>
      </c>
      <c r="N171" s="255">
        <f>IF(ISNUMBER(Regressions!O181),ROUND(Regressions!O181, 1), NA())</f>
        <v>26.1</v>
      </c>
      <c r="O171" s="368">
        <f>IF(ISNUMBER(Regressions!Q181),ROUND(Regressions!Q181, 1), NA())</f>
        <v>28.8</v>
      </c>
      <c r="P171" s="366" t="e">
        <f>IF(ISNUMBER(Regressions!R181),ROUND(Regressions!R181, 1), NA())</f>
        <v>#N/A</v>
      </c>
      <c r="Q171" s="233" t="e">
        <f>IF(ISNUMBER(Regressions!S181),ROUND(Regressions!S181, 1), NA())</f>
        <v>#N/A</v>
      </c>
      <c r="R171" s="367" t="e">
        <f>IF(ISNUMBER(Regressions!T181),ROUND(Regressions!T181, 1), NA())</f>
        <v>#N/A</v>
      </c>
      <c r="S171" s="255">
        <f>IF(ISNUMBER(Regressions!U181),ROUND(Regressions!U181, 1), NA())</f>
        <v>71.2</v>
      </c>
    </row>
    <row xmlns:x14ac="http://schemas.microsoft.com/office/spreadsheetml/2009/9/ac" r="172" x14ac:dyDescent="0.2">
      <c r="A172" s="363" t="str">
        <f>IF(ISBLANK(Regressions!A182), " ", Regressions!A182)</f>
        <v>Malawi</v>
      </c>
      <c r="B172" s="364">
        <f>IF(ISBLANK(Regressions!B182), " ", Regressions!B182)</f>
        <v>2013</v>
      </c>
      <c r="C172" s="369" t="str">
        <f>IF(ISBLANK(Regressions!C182), " ", Regressions!C182)</f>
        <v>Secondary</v>
      </c>
      <c r="D172" s="365">
        <f>IF(ISBLANK(Regressions!D182), " ", Regressions!D182)</f>
        <v>2210911</v>
      </c>
      <c r="E172" s="232">
        <f>IF(ISNUMBER(Regressions!E182),ROUND(Regressions!E182, 1), NA())</f>
        <v>93.1</v>
      </c>
      <c r="F172" s="366">
        <f>IF(ISNUMBER(Regressions!F182),ROUND(Regressions!F182, 1), NA())</f>
        <v>89.3</v>
      </c>
      <c r="G172" s="254">
        <f>IF(ISNUMBER(Regressions!G182),ROUND(Regressions!G182, 1), NA())</f>
        <v>80.8</v>
      </c>
      <c r="H172" s="367">
        <f>IF(ISNUMBER(Regressions!H182),ROUND(Regressions!H182, 1), NA())</f>
        <v>8.5</v>
      </c>
      <c r="I172" s="255">
        <f>IF(ISNUMBER(Regressions!I182),ROUND(Regressions!I182, 1), NA())</f>
        <v>10.7</v>
      </c>
      <c r="J172" s="368">
        <f>IF(ISNUMBER(Regressions!K182),ROUND(Regressions!K182, 1), NA())</f>
        <v>86.6</v>
      </c>
      <c r="K172" s="366">
        <f>IF(ISNUMBER(Regressions!L182),ROUND(Regressions!L182, 1), NA())</f>
        <v>72.400000000000006</v>
      </c>
      <c r="L172" s="256">
        <f>IF(ISNUMBER(Regressions!M182),ROUND(Regressions!M182, 1), NA())</f>
        <v>65.3</v>
      </c>
      <c r="M172" s="367">
        <f>IF(ISNUMBER(Regressions!N182),ROUND(Regressions!N182, 1), NA())</f>
        <v>7.1</v>
      </c>
      <c r="N172" s="255">
        <f>IF(ISNUMBER(Regressions!O182),ROUND(Regressions!O182, 1), NA())</f>
        <v>27.6</v>
      </c>
      <c r="O172" s="368">
        <f>IF(ISNUMBER(Regressions!Q182),ROUND(Regressions!Q182, 1), NA())</f>
        <v>30</v>
      </c>
      <c r="P172" s="366" t="e">
        <f>IF(ISNUMBER(Regressions!R182),ROUND(Regressions!R182, 1), NA())</f>
        <v>#N/A</v>
      </c>
      <c r="Q172" s="233" t="e">
        <f>IF(ISNUMBER(Regressions!S182),ROUND(Regressions!S182, 1), NA())</f>
        <v>#N/A</v>
      </c>
      <c r="R172" s="367" t="e">
        <f>IF(ISNUMBER(Regressions!T182),ROUND(Regressions!T182, 1), NA())</f>
        <v>#N/A</v>
      </c>
      <c r="S172" s="255">
        <f>IF(ISNUMBER(Regressions!U182),ROUND(Regressions!U182, 1), NA())</f>
        <v>70</v>
      </c>
    </row>
    <row xmlns:x14ac="http://schemas.microsoft.com/office/spreadsheetml/2009/9/ac" r="173" x14ac:dyDescent="0.2">
      <c r="A173" s="363" t="str">
        <f>IF(ISBLANK(Regressions!A183), " ", Regressions!A183)</f>
        <v>Malawi</v>
      </c>
      <c r="B173" s="364">
        <f>IF(ISBLANK(Regressions!B183), " ", Regressions!B183)</f>
        <v>2014</v>
      </c>
      <c r="C173" s="369" t="str">
        <f>IF(ISBLANK(Regressions!C183), " ", Regressions!C183)</f>
        <v>Secondary</v>
      </c>
      <c r="D173" s="365">
        <f>IF(ISBLANK(Regressions!D183), " ", Regressions!D183)</f>
        <v>2296078</v>
      </c>
      <c r="E173" s="232">
        <f>IF(ISNUMBER(Regressions!E183),ROUND(Regressions!E183, 1), NA())</f>
        <v>93.7</v>
      </c>
      <c r="F173" s="366">
        <f>IF(ISNUMBER(Regressions!F183),ROUND(Regressions!F183, 1), NA())</f>
        <v>90.2</v>
      </c>
      <c r="G173" s="254">
        <f>IF(ISNUMBER(Regressions!G183),ROUND(Regressions!G183, 1), NA())</f>
        <v>80.8</v>
      </c>
      <c r="H173" s="367">
        <f>IF(ISNUMBER(Regressions!H183),ROUND(Regressions!H183, 1), NA())</f>
        <v>9.4</v>
      </c>
      <c r="I173" s="255">
        <f>IF(ISNUMBER(Regressions!I183),ROUND(Regressions!I183, 1), NA())</f>
        <v>9.8000000000000007</v>
      </c>
      <c r="J173" s="368">
        <f>IF(ISNUMBER(Regressions!K183),ROUND(Regressions!K183, 1), NA())</f>
        <v>84.2</v>
      </c>
      <c r="K173" s="366">
        <f>IF(ISNUMBER(Regressions!L183),ROUND(Regressions!L183, 1), NA())</f>
        <v>70.900000000000006</v>
      </c>
      <c r="L173" s="256">
        <f>IF(ISNUMBER(Regressions!M183),ROUND(Regressions!M183, 1), NA())</f>
        <v>63.8</v>
      </c>
      <c r="M173" s="367">
        <f>IF(ISNUMBER(Regressions!N183),ROUND(Regressions!N183, 1), NA())</f>
        <v>7.1</v>
      </c>
      <c r="N173" s="255">
        <f>IF(ISNUMBER(Regressions!O183),ROUND(Regressions!O183, 1), NA())</f>
        <v>29.1</v>
      </c>
      <c r="O173" s="368">
        <f>IF(ISNUMBER(Regressions!Q183),ROUND(Regressions!Q183, 1), NA())</f>
        <v>31.2</v>
      </c>
      <c r="P173" s="366" t="e">
        <f>IF(ISNUMBER(Regressions!R183),ROUND(Regressions!R183, 1), NA())</f>
        <v>#N/A</v>
      </c>
      <c r="Q173" s="233" t="e">
        <f>IF(ISNUMBER(Regressions!S183),ROUND(Regressions!S183, 1), NA())</f>
        <v>#N/A</v>
      </c>
      <c r="R173" s="367" t="e">
        <f>IF(ISNUMBER(Regressions!T183),ROUND(Regressions!T183, 1), NA())</f>
        <v>#N/A</v>
      </c>
      <c r="S173" s="255">
        <f>IF(ISNUMBER(Regressions!U183),ROUND(Regressions!U183, 1), NA())</f>
        <v>68.8</v>
      </c>
    </row>
    <row xmlns:x14ac="http://schemas.microsoft.com/office/spreadsheetml/2009/9/ac" r="174" x14ac:dyDescent="0.2">
      <c r="A174" s="363" t="str">
        <f>IF(ISBLANK(Regressions!A184), " ", Regressions!A184)</f>
        <v>Malawi</v>
      </c>
      <c r="B174" s="364">
        <f>IF(ISBLANK(Regressions!B184), " ", Regressions!B184)</f>
        <v>2015</v>
      </c>
      <c r="C174" s="369" t="str">
        <f>IF(ISBLANK(Regressions!C184), " ", Regressions!C184)</f>
        <v>Secondary</v>
      </c>
      <c r="D174" s="365">
        <f>IF(ISBLANK(Regressions!D184), " ", Regressions!D184)</f>
        <v>2389969</v>
      </c>
      <c r="E174" s="232">
        <f>IF(ISNUMBER(Regressions!E184),ROUND(Regressions!E184, 1), NA())</f>
        <v>94.2</v>
      </c>
      <c r="F174" s="366">
        <f>IF(ISNUMBER(Regressions!F184),ROUND(Regressions!F184, 1), NA())</f>
        <v>91.2</v>
      </c>
      <c r="G174" s="254">
        <f>IF(ISNUMBER(Regressions!G184),ROUND(Regressions!G184, 1), NA())</f>
        <v>80.8</v>
      </c>
      <c r="H174" s="367">
        <f>IF(ISNUMBER(Regressions!H184),ROUND(Regressions!H184, 1), NA())</f>
        <v>10.4</v>
      </c>
      <c r="I174" s="255">
        <f>IF(ISNUMBER(Regressions!I184),ROUND(Regressions!I184, 1), NA())</f>
        <v>8.8000000000000007</v>
      </c>
      <c r="J174" s="368">
        <f>IF(ISNUMBER(Regressions!K184),ROUND(Regressions!K184, 1), NA())</f>
        <v>81.8</v>
      </c>
      <c r="K174" s="366">
        <f>IF(ISNUMBER(Regressions!L184),ROUND(Regressions!L184, 1), NA())</f>
        <v>69.400000000000006</v>
      </c>
      <c r="L174" s="256">
        <f>IF(ISNUMBER(Regressions!M184),ROUND(Regressions!M184, 1), NA())</f>
        <v>62.3</v>
      </c>
      <c r="M174" s="367">
        <f>IF(ISNUMBER(Regressions!N184),ROUND(Regressions!N184, 1), NA())</f>
        <v>7</v>
      </c>
      <c r="N174" s="255">
        <f>IF(ISNUMBER(Regressions!O184),ROUND(Regressions!O184, 1), NA())</f>
        <v>30.6</v>
      </c>
      <c r="O174" s="368">
        <f>IF(ISNUMBER(Regressions!Q184),ROUND(Regressions!Q184, 1), NA())</f>
        <v>32.5</v>
      </c>
      <c r="P174" s="366" t="e">
        <f>IF(ISNUMBER(Regressions!R184),ROUND(Regressions!R184, 1), NA())</f>
        <v>#N/A</v>
      </c>
      <c r="Q174" s="233" t="e">
        <f>IF(ISNUMBER(Regressions!S184),ROUND(Regressions!S184, 1), NA())</f>
        <v>#N/A</v>
      </c>
      <c r="R174" s="367" t="e">
        <f>IF(ISNUMBER(Regressions!T184),ROUND(Regressions!T184, 1), NA())</f>
        <v>#N/A</v>
      </c>
      <c r="S174" s="255">
        <f>IF(ISNUMBER(Regressions!U184),ROUND(Regressions!U184, 1), NA())</f>
        <v>67.5</v>
      </c>
    </row>
    <row xmlns:x14ac="http://schemas.microsoft.com/office/spreadsheetml/2009/9/ac" r="175" x14ac:dyDescent="0.2">
      <c r="A175" s="363" t="str">
        <f>IF(ISBLANK(Regressions!A185), " ", Regressions!A185)</f>
        <v>Malawi</v>
      </c>
      <c r="B175" s="364">
        <f>IF(ISBLANK(Regressions!B185), " ", Regressions!B185)</f>
        <v>2016</v>
      </c>
      <c r="C175" s="369" t="str">
        <f>IF(ISBLANK(Regressions!C185), " ", Regressions!C185)</f>
        <v>Secondary</v>
      </c>
      <c r="D175" s="365">
        <f>IF(ISBLANK(Regressions!D185), " ", Regressions!D185)</f>
        <v>2490409</v>
      </c>
      <c r="E175" s="232">
        <f>IF(ISNUMBER(Regressions!E185),ROUND(Regressions!E185, 1), NA())</f>
        <v>94.8</v>
      </c>
      <c r="F175" s="366">
        <f>IF(ISNUMBER(Regressions!F185),ROUND(Regressions!F185, 1), NA())</f>
        <v>92.1</v>
      </c>
      <c r="G175" s="254">
        <f>IF(ISNUMBER(Regressions!G185),ROUND(Regressions!G185, 1), NA())</f>
        <v>80.8</v>
      </c>
      <c r="H175" s="367">
        <f>IF(ISNUMBER(Regressions!H185),ROUND(Regressions!H185, 1), NA())</f>
        <v>11.3</v>
      </c>
      <c r="I175" s="255">
        <f>IF(ISNUMBER(Regressions!I185),ROUND(Regressions!I185, 1), NA())</f>
        <v>7.9</v>
      </c>
      <c r="J175" s="368">
        <f>IF(ISNUMBER(Regressions!K185),ROUND(Regressions!K185, 1), NA())</f>
        <v>79.400000000000006</v>
      </c>
      <c r="K175" s="366">
        <f>IF(ISNUMBER(Regressions!L185),ROUND(Regressions!L185, 1), NA())</f>
        <v>67.8</v>
      </c>
      <c r="L175" s="256">
        <f>IF(ISNUMBER(Regressions!M185),ROUND(Regressions!M185, 1), NA())</f>
        <v>60.8</v>
      </c>
      <c r="M175" s="367">
        <f>IF(ISNUMBER(Regressions!N185),ROUND(Regressions!N185, 1), NA())</f>
        <v>7</v>
      </c>
      <c r="N175" s="255">
        <f>IF(ISNUMBER(Regressions!O185),ROUND(Regressions!O185, 1), NA())</f>
        <v>32.200000000000003</v>
      </c>
      <c r="O175" s="368">
        <f>IF(ISNUMBER(Regressions!Q185),ROUND(Regressions!Q185, 1), NA())</f>
        <v>33.700000000000003</v>
      </c>
      <c r="P175" s="366" t="e">
        <f>IF(ISNUMBER(Regressions!R185),ROUND(Regressions!R185, 1), NA())</f>
        <v>#N/A</v>
      </c>
      <c r="Q175" s="233" t="e">
        <f>IF(ISNUMBER(Regressions!S185),ROUND(Regressions!S185, 1), NA())</f>
        <v>#N/A</v>
      </c>
      <c r="R175" s="367" t="e">
        <f>IF(ISNUMBER(Regressions!T185),ROUND(Regressions!T185, 1), NA())</f>
        <v>#N/A</v>
      </c>
      <c r="S175" s="255">
        <f>IF(ISNUMBER(Regressions!U185),ROUND(Regressions!U185, 1), NA())</f>
        <v>66.3</v>
      </c>
    </row>
    <row xmlns:x14ac="http://schemas.microsoft.com/office/spreadsheetml/2009/9/ac" r="176" x14ac:dyDescent="0.2">
      <c r="A176" s="363" t="str">
        <f>IF(ISBLANK(Regressions!A186), " ", Regressions!A186)</f>
        <v>Malawi</v>
      </c>
      <c r="B176" s="364">
        <f>IF(ISBLANK(Regressions!B186), " ", Regressions!B186)</f>
        <v>2017</v>
      </c>
      <c r="C176" s="369" t="str">
        <f>IF(ISBLANK(Regressions!C186), " ", Regressions!C186)</f>
        <v>Secondary</v>
      </c>
      <c r="D176" s="365">
        <f>IF(ISBLANK(Regressions!D186), " ", Regressions!D186)</f>
        <v>2596006</v>
      </c>
      <c r="E176" s="232">
        <f>IF(ISNUMBER(Regressions!E186),ROUND(Regressions!E186, 1), NA())</f>
        <v>95.3</v>
      </c>
      <c r="F176" s="366">
        <f>IF(ISNUMBER(Regressions!F186),ROUND(Regressions!F186, 1), NA())</f>
        <v>93</v>
      </c>
      <c r="G176" s="254">
        <f>IF(ISNUMBER(Regressions!G186),ROUND(Regressions!G186, 1), NA())</f>
        <v>80.8</v>
      </c>
      <c r="H176" s="367">
        <f>IF(ISNUMBER(Regressions!H186),ROUND(Regressions!H186, 1), NA())</f>
        <v>12.2</v>
      </c>
      <c r="I176" s="255">
        <f>IF(ISNUMBER(Regressions!I186),ROUND(Regressions!I186, 1), NA())</f>
        <v>7</v>
      </c>
      <c r="J176" s="368">
        <f>IF(ISNUMBER(Regressions!K186),ROUND(Regressions!K186, 1), NA())</f>
        <v>77</v>
      </c>
      <c r="K176" s="366">
        <f>IF(ISNUMBER(Regressions!L186),ROUND(Regressions!L186, 1), NA())</f>
        <v>66.3</v>
      </c>
      <c r="L176" s="256">
        <f>IF(ISNUMBER(Regressions!M186),ROUND(Regressions!M186, 1), NA())</f>
        <v>59.3</v>
      </c>
      <c r="M176" s="367">
        <f>IF(ISNUMBER(Regressions!N186),ROUND(Regressions!N186, 1), NA())</f>
        <v>7</v>
      </c>
      <c r="N176" s="255">
        <f>IF(ISNUMBER(Regressions!O186),ROUND(Regressions!O186, 1), NA())</f>
        <v>33.700000000000003</v>
      </c>
      <c r="O176" s="368">
        <f>IF(ISNUMBER(Regressions!Q186),ROUND(Regressions!Q186, 1), NA())</f>
        <v>34.9</v>
      </c>
      <c r="P176" s="366" t="e">
        <f>IF(ISNUMBER(Regressions!R186),ROUND(Regressions!R186, 1), NA())</f>
        <v>#N/A</v>
      </c>
      <c r="Q176" s="233" t="e">
        <f>IF(ISNUMBER(Regressions!S186),ROUND(Regressions!S186, 1), NA())</f>
        <v>#N/A</v>
      </c>
      <c r="R176" s="367" t="e">
        <f>IF(ISNUMBER(Regressions!T186),ROUND(Regressions!T186, 1), NA())</f>
        <v>#N/A</v>
      </c>
      <c r="S176" s="255">
        <f>IF(ISNUMBER(Regressions!U186),ROUND(Regressions!U186, 1), NA())</f>
        <v>65.099999999999994</v>
      </c>
    </row>
    <row xmlns:x14ac="http://schemas.microsoft.com/office/spreadsheetml/2009/9/ac" r="177" x14ac:dyDescent="0.2">
      <c r="A177" s="363" t="str">
        <f>IF(ISBLANK(Regressions!A187), " ", Regressions!A187)</f>
        <v>Malawi</v>
      </c>
      <c r="B177" s="364">
        <f>IF(ISBLANK(Regressions!B187), " ", Regressions!B187)</f>
        <v>2018</v>
      </c>
      <c r="C177" s="369" t="str">
        <f>IF(ISBLANK(Regressions!C187), " ", Regressions!C187)</f>
        <v>Secondary</v>
      </c>
      <c r="D177" s="365">
        <f>IF(ISBLANK(Regressions!D187), " ", Regressions!D187)</f>
        <v>2706869</v>
      </c>
      <c r="E177" s="232">
        <f>IF(ISNUMBER(Regressions!E187),ROUND(Regressions!E187, 1), NA())</f>
        <v>95.9</v>
      </c>
      <c r="F177" s="366">
        <f>IF(ISNUMBER(Regressions!F187),ROUND(Regressions!F187, 1), NA())</f>
        <v>94</v>
      </c>
      <c r="G177" s="254">
        <f>IF(ISNUMBER(Regressions!G187),ROUND(Regressions!G187, 1), NA())</f>
        <v>81.400000000000006</v>
      </c>
      <c r="H177" s="367">
        <f>IF(ISNUMBER(Regressions!H187),ROUND(Regressions!H187, 1), NA())</f>
        <v>12.6</v>
      </c>
      <c r="I177" s="255">
        <f>IF(ISNUMBER(Regressions!I187),ROUND(Regressions!I187, 1), NA())</f>
        <v>6</v>
      </c>
      <c r="J177" s="368">
        <f>IF(ISNUMBER(Regressions!K187),ROUND(Regressions!K187, 1), NA())</f>
        <v>74.599999999999994</v>
      </c>
      <c r="K177" s="366">
        <f>IF(ISNUMBER(Regressions!L187),ROUND(Regressions!L187, 1), NA())</f>
        <v>64.8</v>
      </c>
      <c r="L177" s="256">
        <f>IF(ISNUMBER(Regressions!M187),ROUND(Regressions!M187, 1), NA())</f>
        <v>57.8</v>
      </c>
      <c r="M177" s="367">
        <f>IF(ISNUMBER(Regressions!N187),ROUND(Regressions!N187, 1), NA())</f>
        <v>7</v>
      </c>
      <c r="N177" s="255">
        <f>IF(ISNUMBER(Regressions!O187),ROUND(Regressions!O187, 1), NA())</f>
        <v>35.200000000000003</v>
      </c>
      <c r="O177" s="368">
        <f>IF(ISNUMBER(Regressions!Q187),ROUND(Regressions!Q187, 1), NA())</f>
        <v>36.1</v>
      </c>
      <c r="P177" s="366" t="e">
        <f>IF(ISNUMBER(Regressions!R187),ROUND(Regressions!R187, 1), NA())</f>
        <v>#N/A</v>
      </c>
      <c r="Q177" s="233" t="e">
        <f>IF(ISNUMBER(Regressions!S187),ROUND(Regressions!S187, 1), NA())</f>
        <v>#N/A</v>
      </c>
      <c r="R177" s="367" t="e">
        <f>IF(ISNUMBER(Regressions!T187),ROUND(Regressions!T187, 1), NA())</f>
        <v>#N/A</v>
      </c>
      <c r="S177" s="255">
        <f>IF(ISNUMBER(Regressions!U187),ROUND(Regressions!U187, 1), NA())</f>
        <v>63.9</v>
      </c>
    </row>
    <row xmlns:x14ac="http://schemas.microsoft.com/office/spreadsheetml/2009/9/ac" r="178" x14ac:dyDescent="0.2">
      <c r="A178" s="363" t="str">
        <f>IF(ISBLANK(Regressions!A188), " ", Regressions!A188)</f>
        <v>Malawi</v>
      </c>
      <c r="B178" s="364">
        <f>IF(ISBLANK(Regressions!B188), " ", Regressions!B188)</f>
        <v>2019</v>
      </c>
      <c r="C178" s="369" t="str">
        <f>IF(ISBLANK(Regressions!C188), " ", Regressions!C188)</f>
        <v>Secondary</v>
      </c>
      <c r="D178" s="365">
        <f>IF(ISBLANK(Regressions!D188), " ", Regressions!D188)</f>
        <v>2820085</v>
      </c>
      <c r="E178" s="232">
        <f>IF(ISNUMBER(Regressions!E188),ROUND(Regressions!E188, 1), NA())</f>
        <v>96.4</v>
      </c>
      <c r="F178" s="366">
        <f>IF(ISNUMBER(Regressions!F188),ROUND(Regressions!F188, 1), NA())</f>
        <v>94.9</v>
      </c>
      <c r="G178" s="254">
        <f>IF(ISNUMBER(Regressions!G188),ROUND(Regressions!G188, 1), NA())</f>
        <v>81.900000000000006</v>
      </c>
      <c r="H178" s="367">
        <f>IF(ISNUMBER(Regressions!H188),ROUND(Regressions!H188, 1), NA())</f>
        <v>13</v>
      </c>
      <c r="I178" s="255">
        <f>IF(ISNUMBER(Regressions!I188),ROUND(Regressions!I188, 1), NA())</f>
        <v>5.0999999999999996</v>
      </c>
      <c r="J178" s="368">
        <f>IF(ISNUMBER(Regressions!K188),ROUND(Regressions!K188, 1), NA())</f>
        <v>74.599999999999994</v>
      </c>
      <c r="K178" s="366">
        <f>IF(ISNUMBER(Regressions!L188),ROUND(Regressions!L188, 1), NA())</f>
        <v>64.8</v>
      </c>
      <c r="L178" s="256">
        <f>IF(ISNUMBER(Regressions!M188),ROUND(Regressions!M188, 1), NA())</f>
        <v>56.3</v>
      </c>
      <c r="M178" s="367">
        <f>IF(ISNUMBER(Regressions!N188),ROUND(Regressions!N188, 1), NA())</f>
        <v>8.5</v>
      </c>
      <c r="N178" s="255">
        <f>IF(ISNUMBER(Regressions!O188),ROUND(Regressions!O188, 1), NA())</f>
        <v>35.200000000000003</v>
      </c>
      <c r="O178" s="368">
        <f>IF(ISNUMBER(Regressions!Q188),ROUND(Regressions!Q188, 1), NA())</f>
        <v>37.299999999999997</v>
      </c>
      <c r="P178" s="366" t="e">
        <f>IF(ISNUMBER(Regressions!R188),ROUND(Regressions!R188, 1), NA())</f>
        <v>#N/A</v>
      </c>
      <c r="Q178" s="233">
        <f>IF(ISNUMBER(Regressions!S188),ROUND(Regressions!S188, 1), NA())</f>
        <v>37.299999999999997</v>
      </c>
      <c r="R178" s="367">
        <f>IF(ISNUMBER(Regressions!T188),ROUND(Regressions!T188, 1), NA())</f>
        <v>0</v>
      </c>
      <c r="S178" s="255">
        <f>IF(ISNUMBER(Regressions!U188),ROUND(Regressions!U188, 1), NA())</f>
        <v>62.7</v>
      </c>
    </row>
    <row xmlns:x14ac="http://schemas.microsoft.com/office/spreadsheetml/2009/9/ac" r="179" x14ac:dyDescent="0.2">
      <c r="A179" s="363" t="str">
        <f>IF(ISBLANK(Regressions!A189), " ", Regressions!A189)</f>
        <v>Malawi</v>
      </c>
      <c r="B179" s="364">
        <f>IF(ISBLANK(Regressions!B189), " ", Regressions!B189)</f>
        <v>2020</v>
      </c>
      <c r="C179" s="369" t="str">
        <f>IF(ISBLANK(Regressions!C189), " ", Regressions!C189)</f>
        <v>Secondary</v>
      </c>
      <c r="D179" s="365">
        <f>IF(ISBLANK(Regressions!D189), " ", Regressions!D189)</f>
        <v>2927322</v>
      </c>
      <c r="E179" s="232">
        <f>IF(ISNUMBER(Regressions!E189),ROUND(Regressions!E189, 1), NA())</f>
        <v>97</v>
      </c>
      <c r="F179" s="366">
        <f>IF(ISNUMBER(Regressions!F189),ROUND(Regressions!F189, 1), NA())</f>
        <v>95.8</v>
      </c>
      <c r="G179" s="254">
        <f>IF(ISNUMBER(Regressions!G189),ROUND(Regressions!G189, 1), NA())</f>
        <v>82.5</v>
      </c>
      <c r="H179" s="367">
        <f>IF(ISNUMBER(Regressions!H189),ROUND(Regressions!H189, 1), NA())</f>
        <v>13.3</v>
      </c>
      <c r="I179" s="255">
        <f>IF(ISNUMBER(Regressions!I189),ROUND(Regressions!I189, 1), NA())</f>
        <v>4.2</v>
      </c>
      <c r="J179" s="368">
        <f>IF(ISNUMBER(Regressions!K189),ROUND(Regressions!K189, 1), NA())</f>
        <v>74.599999999999994</v>
      </c>
      <c r="K179" s="366">
        <f>IF(ISNUMBER(Regressions!L189),ROUND(Regressions!L189, 1), NA())</f>
        <v>64.8</v>
      </c>
      <c r="L179" s="256">
        <f>IF(ISNUMBER(Regressions!M189),ROUND(Regressions!M189, 1), NA())</f>
        <v>54.8</v>
      </c>
      <c r="M179" s="367">
        <f>IF(ISNUMBER(Regressions!N189),ROUND(Regressions!N189, 1), NA())</f>
        <v>10</v>
      </c>
      <c r="N179" s="255">
        <f>IF(ISNUMBER(Regressions!O189),ROUND(Regressions!O189, 1), NA())</f>
        <v>35.200000000000003</v>
      </c>
      <c r="O179" s="368">
        <f>IF(ISNUMBER(Regressions!Q189),ROUND(Regressions!Q189, 1), NA())</f>
        <v>38.5</v>
      </c>
      <c r="P179" s="366" t="e">
        <f>IF(ISNUMBER(Regressions!R189),ROUND(Regressions!R189, 1), NA())</f>
        <v>#N/A</v>
      </c>
      <c r="Q179" s="233">
        <f>IF(ISNUMBER(Regressions!S189),ROUND(Regressions!S189, 1), NA())</f>
        <v>38.5</v>
      </c>
      <c r="R179" s="367">
        <f>IF(ISNUMBER(Regressions!T189),ROUND(Regressions!T189, 1), NA())</f>
        <v>0</v>
      </c>
      <c r="S179" s="255">
        <f>IF(ISNUMBER(Regressions!U189),ROUND(Regressions!U189, 1), NA())</f>
        <v>61.5</v>
      </c>
    </row>
    <row xmlns:x14ac="http://schemas.microsoft.com/office/spreadsheetml/2009/9/ac" r="180" x14ac:dyDescent="0.2">
      <c r="A180" s="419" t="str">
        <f>IF(ISBLANK(Regressions!A190), " ", Regressions!A190)</f>
        <v>Malawi</v>
      </c>
      <c r="B180" s="420">
        <f>IF(ISBLANK(Regressions!B190), " ", Regressions!B190)</f>
        <v>2021</v>
      </c>
      <c r="C180" s="421" t="str">
        <f>IF(ISBLANK(Regressions!C190), " ", Regressions!C190)</f>
        <v>Secondary</v>
      </c>
      <c r="D180" s="422">
        <f>IF(ISBLANK(Regressions!D190), " ", Regressions!D190)</f>
        <v>3022640</v>
      </c>
      <c r="E180" s="425">
        <f>IF(ISNUMBER(Regressions!E190),ROUND(Regressions!E190, 1), NA())</f>
        <v>97</v>
      </c>
      <c r="F180" s="423">
        <f>IF(ISNUMBER(Regressions!F190),ROUND(Regressions!F190, 1), NA())</f>
        <v>95.8</v>
      </c>
      <c r="G180" s="426">
        <f>IF(ISNUMBER(Regressions!G190),ROUND(Regressions!G190, 1), NA())</f>
        <v>83</v>
      </c>
      <c r="H180" s="424">
        <f>IF(ISNUMBER(Regressions!H190),ROUND(Regressions!H190, 1), NA())</f>
        <v>12.8</v>
      </c>
      <c r="I180" s="427">
        <f>IF(ISNUMBER(Regressions!I190),ROUND(Regressions!I190, 1), NA())</f>
        <v>4.2</v>
      </c>
      <c r="J180" s="425">
        <f>IF(ISNUMBER(Regressions!K190),ROUND(Regressions!K190, 1), NA())</f>
        <v>74.599999999999994</v>
      </c>
      <c r="K180" s="423">
        <f>IF(ISNUMBER(Regressions!L190),ROUND(Regressions!L190, 1), NA())</f>
        <v>64.8</v>
      </c>
      <c r="L180" s="428">
        <f>IF(ISNUMBER(Regressions!M190),ROUND(Regressions!M190, 1), NA())</f>
        <v>53.3</v>
      </c>
      <c r="M180" s="424">
        <f>IF(ISNUMBER(Regressions!N190),ROUND(Regressions!N190, 1), NA())</f>
        <v>11.5</v>
      </c>
      <c r="N180" s="427">
        <f>IF(ISNUMBER(Regressions!O190),ROUND(Regressions!O190, 1), NA())</f>
        <v>35.200000000000003</v>
      </c>
      <c r="O180" s="425">
        <f>IF(ISNUMBER(Regressions!Q190),ROUND(Regressions!Q190, 1), NA())</f>
        <v>39.700000000000003</v>
      </c>
      <c r="P180" s="423" t="e">
        <f>IF(ISNUMBER(Regressions!R190),ROUND(Regressions!R190, 1), NA())</f>
        <v>#N/A</v>
      </c>
      <c r="Q180" s="429">
        <f>IF(ISNUMBER(Regressions!S190),ROUND(Regressions!S190, 1), NA())</f>
        <v>39.700000000000003</v>
      </c>
      <c r="R180" s="424">
        <f>IF(ISNUMBER(Regressions!T190),ROUND(Regressions!T190, 1), NA())</f>
        <v>0</v>
      </c>
      <c r="S180" s="427">
        <f>IF(ISNUMBER(Regressions!U190),ROUND(Regressions!U190, 1), NA())</f>
        <v>60.3</v>
      </c>
      <c r="T180" s="418"/>
      <c r="U180" s="418"/>
      <c r="V180" s="418"/>
      <c r="W180" s="418"/>
      <c r="X180" s="418"/>
      <c r="Y180" s="418"/>
      <c r="Z180" s="418"/>
      <c r="AA180" s="418"/>
      <c r="AB180" s="418"/>
      <c r="AC180" s="418"/>
    </row>
    <row xmlns:x14ac="http://schemas.microsoft.com/office/spreadsheetml/2009/9/ac" r="181" x14ac:dyDescent="0.2">
      <c r="A181" s="363" t="str">
        <f>IF(ISBLANK(Regressions!A191), " ", Regressions!A191)</f>
        <v>Malawi</v>
      </c>
      <c r="B181" s="364">
        <f>IF(ISBLANK(Regressions!B191), " ", Regressions!B191)</f>
        <v>2022</v>
      </c>
      <c r="C181" s="369" t="str">
        <f>IF(ISBLANK(Regressions!C191), " ", Regressions!C191)</f>
        <v>Secondary</v>
      </c>
      <c r="D181" s="365">
        <f>IF(ISBLANK(Regressions!D191), " ", Regressions!D191)</f>
        <v>3105197</v>
      </c>
      <c r="E181" s="232">
        <f>IF(ISNUMBER(Regressions!E191),ROUND(Regressions!E191, 1), NA())</f>
        <v>97</v>
      </c>
      <c r="F181" s="366">
        <f>IF(ISNUMBER(Regressions!F191),ROUND(Regressions!F191, 1), NA())</f>
        <v>95.8</v>
      </c>
      <c r="G181" s="254">
        <f>IF(ISNUMBER(Regressions!G191),ROUND(Regressions!G191, 1), NA())</f>
        <v>83.6</v>
      </c>
      <c r="H181" s="367">
        <f>IF(ISNUMBER(Regressions!H191),ROUND(Regressions!H191, 1), NA())</f>
        <v>12.2</v>
      </c>
      <c r="I181" s="255">
        <f>IF(ISNUMBER(Regressions!I191),ROUND(Regressions!I191, 1), NA())</f>
        <v>4.2</v>
      </c>
      <c r="J181" s="368">
        <f>IF(ISNUMBER(Regressions!K191),ROUND(Regressions!K191, 1), NA())</f>
        <v>74.599999999999994</v>
      </c>
      <c r="K181" s="366">
        <f>IF(ISNUMBER(Regressions!L191),ROUND(Regressions!L191, 1), NA())</f>
        <v>64.8</v>
      </c>
      <c r="L181" s="256">
        <f>IF(ISNUMBER(Regressions!M191),ROUND(Regressions!M191, 1), NA())</f>
        <v>53.3</v>
      </c>
      <c r="M181" s="367">
        <f>IF(ISNUMBER(Regressions!N191),ROUND(Regressions!N191, 1), NA())</f>
        <v>11.5</v>
      </c>
      <c r="N181" s="255">
        <f>IF(ISNUMBER(Regressions!O191),ROUND(Regressions!O191, 1), NA())</f>
        <v>35.200000000000003</v>
      </c>
      <c r="O181" s="368">
        <f>IF(ISNUMBER(Regressions!Q191),ROUND(Regressions!Q191, 1), NA())</f>
        <v>39.700000000000003</v>
      </c>
      <c r="P181" s="366" t="e">
        <f>IF(ISNUMBER(Regressions!R191),ROUND(Regressions!R191, 1), NA())</f>
        <v>#N/A</v>
      </c>
      <c r="Q181" s="233">
        <f>IF(ISNUMBER(Regressions!S191),ROUND(Regressions!S191, 1), NA())</f>
        <v>39.700000000000003</v>
      </c>
      <c r="R181" s="367">
        <f>IF(ISNUMBER(Regressions!T191),ROUND(Regressions!T191, 1), NA())</f>
        <v>0</v>
      </c>
      <c r="S181" s="255">
        <f>IF(ISNUMBER(Regressions!U191),ROUND(Regressions!U191, 1), NA())</f>
        <v>60.3</v>
      </c>
    </row>
    <row xmlns:x14ac="http://schemas.microsoft.com/office/spreadsheetml/2009/9/ac" r="182" x14ac:dyDescent="0.2">
      <c r="A182" s="370" t="str">
        <f>IF(ISBLANK(Regressions!A192), " ", Regressions!A192)</f>
        <v>Malawi</v>
      </c>
      <c r="B182" s="371">
        <f>IF(ISBLANK(Regressions!B192), " ", Regressions!B192)</f>
        <v>2023</v>
      </c>
      <c r="C182" s="372" t="str">
        <f>IF(ISBLANK(Regressions!C192), " ", Regressions!C192)</f>
        <v>Secondary</v>
      </c>
      <c r="D182" s="373">
        <f>IF(ISBLANK(Regressions!D192), " ", Regressions!D192)</f>
        <v>3034638</v>
      </c>
      <c r="E182" s="374">
        <f>IF(ISNUMBER(Regressions!E192),ROUND(Regressions!E192, 1), NA())</f>
        <v>97</v>
      </c>
      <c r="F182" s="375">
        <f>IF(ISNUMBER(Regressions!F192),ROUND(Regressions!F192, 1), NA())</f>
        <v>95.8</v>
      </c>
      <c r="G182" s="376">
        <f>IF(ISNUMBER(Regressions!G192),ROUND(Regressions!G192, 1), NA())</f>
        <v>84.1</v>
      </c>
      <c r="H182" s="377">
        <f>IF(ISNUMBER(Regressions!H192),ROUND(Regressions!H192, 1), NA())</f>
        <v>11.7</v>
      </c>
      <c r="I182" s="378">
        <f>IF(ISNUMBER(Regressions!I192),ROUND(Regressions!I192, 1), NA())</f>
        <v>4.2</v>
      </c>
      <c r="J182" s="379" t="e">
        <f>IF(ISNUMBER(Regressions!K192),ROUND(Regressions!K192, 1), NA())</f>
        <v>#N/A</v>
      </c>
      <c r="K182" s="375" t="e">
        <f>IF(ISNUMBER(Regressions!L192),ROUND(Regressions!L192, 1), NA())</f>
        <v>#N/A</v>
      </c>
      <c r="L182" s="380">
        <f>IF(ISNUMBER(Regressions!M192),ROUND(Regressions!M192, 1), NA())</f>
        <v>53.3</v>
      </c>
      <c r="M182" s="377" t="e">
        <f>IF(ISNUMBER(Regressions!N192),ROUND(Regressions!N192, 1), NA())</f>
        <v>#N/A</v>
      </c>
      <c r="N182" s="378" t="e">
        <f>IF(ISNUMBER(Regressions!O192),ROUND(Regressions!O192, 1), NA())</f>
        <v>#N/A</v>
      </c>
      <c r="O182" s="379">
        <f>IF(ISNUMBER(Regressions!Q192),ROUND(Regressions!Q192, 1), NA())</f>
        <v>39.700000000000003</v>
      </c>
      <c r="P182" s="375" t="e">
        <f>IF(ISNUMBER(Regressions!R192),ROUND(Regressions!R192, 1), NA())</f>
        <v>#N/A</v>
      </c>
      <c r="Q182" s="381">
        <f>IF(ISNUMBER(Regressions!S192),ROUND(Regressions!S192, 1), NA())</f>
        <v>39.700000000000003</v>
      </c>
      <c r="R182" s="377">
        <f>IF(ISNUMBER(Regressions!T192),ROUND(Regressions!T192, 1), NA())</f>
        <v>0</v>
      </c>
      <c r="S182" s="378">
        <f>IF(ISNUMBER(Regressions!U192),ROUND(Regressions!U192, 1), NA())</f>
        <v>60.3</v>
      </c>
    </row>
    <row xmlns:x14ac="http://schemas.microsoft.com/office/spreadsheetml/2009/9/ac" r="183" hidden="true" x14ac:dyDescent="0.2">
      <c r="A183" s="363" t="str">
        <f>IF(ISBLANK(Regressions!A193), " ", Regressions!A193)</f>
        <v>Malawi</v>
      </c>
      <c r="B183" s="364">
        <f>IF(ISBLANK(Regressions!B193), " ", Regressions!B193)</f>
        <v>2024</v>
      </c>
      <c r="C183" s="369" t="str">
        <f>IF(ISBLANK(Regressions!C193), " ", Regressions!C193)</f>
        <v>Secondary</v>
      </c>
      <c r="D183" s="365" t="str">
        <f>IF(ISBLANK(Regressions!D193), " ", Regressions!D193)</f>
        <v> </v>
      </c>
      <c r="E183" s="232" t="e">
        <f>IF(ISNUMBER(Regressions!E193),ROUND(Regressions!E193, 1), NA())</f>
        <v>#N/A</v>
      </c>
      <c r="F183" s="366" t="e">
        <f>IF(ISNUMBER(Regressions!F193),ROUND(Regressions!F193, 1), NA())</f>
        <v>#N/A</v>
      </c>
      <c r="G183" s="254" t="e">
        <f>IF(ISNUMBER(Regressions!G193),ROUND(Regressions!G193, 1), NA())</f>
        <v>#N/A</v>
      </c>
      <c r="H183" s="367" t="e">
        <f>IF(ISNUMBER(Regressions!H193),ROUND(Regressions!H193, 1), NA())</f>
        <v>#N/A</v>
      </c>
      <c r="I183" s="255" t="e">
        <f>IF(ISNUMBER(Regressions!I193),ROUND(Regressions!I193, 1), NA())</f>
        <v>#N/A</v>
      </c>
      <c r="J183" s="368" t="e">
        <f>IF(ISNUMBER(Regressions!K193),ROUND(Regressions!K193, 1), NA())</f>
        <v>#N/A</v>
      </c>
      <c r="K183" s="366" t="e">
        <f>IF(ISNUMBER(Regressions!L193),ROUND(Regressions!L193, 1), NA())</f>
        <v>#N/A</v>
      </c>
      <c r="L183" s="256" t="e">
        <f>IF(ISNUMBER(Regressions!M193),ROUND(Regressions!M193, 1), NA())</f>
        <v>#N/A</v>
      </c>
      <c r="M183" s="367" t="e">
        <f>IF(ISNUMBER(Regressions!N193),ROUND(Regressions!N193, 1), NA())</f>
        <v>#N/A</v>
      </c>
      <c r="N183" s="255" t="e">
        <f>IF(ISNUMBER(Regressions!O193),ROUND(Regressions!O193, 1), NA())</f>
        <v>#N/A</v>
      </c>
      <c r="O183" s="368" t="e">
        <f>IF(ISNUMBER(Regressions!Q193),ROUND(Regressions!Q193, 1), NA())</f>
        <v>#N/A</v>
      </c>
      <c r="P183" s="366" t="e">
        <f>IF(ISNUMBER(Regressions!R193),ROUND(Regressions!R193, 1), NA())</f>
        <v>#N/A</v>
      </c>
      <c r="Q183" s="233" t="e">
        <f>IF(ISNUMBER(Regressions!S193),ROUND(Regressions!S193, 1), NA())</f>
        <v>#N/A</v>
      </c>
      <c r="R183" s="367" t="e">
        <f>IF(ISNUMBER(Regressions!T193),ROUND(Regressions!T193, 1), NA())</f>
        <v>#N/A</v>
      </c>
      <c r="S183" s="255" t="e">
        <f>IF(ISNUMBER(Regressions!U193),ROUND(Regressions!U193, 1), NA())</f>
        <v>#N/A</v>
      </c>
    </row>
    <row xmlns:x14ac="http://schemas.microsoft.com/office/spreadsheetml/2009/9/ac" r="184" hidden="true" x14ac:dyDescent="0.2">
      <c r="A184" s="363" t="str">
        <f>IF(ISBLANK(Regressions!A194), " ", Regressions!A194)</f>
        <v>Malawi</v>
      </c>
      <c r="B184" s="364">
        <f>IF(ISBLANK(Regressions!B194), " ", Regressions!B194)</f>
        <v>2025</v>
      </c>
      <c r="C184" s="369" t="str">
        <f>IF(ISBLANK(Regressions!C194), " ", Regressions!C194)</f>
        <v>Secondary</v>
      </c>
      <c r="D184" s="365" t="str">
        <f>IF(ISBLANK(Regressions!D194), " ", Regressions!D194)</f>
        <v> </v>
      </c>
      <c r="E184" s="232" t="e">
        <f>IF(ISNUMBER(Regressions!E194),ROUND(Regressions!E194, 1), NA())</f>
        <v>#N/A</v>
      </c>
      <c r="F184" s="366" t="e">
        <f>IF(ISNUMBER(Regressions!F194),ROUND(Regressions!F194, 1), NA())</f>
        <v>#N/A</v>
      </c>
      <c r="G184" s="254" t="e">
        <f>IF(ISNUMBER(Regressions!G194),ROUND(Regressions!G194, 1), NA())</f>
        <v>#N/A</v>
      </c>
      <c r="H184" s="367" t="e">
        <f>IF(ISNUMBER(Regressions!H194),ROUND(Regressions!H194, 1), NA())</f>
        <v>#N/A</v>
      </c>
      <c r="I184" s="255" t="e">
        <f>IF(ISNUMBER(Regressions!I194),ROUND(Regressions!I194, 1), NA())</f>
        <v>#N/A</v>
      </c>
      <c r="J184" s="368" t="e">
        <f>IF(ISNUMBER(Regressions!K194),ROUND(Regressions!K194, 1), NA())</f>
        <v>#N/A</v>
      </c>
      <c r="K184" s="366" t="e">
        <f>IF(ISNUMBER(Regressions!L194),ROUND(Regressions!L194, 1), NA())</f>
        <v>#N/A</v>
      </c>
      <c r="L184" s="256" t="e">
        <f>IF(ISNUMBER(Regressions!M194),ROUND(Regressions!M194, 1), NA())</f>
        <v>#N/A</v>
      </c>
      <c r="M184" s="367" t="e">
        <f>IF(ISNUMBER(Regressions!N194),ROUND(Regressions!N194, 1), NA())</f>
        <v>#N/A</v>
      </c>
      <c r="N184" s="255" t="e">
        <f>IF(ISNUMBER(Regressions!O194),ROUND(Regressions!O194, 1), NA())</f>
        <v>#N/A</v>
      </c>
      <c r="O184" s="368" t="e">
        <f>IF(ISNUMBER(Regressions!Q194),ROUND(Regressions!Q194, 1), NA())</f>
        <v>#N/A</v>
      </c>
      <c r="P184" s="366" t="e">
        <f>IF(ISNUMBER(Regressions!R194),ROUND(Regressions!R194, 1), NA())</f>
        <v>#N/A</v>
      </c>
      <c r="Q184" s="233" t="e">
        <f>IF(ISNUMBER(Regressions!S194),ROUND(Regressions!S194, 1), NA())</f>
        <v>#N/A</v>
      </c>
      <c r="R184" s="367" t="e">
        <f>IF(ISNUMBER(Regressions!T194),ROUND(Regressions!T194, 1), NA())</f>
        <v>#N/A</v>
      </c>
      <c r="S184" s="255" t="e">
        <f>IF(ISNUMBER(Regressions!U194),ROUND(Regressions!U194, 1), NA())</f>
        <v>#N/A</v>
      </c>
    </row>
    <row xmlns:x14ac="http://schemas.microsoft.com/office/spreadsheetml/2009/9/ac" r="185" hidden="true" x14ac:dyDescent="0.2">
      <c r="A185" s="363" t="str">
        <f>IF(ISBLANK(Regressions!A195), " ", Regressions!A195)</f>
        <v>Malawi</v>
      </c>
      <c r="B185" s="364">
        <f>IF(ISBLANK(Regressions!B195), " ", Regressions!B195)</f>
        <v>2026</v>
      </c>
      <c r="C185" s="369" t="str">
        <f>IF(ISBLANK(Regressions!C195), " ", Regressions!C195)</f>
        <v>Secondary</v>
      </c>
      <c r="D185" s="365" t="str">
        <f>IF(ISBLANK(Regressions!D195), " ", Regressions!D195)</f>
        <v> </v>
      </c>
      <c r="E185" s="232" t="e">
        <f>IF(ISNUMBER(Regressions!E195),ROUND(Regressions!E195, 1), NA())</f>
        <v>#N/A</v>
      </c>
      <c r="F185" s="366" t="e">
        <f>IF(ISNUMBER(Regressions!F195),ROUND(Regressions!F195, 1), NA())</f>
        <v>#N/A</v>
      </c>
      <c r="G185" s="254" t="e">
        <f>IF(ISNUMBER(Regressions!G195),ROUND(Regressions!G195, 1), NA())</f>
        <v>#N/A</v>
      </c>
      <c r="H185" s="367" t="e">
        <f>IF(ISNUMBER(Regressions!H195),ROUND(Regressions!H195, 1), NA())</f>
        <v>#N/A</v>
      </c>
      <c r="I185" s="255" t="e">
        <f>IF(ISNUMBER(Regressions!I195),ROUND(Regressions!I195, 1), NA())</f>
        <v>#N/A</v>
      </c>
      <c r="J185" s="368" t="e">
        <f>IF(ISNUMBER(Regressions!K195),ROUND(Regressions!K195, 1), NA())</f>
        <v>#N/A</v>
      </c>
      <c r="K185" s="366" t="e">
        <f>IF(ISNUMBER(Regressions!L195),ROUND(Regressions!L195, 1), NA())</f>
        <v>#N/A</v>
      </c>
      <c r="L185" s="256" t="e">
        <f>IF(ISNUMBER(Regressions!M195),ROUND(Regressions!M195, 1), NA())</f>
        <v>#N/A</v>
      </c>
      <c r="M185" s="367" t="e">
        <f>IF(ISNUMBER(Regressions!N195),ROUND(Regressions!N195, 1), NA())</f>
        <v>#N/A</v>
      </c>
      <c r="N185" s="255" t="e">
        <f>IF(ISNUMBER(Regressions!O195),ROUND(Regressions!O195, 1), NA())</f>
        <v>#N/A</v>
      </c>
      <c r="O185" s="368" t="e">
        <f>IF(ISNUMBER(Regressions!Q195),ROUND(Regressions!Q195, 1), NA())</f>
        <v>#N/A</v>
      </c>
      <c r="P185" s="366" t="e">
        <f>IF(ISNUMBER(Regressions!R195),ROUND(Regressions!R195, 1), NA())</f>
        <v>#N/A</v>
      </c>
      <c r="Q185" s="233" t="e">
        <f>IF(ISNUMBER(Regressions!S195),ROUND(Regressions!S195, 1), NA())</f>
        <v>#N/A</v>
      </c>
      <c r="R185" s="367" t="e">
        <f>IF(ISNUMBER(Regressions!T195),ROUND(Regressions!T195, 1), NA())</f>
        <v>#N/A</v>
      </c>
      <c r="S185" s="255" t="e">
        <f>IF(ISNUMBER(Regressions!U195),ROUND(Regressions!U195, 1), NA())</f>
        <v>#N/A</v>
      </c>
    </row>
    <row xmlns:x14ac="http://schemas.microsoft.com/office/spreadsheetml/2009/9/ac" r="186" hidden="true" x14ac:dyDescent="0.2">
      <c r="A186" s="363" t="str">
        <f>IF(ISBLANK(Regressions!A196), " ", Regressions!A196)</f>
        <v>Malawi</v>
      </c>
      <c r="B186" s="364">
        <f>IF(ISBLANK(Regressions!B196), " ", Regressions!B196)</f>
        <v>2027</v>
      </c>
      <c r="C186" s="369" t="str">
        <f>IF(ISBLANK(Regressions!C196), " ", Regressions!C196)</f>
        <v>Secondary</v>
      </c>
      <c r="D186" s="365" t="str">
        <f>IF(ISBLANK(Regressions!D196), " ", Regressions!D196)</f>
        <v> </v>
      </c>
      <c r="E186" s="232" t="e">
        <f>IF(ISNUMBER(Regressions!E196),ROUND(Regressions!E196, 1), NA())</f>
        <v>#N/A</v>
      </c>
      <c r="F186" s="366" t="e">
        <f>IF(ISNUMBER(Regressions!F196),ROUND(Regressions!F196, 1), NA())</f>
        <v>#N/A</v>
      </c>
      <c r="G186" s="254" t="e">
        <f>IF(ISNUMBER(Regressions!G196),ROUND(Regressions!G196, 1), NA())</f>
        <v>#N/A</v>
      </c>
      <c r="H186" s="367" t="e">
        <f>IF(ISNUMBER(Regressions!H196),ROUND(Regressions!H196, 1), NA())</f>
        <v>#N/A</v>
      </c>
      <c r="I186" s="255" t="e">
        <f>IF(ISNUMBER(Regressions!I196),ROUND(Regressions!I196, 1), NA())</f>
        <v>#N/A</v>
      </c>
      <c r="J186" s="368" t="e">
        <f>IF(ISNUMBER(Regressions!K196),ROUND(Regressions!K196, 1), NA())</f>
        <v>#N/A</v>
      </c>
      <c r="K186" s="366" t="e">
        <f>IF(ISNUMBER(Regressions!L196),ROUND(Regressions!L196, 1), NA())</f>
        <v>#N/A</v>
      </c>
      <c r="L186" s="256" t="e">
        <f>IF(ISNUMBER(Regressions!M196),ROUND(Regressions!M196, 1), NA())</f>
        <v>#N/A</v>
      </c>
      <c r="M186" s="367" t="e">
        <f>IF(ISNUMBER(Regressions!N196),ROUND(Regressions!N196, 1), NA())</f>
        <v>#N/A</v>
      </c>
      <c r="N186" s="255" t="e">
        <f>IF(ISNUMBER(Regressions!O196),ROUND(Regressions!O196, 1), NA())</f>
        <v>#N/A</v>
      </c>
      <c r="O186" s="368" t="e">
        <f>IF(ISNUMBER(Regressions!Q196),ROUND(Regressions!Q196, 1), NA())</f>
        <v>#N/A</v>
      </c>
      <c r="P186" s="366" t="e">
        <f>IF(ISNUMBER(Regressions!R196),ROUND(Regressions!R196, 1), NA())</f>
        <v>#N/A</v>
      </c>
      <c r="Q186" s="233" t="e">
        <f>IF(ISNUMBER(Regressions!S196),ROUND(Regressions!S196, 1), NA())</f>
        <v>#N/A</v>
      </c>
      <c r="R186" s="367" t="e">
        <f>IF(ISNUMBER(Regressions!T196),ROUND(Regressions!T196, 1), NA())</f>
        <v>#N/A</v>
      </c>
      <c r="S186" s="255" t="e">
        <f>IF(ISNUMBER(Regressions!U196),ROUND(Regressions!U196, 1), NA())</f>
        <v>#N/A</v>
      </c>
    </row>
    <row xmlns:x14ac="http://schemas.microsoft.com/office/spreadsheetml/2009/9/ac" r="187" hidden="true" x14ac:dyDescent="0.2">
      <c r="A187" s="363" t="str">
        <f>IF(ISBLANK(Regressions!A197), " ", Regressions!A197)</f>
        <v>Malawi</v>
      </c>
      <c r="B187" s="364">
        <f>IF(ISBLANK(Regressions!B197), " ", Regressions!B197)</f>
        <v>2028</v>
      </c>
      <c r="C187" s="369" t="str">
        <f>IF(ISBLANK(Regressions!C197), " ", Regressions!C197)</f>
        <v>Secondary</v>
      </c>
      <c r="D187" s="365" t="str">
        <f>IF(ISBLANK(Regressions!D197), " ", Regressions!D197)</f>
        <v> </v>
      </c>
      <c r="E187" s="232" t="e">
        <f>IF(ISNUMBER(Regressions!E197),ROUND(Regressions!E197, 1), NA())</f>
        <v>#N/A</v>
      </c>
      <c r="F187" s="366" t="e">
        <f>IF(ISNUMBER(Regressions!F197),ROUND(Regressions!F197, 1), NA())</f>
        <v>#N/A</v>
      </c>
      <c r="G187" s="254" t="e">
        <f>IF(ISNUMBER(Regressions!G197),ROUND(Regressions!G197, 1), NA())</f>
        <v>#N/A</v>
      </c>
      <c r="H187" s="367" t="e">
        <f>IF(ISNUMBER(Regressions!H197),ROUND(Regressions!H197, 1), NA())</f>
        <v>#N/A</v>
      </c>
      <c r="I187" s="255" t="e">
        <f>IF(ISNUMBER(Regressions!I197),ROUND(Regressions!I197, 1), NA())</f>
        <v>#N/A</v>
      </c>
      <c r="J187" s="368" t="e">
        <f>IF(ISNUMBER(Regressions!K197),ROUND(Regressions!K197, 1), NA())</f>
        <v>#N/A</v>
      </c>
      <c r="K187" s="366" t="e">
        <f>IF(ISNUMBER(Regressions!L197),ROUND(Regressions!L197, 1), NA())</f>
        <v>#N/A</v>
      </c>
      <c r="L187" s="256" t="e">
        <f>IF(ISNUMBER(Regressions!M197),ROUND(Regressions!M197, 1), NA())</f>
        <v>#N/A</v>
      </c>
      <c r="M187" s="367" t="e">
        <f>IF(ISNUMBER(Regressions!N197),ROUND(Regressions!N197, 1), NA())</f>
        <v>#N/A</v>
      </c>
      <c r="N187" s="255" t="e">
        <f>IF(ISNUMBER(Regressions!O197),ROUND(Regressions!O197, 1), NA())</f>
        <v>#N/A</v>
      </c>
      <c r="O187" s="368" t="e">
        <f>IF(ISNUMBER(Regressions!Q197),ROUND(Regressions!Q197, 1), NA())</f>
        <v>#N/A</v>
      </c>
      <c r="P187" s="366" t="e">
        <f>IF(ISNUMBER(Regressions!R197),ROUND(Regressions!R197, 1), NA())</f>
        <v>#N/A</v>
      </c>
      <c r="Q187" s="233" t="e">
        <f>IF(ISNUMBER(Regressions!S197),ROUND(Regressions!S197, 1), NA())</f>
        <v>#N/A</v>
      </c>
      <c r="R187" s="367" t="e">
        <f>IF(ISNUMBER(Regressions!T197),ROUND(Regressions!T197, 1), NA())</f>
        <v>#N/A</v>
      </c>
      <c r="S187" s="255" t="e">
        <f>IF(ISNUMBER(Regressions!U197),ROUND(Regressions!U197, 1), NA())</f>
        <v>#N/A</v>
      </c>
    </row>
    <row xmlns:x14ac="http://schemas.microsoft.com/office/spreadsheetml/2009/9/ac" r="188" hidden="true" x14ac:dyDescent="0.2">
      <c r="A188" s="363" t="str">
        <f>IF(ISBLANK(Regressions!A198), " ", Regressions!A198)</f>
        <v>Malawi</v>
      </c>
      <c r="B188" s="364">
        <f>IF(ISBLANK(Regressions!B198), " ", Regressions!B198)</f>
        <v>2029</v>
      </c>
      <c r="C188" s="369" t="str">
        <f>IF(ISBLANK(Regressions!C198), " ", Regressions!C198)</f>
        <v>Secondary</v>
      </c>
      <c r="D188" s="365" t="str">
        <f>IF(ISBLANK(Regressions!D198), " ", Regressions!D198)</f>
        <v> </v>
      </c>
      <c r="E188" s="232" t="e">
        <f>IF(ISNUMBER(Regressions!E198),ROUND(Regressions!E198, 1), NA())</f>
        <v>#N/A</v>
      </c>
      <c r="F188" s="366" t="e">
        <f>IF(ISNUMBER(Regressions!F198),ROUND(Regressions!F198, 1), NA())</f>
        <v>#N/A</v>
      </c>
      <c r="G188" s="254" t="e">
        <f>IF(ISNUMBER(Regressions!G198),ROUND(Regressions!G198, 1), NA())</f>
        <v>#N/A</v>
      </c>
      <c r="H188" s="367" t="e">
        <f>IF(ISNUMBER(Regressions!H198),ROUND(Regressions!H198, 1), NA())</f>
        <v>#N/A</v>
      </c>
      <c r="I188" s="255" t="e">
        <f>IF(ISNUMBER(Regressions!I198),ROUND(Regressions!I198, 1), NA())</f>
        <v>#N/A</v>
      </c>
      <c r="J188" s="368" t="e">
        <f>IF(ISNUMBER(Regressions!K198),ROUND(Regressions!K198, 1), NA())</f>
        <v>#N/A</v>
      </c>
      <c r="K188" s="366" t="e">
        <f>IF(ISNUMBER(Regressions!L198),ROUND(Regressions!L198, 1), NA())</f>
        <v>#N/A</v>
      </c>
      <c r="L188" s="256" t="e">
        <f>IF(ISNUMBER(Regressions!M198),ROUND(Regressions!M198, 1), NA())</f>
        <v>#N/A</v>
      </c>
      <c r="M188" s="367" t="e">
        <f>IF(ISNUMBER(Regressions!N198),ROUND(Regressions!N198, 1), NA())</f>
        <v>#N/A</v>
      </c>
      <c r="N188" s="255" t="e">
        <f>IF(ISNUMBER(Regressions!O198),ROUND(Regressions!O198, 1), NA())</f>
        <v>#N/A</v>
      </c>
      <c r="O188" s="368" t="e">
        <f>IF(ISNUMBER(Regressions!Q198),ROUND(Regressions!Q198, 1), NA())</f>
        <v>#N/A</v>
      </c>
      <c r="P188" s="366" t="e">
        <f>IF(ISNUMBER(Regressions!R198),ROUND(Regressions!R198, 1), NA())</f>
        <v>#N/A</v>
      </c>
      <c r="Q188" s="233" t="e">
        <f>IF(ISNUMBER(Regressions!S198),ROUND(Regressions!S198, 1), NA())</f>
        <v>#N/A</v>
      </c>
      <c r="R188" s="367" t="e">
        <f>IF(ISNUMBER(Regressions!T198),ROUND(Regressions!T198, 1), NA())</f>
        <v>#N/A</v>
      </c>
      <c r="S188" s="255" t="e">
        <f>IF(ISNUMBER(Regressions!U198),ROUND(Regressions!U198, 1), NA())</f>
        <v>#N/A</v>
      </c>
    </row>
    <row xmlns:x14ac="http://schemas.microsoft.com/office/spreadsheetml/2009/9/ac" r="189" hidden="true" x14ac:dyDescent="0.2">
      <c r="A189" s="363" t="str">
        <f>IF(ISBLANK(Regressions!A199), " ", Regressions!A199)</f>
        <v>Malawi</v>
      </c>
      <c r="B189" s="364">
        <f>IF(ISBLANK(Regressions!B199), " ", Regressions!B199)</f>
        <v>2030</v>
      </c>
      <c r="C189" s="369" t="str">
        <f>IF(ISBLANK(Regressions!C199), " ", Regressions!C199)</f>
        <v>Secondary</v>
      </c>
      <c r="D189" s="365" t="str">
        <f>IF(ISBLANK(Regressions!D199), " ", Regressions!D199)</f>
        <v> </v>
      </c>
      <c r="E189" s="232" t="e">
        <f>IF(ISNUMBER(Regressions!E199),ROUND(Regressions!E199, 1), NA())</f>
        <v>#N/A</v>
      </c>
      <c r="F189" s="366" t="e">
        <f>IF(ISNUMBER(Regressions!F199),ROUND(Regressions!F199, 1), NA())</f>
        <v>#N/A</v>
      </c>
      <c r="G189" s="254" t="e">
        <f>IF(ISNUMBER(Regressions!G199),ROUND(Regressions!G199, 1), NA())</f>
        <v>#N/A</v>
      </c>
      <c r="H189" s="367" t="e">
        <f>IF(ISNUMBER(Regressions!H199),ROUND(Regressions!H199, 1), NA())</f>
        <v>#N/A</v>
      </c>
      <c r="I189" s="255" t="e">
        <f>IF(ISNUMBER(Regressions!I199),ROUND(Regressions!I199, 1), NA())</f>
        <v>#N/A</v>
      </c>
      <c r="J189" s="368" t="e">
        <f>IF(ISNUMBER(Regressions!K199),ROUND(Regressions!K199, 1), NA())</f>
        <v>#N/A</v>
      </c>
      <c r="K189" s="366" t="e">
        <f>IF(ISNUMBER(Regressions!L199),ROUND(Regressions!L199, 1), NA())</f>
        <v>#N/A</v>
      </c>
      <c r="L189" s="256" t="e">
        <f>IF(ISNUMBER(Regressions!M199),ROUND(Regressions!M199, 1), NA())</f>
        <v>#N/A</v>
      </c>
      <c r="M189" s="367" t="e">
        <f>IF(ISNUMBER(Regressions!N199),ROUND(Regressions!N199, 1), NA())</f>
        <v>#N/A</v>
      </c>
      <c r="N189" s="255" t="e">
        <f>IF(ISNUMBER(Regressions!O199),ROUND(Regressions!O199, 1), NA())</f>
        <v>#N/A</v>
      </c>
      <c r="O189" s="368" t="e">
        <f>IF(ISNUMBER(Regressions!Q199),ROUND(Regressions!Q199, 1), NA())</f>
        <v>#N/A</v>
      </c>
      <c r="P189" s="366" t="e">
        <f>IF(ISNUMBER(Regressions!R199),ROUND(Regressions!R199, 1), NA())</f>
        <v>#N/A</v>
      </c>
      <c r="Q189" s="233" t="e">
        <f>IF(ISNUMBER(Regressions!S199),ROUND(Regressions!S199, 1), NA())</f>
        <v>#N/A</v>
      </c>
      <c r="R189" s="367" t="e">
        <f>IF(ISNUMBER(Regressions!T199),ROUND(Regressions!T199, 1), NA())</f>
        <v>#N/A</v>
      </c>
      <c r="S189" s="255" t="e">
        <f>IF(ISNUMBER(Regressions!U199),ROUND(Regressions!U199, 1), NA())</f>
        <v>#N/A</v>
      </c>
    </row>
    <row xmlns:x14ac="http://schemas.microsoft.com/office/spreadsheetml/2009/9/ac" r="211" x14ac:dyDescent="0.2">
      <c r="A211" s="430"/>
      <c r="B211" s="431"/>
      <c r="C211" s="432"/>
      <c r="D211" s="418"/>
      <c r="E211" s="433"/>
      <c r="F211" s="433"/>
      <c r="G211" s="434"/>
      <c r="H211" s="433"/>
      <c r="I211" s="434"/>
      <c r="J211" s="435"/>
      <c r="K211" s="435"/>
      <c r="L211" s="433"/>
      <c r="M211" s="435"/>
      <c r="N211" s="436"/>
      <c r="O211" s="418"/>
      <c r="P211" s="418"/>
      <c r="Q211" s="418"/>
      <c r="R211" s="418"/>
      <c r="S211" s="418"/>
      <c r="T211" s="418"/>
      <c r="U211" s="418"/>
      <c r="V211" s="418"/>
      <c r="W211" s="418"/>
      <c r="X211" s="418"/>
      <c r="Y211" s="418"/>
      <c r="Z211" s="418"/>
      <c r="AA211" s="418"/>
      <c r="AB211" s="418"/>
      <c r="AC211" s="41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7" t="s">
        <v>13</v>
      </c>
      <c r="E2" s="36"/>
      <c r="F2" s="36"/>
      <c r="G2" s="55"/>
      <c r="H2" s="36"/>
      <c r="I2" s="36"/>
      <c r="J2" s="55"/>
      <c r="K2" s="38"/>
      <c r="L2" s="38"/>
      <c r="M2" s="55"/>
      <c r="N2" s="38"/>
      <c r="O2" s="38"/>
      <c r="P2" s="55"/>
      <c r="Q2" s="38"/>
      <c r="R2" s="38"/>
      <c r="S2" s="55"/>
      <c r="T2" s="38"/>
      <c r="U2" s="38"/>
      <c r="V2" s="258"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9" t="s">
        <v>25</v>
      </c>
      <c r="E4" s="259" t="s">
        <v>19</v>
      </c>
      <c r="F4" s="260" t="s">
        <v>208</v>
      </c>
      <c r="G4" s="139" t="s">
        <v>25</v>
      </c>
      <c r="H4" s="259" t="s">
        <v>19</v>
      </c>
      <c r="I4" s="260" t="s">
        <v>208</v>
      </c>
      <c r="J4" s="139" t="s">
        <v>25</v>
      </c>
      <c r="K4" s="259" t="s">
        <v>19</v>
      </c>
      <c r="L4" s="260" t="s">
        <v>208</v>
      </c>
      <c r="M4" s="139" t="s">
        <v>25</v>
      </c>
      <c r="N4" s="259" t="s">
        <v>19</v>
      </c>
      <c r="O4" s="260" t="s">
        <v>208</v>
      </c>
      <c r="P4" s="139" t="s">
        <v>25</v>
      </c>
      <c r="Q4" s="259" t="s">
        <v>19</v>
      </c>
      <c r="R4" s="260" t="s">
        <v>208</v>
      </c>
      <c r="S4" s="139" t="s">
        <v>25</v>
      </c>
      <c r="T4" s="259" t="s">
        <v>19</v>
      </c>
      <c r="U4" s="261" t="s">
        <v>208</v>
      </c>
      <c r="V4" s="143" t="s">
        <v>25</v>
      </c>
      <c r="W4" s="144" t="s">
        <v>19</v>
      </c>
      <c r="X4" s="144" t="s">
        <v>21</v>
      </c>
      <c r="Y4" s="144" t="s">
        <v>29</v>
      </c>
      <c r="Z4" s="146" t="s">
        <v>209</v>
      </c>
      <c r="AA4" s="143" t="s">
        <v>25</v>
      </c>
      <c r="AB4" s="144" t="s">
        <v>19</v>
      </c>
      <c r="AC4" s="144" t="s">
        <v>21</v>
      </c>
      <c r="AD4" s="144" t="s">
        <v>29</v>
      </c>
      <c r="AE4" s="146" t="s">
        <v>209</v>
      </c>
      <c r="AF4" s="143" t="s">
        <v>25</v>
      </c>
      <c r="AG4" s="144" t="s">
        <v>19</v>
      </c>
      <c r="AH4" s="144" t="s">
        <v>21</v>
      </c>
      <c r="AI4" s="144" t="s">
        <v>29</v>
      </c>
      <c r="AJ4" s="146" t="s">
        <v>209</v>
      </c>
      <c r="AK4" s="143" t="s">
        <v>25</v>
      </c>
      <c r="AL4" s="144" t="s">
        <v>19</v>
      </c>
      <c r="AM4" s="144" t="s">
        <v>21</v>
      </c>
      <c r="AN4" s="144" t="s">
        <v>29</v>
      </c>
      <c r="AO4" s="146" t="s">
        <v>209</v>
      </c>
      <c r="AP4" s="143" t="s">
        <v>25</v>
      </c>
      <c r="AQ4" s="144" t="s">
        <v>19</v>
      </c>
      <c r="AR4" s="144" t="s">
        <v>21</v>
      </c>
      <c r="AS4" s="144" t="s">
        <v>29</v>
      </c>
      <c r="AT4" s="146" t="s">
        <v>209</v>
      </c>
      <c r="AU4" s="143" t="s">
        <v>25</v>
      </c>
      <c r="AV4" s="144" t="s">
        <v>19</v>
      </c>
      <c r="AW4" s="144" t="s">
        <v>21</v>
      </c>
      <c r="AX4" s="144" t="s">
        <v>29</v>
      </c>
      <c r="AY4" s="147" t="s">
        <v>209</v>
      </c>
      <c r="AZ4" s="148" t="s">
        <v>125</v>
      </c>
      <c r="BA4" s="149" t="s">
        <v>124</v>
      </c>
      <c r="BB4" s="150" t="s">
        <v>210</v>
      </c>
      <c r="BC4" s="148" t="s">
        <v>125</v>
      </c>
      <c r="BD4" s="149" t="s">
        <v>124</v>
      </c>
      <c r="BE4" s="150" t="s">
        <v>210</v>
      </c>
      <c r="BF4" s="148" t="s">
        <v>125</v>
      </c>
      <c r="BG4" s="149" t="s">
        <v>124</v>
      </c>
      <c r="BH4" s="150" t="s">
        <v>210</v>
      </c>
      <c r="BI4" s="148" t="s">
        <v>125</v>
      </c>
      <c r="BJ4" s="149" t="s">
        <v>124</v>
      </c>
      <c r="BK4" s="150" t="s">
        <v>210</v>
      </c>
      <c r="BL4" s="148" t="s">
        <v>125</v>
      </c>
      <c r="BM4" s="149" t="s">
        <v>124</v>
      </c>
      <c r="BN4" s="150" t="s">
        <v>210</v>
      </c>
      <c r="BO4" s="148" t="s">
        <v>125</v>
      </c>
      <c r="BP4" s="149" t="s">
        <v>124</v>
      </c>
      <c r="BQ4" s="150" t="s">
        <v>210</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9" t="s">
        <v>135</v>
      </c>
      <c r="E5" s="140" t="s">
        <v>42</v>
      </c>
      <c r="F5" s="141" t="s">
        <v>220</v>
      </c>
      <c r="G5" s="139" t="s">
        <v>136</v>
      </c>
      <c r="H5" s="140" t="s">
        <v>43</v>
      </c>
      <c r="I5" s="141" t="s">
        <v>221</v>
      </c>
      <c r="J5" s="139" t="s">
        <v>137</v>
      </c>
      <c r="K5" s="140" t="s">
        <v>44</v>
      </c>
      <c r="L5" s="141" t="s">
        <v>222</v>
      </c>
      <c r="M5" s="139" t="s">
        <v>138</v>
      </c>
      <c r="N5" s="140" t="s">
        <v>86</v>
      </c>
      <c r="O5" s="141" t="s">
        <v>223</v>
      </c>
      <c r="P5" s="139" t="s">
        <v>139</v>
      </c>
      <c r="Q5" s="140" t="s">
        <v>87</v>
      </c>
      <c r="R5" s="141" t="s">
        <v>224</v>
      </c>
      <c r="S5" s="139" t="s">
        <v>140</v>
      </c>
      <c r="T5" s="140" t="s">
        <v>88</v>
      </c>
      <c r="U5" s="142" t="s">
        <v>225</v>
      </c>
      <c r="V5" s="143" t="s">
        <v>129</v>
      </c>
      <c r="W5" s="144" t="s">
        <v>45</v>
      </c>
      <c r="X5" s="145" t="s">
        <v>65</v>
      </c>
      <c r="Y5" s="145" t="s">
        <v>66</v>
      </c>
      <c r="Z5" s="146" t="s">
        <v>226</v>
      </c>
      <c r="AA5" s="143" t="s">
        <v>130</v>
      </c>
      <c r="AB5" s="144" t="s">
        <v>46</v>
      </c>
      <c r="AC5" s="145" t="s">
        <v>67</v>
      </c>
      <c r="AD5" s="145" t="s">
        <v>68</v>
      </c>
      <c r="AE5" s="146" t="s">
        <v>227</v>
      </c>
      <c r="AF5" s="143" t="s">
        <v>131</v>
      </c>
      <c r="AG5" s="144" t="s">
        <v>47</v>
      </c>
      <c r="AH5" s="145" t="s">
        <v>69</v>
      </c>
      <c r="AI5" s="145" t="s">
        <v>70</v>
      </c>
      <c r="AJ5" s="146" t="s">
        <v>228</v>
      </c>
      <c r="AK5" s="143" t="s">
        <v>132</v>
      </c>
      <c r="AL5" s="144" t="s">
        <v>71</v>
      </c>
      <c r="AM5" s="145" t="s">
        <v>72</v>
      </c>
      <c r="AN5" s="145" t="s">
        <v>73</v>
      </c>
      <c r="AO5" s="146" t="s">
        <v>229</v>
      </c>
      <c r="AP5" s="143" t="s">
        <v>133</v>
      </c>
      <c r="AQ5" s="144" t="s">
        <v>74</v>
      </c>
      <c r="AR5" s="145" t="s">
        <v>75</v>
      </c>
      <c r="AS5" s="145" t="s">
        <v>76</v>
      </c>
      <c r="AT5" s="146" t="s">
        <v>230</v>
      </c>
      <c r="AU5" s="143" t="s">
        <v>134</v>
      </c>
      <c r="AV5" s="144" t="s">
        <v>77</v>
      </c>
      <c r="AW5" s="145" t="s">
        <v>78</v>
      </c>
      <c r="AX5" s="145" t="s">
        <v>79</v>
      </c>
      <c r="AY5" s="147" t="s">
        <v>231</v>
      </c>
      <c r="AZ5" s="148" t="s">
        <v>80</v>
      </c>
      <c r="BA5" s="149" t="s">
        <v>114</v>
      </c>
      <c r="BB5" s="150" t="s">
        <v>232</v>
      </c>
      <c r="BC5" s="148" t="s">
        <v>85</v>
      </c>
      <c r="BD5" s="149" t="s">
        <v>115</v>
      </c>
      <c r="BE5" s="150" t="s">
        <v>233</v>
      </c>
      <c r="BF5" s="148" t="s">
        <v>84</v>
      </c>
      <c r="BG5" s="149" t="s">
        <v>116</v>
      </c>
      <c r="BH5" s="150" t="s">
        <v>234</v>
      </c>
      <c r="BI5" s="148" t="s">
        <v>83</v>
      </c>
      <c r="BJ5" s="149" t="s">
        <v>117</v>
      </c>
      <c r="BK5" s="150" t="s">
        <v>235</v>
      </c>
      <c r="BL5" s="148" t="s">
        <v>82</v>
      </c>
      <c r="BM5" s="149" t="s">
        <v>118</v>
      </c>
      <c r="BN5" s="150" t="s">
        <v>236</v>
      </c>
      <c r="BO5" s="148" t="s">
        <v>81</v>
      </c>
      <c r="BP5" s="149" t="s">
        <v>119</v>
      </c>
      <c r="BQ5" s="150" t="s">
        <v>237</v>
      </c>
    </row>
    <row xmlns:x14ac="http://schemas.microsoft.com/office/spreadsheetml/2009/9/ac" r="6" x14ac:dyDescent="0.2">
      <c r="A6" s="36" t="str">
        <f>IF('Water Data'!$B$2="","",'Water Data'!$B$2)</f>
        <v>MWI_2010_EMIS</v>
      </c>
      <c r="B6" s="36" t="str">
        <f>+'Water Data'!C2</f>
        <v>EMIS</v>
      </c>
      <c r="C6" s="361">
        <f>+IF(ISNUMBER(VALUE(MID(A6,5,4))), VALUE(MID(A6, 5,4)),"")</f>
        <v>2010</v>
      </c>
      <c r="D6" s="96">
        <f>+IF(AND(ISTEXT('Water Data'!B2),BS6="Yes"),100-'Water Data'!D4,IF(AND(ISTEXT('Water Data'!B2),BS6="No",ISNUMBER('Water Data'!D4)),CONCATENATE("[",ROUND(100-'Water Data'!D4,0),"]"),NA()))</f>
        <v>92.4</v>
      </c>
      <c r="E6" s="96">
        <f>+IF(AND(ISTEXT('Water Data'!B2),BT6="Yes"),'Water Data'!D6,IF(AND(ISTEXT('Water Data'!B2),BT6="No",ISNUMBER('Water Data'!D6)),CONCATENATE("[",ROUND('Water Data'!D6,0),"]"),NA()))</f>
        <v>80.75</v>
      </c>
      <c r="F6" s="96" t="e">
        <f>+IF(AND(ISTEXT('Water Data'!B2),BU6="Yes"),'Water Data'!D9,IF(AND(ISTEXT('Water Data'!B2),BU6="No",ISNUMBER('Water Data'!D9)),CONCATENATE("[",ROUND('Water Data'!D9,0),"]"),NA()))</f>
        <v>#N/A</v>
      </c>
      <c r="G6" s="96">
        <f>+IF(AND(ISTEXT('Water Data'!B2),BV6="Yes"),100-'Water Data'!E4,IF(AND(ISTEXT('Water Data'!B2),BV6="No",ISNUMBER('Water Data'!E4)),CONCATENATE("[",ROUND(100-'Water Data'!E4,0),"]"),NA()))</f>
        <v>95.9</v>
      </c>
      <c r="H6" s="96">
        <f>+IF(AND(ISTEXT('Water Data'!B2),BW6="Yes"),'Water Data'!E6,IF(AND(ISTEXT('Water Data'!B2),BW6="No",ISNUMBER('Water Data'!E6)),CONCATENATE("[",ROUND('Water Data'!E6,0),"]"),NA()))</f>
        <v>95.949999999999989</v>
      </c>
      <c r="I6" s="96" t="e">
        <f>+IF(AND(ISTEXT('Water Data'!B2),BX6="Yes"),'Water Data'!E9,IF(AND(ISTEXT('Water Data'!B2),BX6="No",ISNUMBER('Water Data'!E9)),CONCATENATE("[",ROUND('Water Data'!E9,0),"]"),NA()))</f>
        <v>#N/A</v>
      </c>
      <c r="J6" s="96">
        <f>+IF(AND(ISTEXT('Water Data'!B2),BY6="Yes"),100-'Water Data'!F4,IF(AND(ISTEXT('Water Data'!B2),BY6="No",ISNUMBER('Water Data'!F4)),CONCATENATE("[",ROUND(100-'Water Data'!F4,0),"]"),NA()))</f>
        <v>92.1</v>
      </c>
      <c r="K6" s="96">
        <f>+IF(AND(ISTEXT('Water Data'!B2),BZ6="Yes"),'Water Data'!F6,IF(AND(ISTEXT('Water Data'!B2),BZ6="No",ISNUMBER('Water Data'!F6)),CONCATENATE("[",ROUND('Water Data'!F6,0),"]"),NA()))</f>
        <v>79.649999999999991</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f>+IF(AND(ISTEXT('Water Data'!B2),CE6="Yes"),100-'Water Data'!H4,IF(AND(ISTEXT('Water Data'!B2),CE6="No",ISNUMBER('Water Data'!H4)),CONCATENATE("[",ROUND(100-'Water Data'!H4,0),"]"),NA()))</f>
        <v>92.3</v>
      </c>
      <c r="Q6" s="96">
        <f>+IF(AND(ISTEXT('Water Data'!B2),CF6="Yes"),'Water Data'!H6,IF(AND(ISTEXT('Water Data'!B2),CF6="No",ISNUMBER('Water Data'!H6)),CONCATENATE("[",ROUND('Water Data'!H6,0),"]"),NA()))</f>
        <v>79.299999999999983</v>
      </c>
      <c r="R6" s="96" t="e">
        <f>+IF(AND(ISTEXT('Water Data'!B2),CG6="Yes"),'Water Data'!H9,IF(AND(ISTEXT('Water Data'!B2),CG6="No",ISNUMBER('Water Data'!H9)),CONCATENATE("[",ROUND('Water Data'!H9,0),"]"),NA()))</f>
        <v>#N/A</v>
      </c>
      <c r="S6" s="96">
        <f>+IF(AND(ISTEXT('Water Data'!B2),CH6="Yes"),100-'Water Data'!I4,IF(AND(ISTEXT('Water Data'!B2),CH6="No",ISNUMBER('Water Data'!I4)),CONCATENATE("[",ROUND(100-'Water Data'!I4,0),"]"),NA()))</f>
        <v>93</v>
      </c>
      <c r="T6" s="96">
        <f>+IF(AND(ISTEXT('Water Data'!B2),CI6="Yes"),'Water Data'!I6,IF(AND(ISTEXT('Water Data'!B2),CI6="No",ISNUMBER('Water Data'!I6)),CONCATENATE("[",ROUND('Water Data'!I6,0),"]"),NA()))</f>
        <v>88.34999999999998</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92.6</v>
      </c>
      <c r="W6" s="97">
        <f>+IF(AND(ISTEXT('Sanitation Data'!B2),CL6="Yes"),'Sanitation Data'!D6,IF(AND(ISTEXT('Sanitation Data'!B2),CL6="No",ISNUMBER('Sanitation Data'!D6)),CONCATENATE("[",ROUND('Sanitation Data'!D6,0),"]"),NA()))</f>
        <v>62.8</v>
      </c>
      <c r="X6" s="97" t="e">
        <f>+IF(AND(ISTEXT('Sanitation Data'!B2),CM6="Yes"),'Sanitation Data'!D10,IF(AND(ISTEXT('Sanitation Data'!B2),CM6="No",ISNUMBER('Sanitation Data'!D10)),CONCATENATE("[",ROUND('Sanitation Data'!D10,0),"]"),NA()))</f>
        <v>#N/A</v>
      </c>
      <c r="Y6" s="97">
        <f>+IF(AND(ISTEXT('Sanitation Data'!B2),CN6="Yes"),'Sanitation Data'!D11,IF(AND(ISTEXT('Sanitation Data'!B2),CN6="No",ISNUMBER('Sanitation Data'!D11)),CONCATENATE("[",ROUND('Sanitation Data'!D11,0),"]"),NA()))</f>
        <v>57.9</v>
      </c>
      <c r="Z6" s="97">
        <f>+IF(AND(ISTEXT('Sanitation Data'!B2),CO6="Yes"),'Sanitation Data'!D12,IF(AND(ISTEXT('Sanitation Data'!B2),CO6="No",ISNUMBER('Sanitation Data'!D12)),CONCATENATE("[",ROUND('Sanitation Data'!D12,0),"]"),NA()))</f>
        <v>57.9</v>
      </c>
      <c r="AA6" s="97">
        <f>+IF(AND(ISTEXT('Sanitation Data'!B2),CP6="Yes"),100-'Sanitation Data'!E4,IF(AND(ISTEXT('Sanitation Data'!B2),CP6="No",ISNUMBER('Sanitation Data'!E4)),CONCATENATE("[",ROUND(100-'Sanitation Data'!E4,0),"]"),NA()))</f>
        <v>95.1</v>
      </c>
      <c r="AB6" s="97">
        <f>+IF(AND(ISTEXT('Sanitation Data'!B2),CQ6="Yes"),'Sanitation Data'!E6,IF(AND(ISTEXT('Sanitation Data'!B2),CQ6="No",ISNUMBER('Sanitation Data'!E6)),CONCATENATE("[",ROUND('Sanitation Data'!E6,0),"]"),NA()))</f>
        <v>79</v>
      </c>
      <c r="AC6" s="97" t="e">
        <f>+IF(AND(ISTEXT('Sanitation Data'!B2),CR6="Yes"),'Sanitation Data'!E10,IF(AND(ISTEXT('Sanitation Data'!B2),CR6="No",ISNUMBER('Sanitation Data'!E10)),CONCATENATE("[",ROUND('Sanitation Data'!E10,0),"]"),NA()))</f>
        <v>#N/A</v>
      </c>
      <c r="AD6" s="97">
        <f>+IF(AND(ISTEXT('Sanitation Data'!B2),CS6="Yes"),'Sanitation Data'!E11,IF(AND(ISTEXT('Sanitation Data'!B2),CS6="No",ISNUMBER('Sanitation Data'!E11)),CONCATENATE("[",ROUND('Sanitation Data'!E11,0),"]"),NA()))</f>
        <v>72.3</v>
      </c>
      <c r="AE6" s="97">
        <f>+IF(AND(ISTEXT('Sanitation Data'!B2),CT6="Yes"),'Sanitation Data'!E12,IF(AND(ISTEXT('Sanitation Data'!B2),CT6="No",ISNUMBER('Sanitation Data'!E12)),CONCATENATE("[",ROUND('Sanitation Data'!E12,0),"]"),NA()))</f>
        <v>72.3</v>
      </c>
      <c r="AF6" s="97">
        <f>+IF(AND(ISTEXT('Sanitation Data'!B2),CU6="Yes"),100-'Sanitation Data'!F4,IF(AND(ISTEXT('Sanitation Data'!B2),CU6="No",ISNUMBER('Sanitation Data'!F4)),CONCATENATE("[",ROUND(100-'Sanitation Data'!F4,0),"]"),NA()))</f>
        <v>92.3</v>
      </c>
      <c r="AG6" s="97">
        <f>+IF(AND(ISTEXT('Sanitation Data'!B2),CV6="Yes"),'Sanitation Data'!F6,IF(AND(ISTEXT('Sanitation Data'!B2),CV6="No",ISNUMBER('Sanitation Data'!F6)),CONCATENATE("[",ROUND('Sanitation Data'!F6,0),"]"),NA()))</f>
        <v>61.3</v>
      </c>
      <c r="AH6" s="97" t="e">
        <f>+IF(AND(ISTEXT('Sanitation Data'!B2),CW6="Yes"),'Sanitation Data'!F10,IF(AND(ISTEXT('Sanitation Data'!B2),CW6="No",ISNUMBER('Sanitation Data'!F10)),CONCATENATE("[",ROUND('Sanitation Data'!F10,0),"]"),NA()))</f>
        <v>#N/A</v>
      </c>
      <c r="AI6" s="97">
        <f>+IF(AND(ISTEXT('Sanitation Data'!B2),CX6="Yes"),'Sanitation Data'!F11,IF(AND(ISTEXT('Sanitation Data'!B2),CX6="No",ISNUMBER('Sanitation Data'!F11)),CONCATENATE("[",ROUND('Sanitation Data'!F11,0),"]"),NA()))</f>
        <v>56.5</v>
      </c>
      <c r="AJ6" s="97">
        <f>+IF(AND(ISTEXT('Sanitation Data'!B2),CY6="Yes"),'Sanitation Data'!F12,IF(AND(ISTEXT('Sanitation Data'!B2),CY6="No",ISNUMBER('Sanitation Data'!F12)),CONCATENATE("[",ROUND('Sanitation Data'!F12,0),"]"),NA()))</f>
        <v>56.5</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92.5</v>
      </c>
      <c r="AQ6" s="97">
        <f>+IF(AND(ISTEXT('Sanitation Data'!B2),DF6="Yes"),'Sanitation Data'!H6,IF(AND(ISTEXT('Sanitation Data'!B2),DF6="No",ISTEXT('Sanitation Data'!H6)),CONCATENATE("[",ROUND('Sanitation Data'!H6,0),"]"),NA()))</f>
        <v>60.2</v>
      </c>
      <c r="AR6" s="97" t="e">
        <f>+IF(AND(ISTEXT('Sanitation Data'!B2),DG6="Yes"),'Sanitation Data'!H10,IF(AND(ISTEXT('Sanitation Data'!B2),DG6="No",ISNUMBER('Sanitation Data'!H10)),CONCATENATE("[",ROUND('Sanitation Data'!H10,0),"]"),NA()))</f>
        <v>#N/A</v>
      </c>
      <c r="AS6" s="97">
        <f>+IF(AND(ISTEXT('Sanitation Data'!B2),DH6="Yes"),'Sanitation Data'!H11,IF(AND(ISTEXT('Sanitation Data'!B2),DH6="No",ISNUMBER('Sanitation Data'!H11)),CONCATENATE("[",ROUND('Sanitation Data'!H11,0),"]"),NA()))</f>
        <v>55.7</v>
      </c>
      <c r="AT6" s="97">
        <f>+IF(AND(ISTEXT('Sanitation Data'!B2),DI6="Yes"),'Sanitation Data'!H12,IF(AND(ISTEXT('Sanitation Data'!B2),DI6="No",ISNUMBER('Sanitation Data'!H12)),CONCATENATE("[",ROUND('Sanitation Data'!H12,0),"]"),NA()))</f>
        <v>55.7</v>
      </c>
      <c r="AU6" s="97">
        <f>+IF(AND(ISTEXT('Sanitation Data'!B2),DJ6="Yes"),100-'Sanitation Data'!I4,IF(AND(ISTEXT('Sanitation Data'!B2),DJ6="No",ISNUMBER('Sanitation Data'!I4)),CONCATENATE("[",ROUND(100-'Sanitation Data'!I4,0),"]"),NA()))</f>
        <v>92.9</v>
      </c>
      <c r="AV6" s="97">
        <f>+IF(AND(ISTEXT('Sanitation Data'!B2),DK6="Yes"),'Sanitation Data'!I6,IF(AND(ISTEXT('Sanitation Data'!B2),DK6="No",ISNUMBER('Sanitation Data'!I6)),CONCATENATE("[",ROUND('Sanitation Data'!I6,0),"]"),NA()))</f>
        <v>76.2</v>
      </c>
      <c r="AW6" s="97" t="e">
        <f>+IF(AND(ISTEXT('Sanitation Data'!B2),DL6="Yes"),'Sanitation Data'!I10,IF(AND(ISTEXT('Sanitation Data'!B2),DL6="No",ISNUMBER('Sanitation Data'!I10)),CONCATENATE("[",ROUND('Sanitation Data'!I10,0),"]"),NA()))</f>
        <v>#N/A</v>
      </c>
      <c r="AX6" s="97">
        <f>+IF(AND(ISTEXT('Sanitation Data'!B2),DM6="Yes"),'Sanitation Data'!I11,IF(AND(ISTEXT('Sanitation Data'!B2),DM6="No",ISNUMBER('Sanitation Data'!I11)),CONCATENATE("[",ROUND('Sanitation Data'!I11,0),"]"),NA()))</f>
        <v>69.2</v>
      </c>
      <c r="AY6" s="97">
        <f>+IF(AND(ISTEXT('Sanitation Data'!B2),DN6="Yes"),'Sanitation Data'!I12,IF(AND(ISTEXT('Sanitation Data'!B2),DN6="No",ISNUMBER('Sanitation Data'!I12)),CONCATENATE("[",ROUND('Sanitation Data'!I12,0),"]"),NA()))</f>
        <v>69.2</v>
      </c>
      <c r="AZ6" s="98">
        <f>+IF(AND(ISTEXT('Hygiene Data'!B2),DO6="Yes"),'Hygiene Data'!D5,IF(AND(ISTEXT('Hygiene Data'!B2),DO6="No",ISNUMBER('Hygiene Data'!D5)),CONCATENATE("[",ROUND('Hygiene Data'!D5,0),"]"),NA()))</f>
        <v>37</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f>+IF(AND(ISTEXT('Hygiene Data'!B2),DR6="Yes"),'Hygiene Data'!E5,IF(AND(ISTEXT('Hygiene Data'!B2),DR6="No",ISNUMBER('Hygiene Data'!E5)),CONCATENATE("[",ROUND('Hygiene Data'!E5,0),"]"),NA()))</f>
        <v>44.6</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f>+IF(AND(ISTEXT('Hygiene Data'!B2),DU6="Yes"),'Hygiene Data'!F5,IF(AND(ISTEXT('Hygiene Data'!B2),DU6="No",ISNUMBER('Hygiene Data'!F5)),CONCATENATE("[",ROUND('Hygiene Data'!F5,0),"]"),NA()))</f>
        <v>36.299999999999997</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f>+IF(AND(ISTEXT('Hygiene Data'!B2),EA6="Yes"),'Hygiene Data'!H5,IF(AND(ISTEXT('Hygiene Data'!B2),EA6="No",ISNUMBER('Hygiene Data'!H5)),CONCATENATE("[",ROUND('Hygiene Data'!H5,0),"]"),NA()))</f>
        <v>39</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f>+IF(AND(ISTEXT('Hygiene Data'!B2),ED6="Yes"),'Hygiene Data'!I5,IF(AND(ISTEXT('Hygiene Data'!B2),ED6="No",ISNUMBER('Hygiene Data'!I5)),CONCATENATE("[",ROUND('Hygiene Data'!I5,0),"]"),NA()))</f>
        <v>27</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5"/>
      <c r="BS6" s="305" t="str">
        <f>+'Water Data'!D27</f>
        <v>Yes</v>
      </c>
      <c r="BT6" s="305" t="str">
        <f>+'Water Data'!D28</f>
        <v>Yes</v>
      </c>
      <c r="BU6" s="305">
        <f>+'Water Data'!D29</f>
        <v>0</v>
      </c>
      <c r="BV6" s="305" t="str">
        <f>+'Water Data'!E27</f>
        <v>Yes</v>
      </c>
      <c r="BW6" s="305" t="str">
        <f>+'Water Data'!E28</f>
        <v>Yes</v>
      </c>
      <c r="BX6" s="305">
        <f>+'Water Data'!E29</f>
        <v>0</v>
      </c>
      <c r="BY6" s="305" t="str">
        <f>+'Water Data'!F27</f>
        <v>Yes</v>
      </c>
      <c r="BZ6" s="305" t="str">
        <f>+'Water Data'!F28</f>
        <v>Yes</v>
      </c>
      <c r="CA6" s="305">
        <f>+'Water Data'!F29</f>
        <v>0</v>
      </c>
      <c r="CB6" s="305">
        <f>+'Water Data'!G27</f>
        <v>0</v>
      </c>
      <c r="CC6" s="305">
        <f>+'Water Data'!G28</f>
        <v>0</v>
      </c>
      <c r="CD6" s="305">
        <f>+'Water Data'!G29</f>
        <v>0</v>
      </c>
      <c r="CE6" s="305" t="str">
        <f>+'Water Data'!H27</f>
        <v>Yes</v>
      </c>
      <c r="CF6" s="305" t="str">
        <f>+'Water Data'!H28</f>
        <v>Yes</v>
      </c>
      <c r="CG6" s="305">
        <f>+'Water Data'!H29</f>
        <v>0</v>
      </c>
      <c r="CH6" s="305" t="str">
        <f>+'Water Data'!I27</f>
        <v>Yes</v>
      </c>
      <c r="CI6" s="305" t="str">
        <f>+'Water Data'!I28</f>
        <v>Yes</v>
      </c>
      <c r="CJ6" s="305">
        <f>+'Water Data'!I29</f>
        <v>0</v>
      </c>
      <c r="CK6" s="305" t="str">
        <f>+'Sanitation Data'!D28</f>
        <v>Yes</v>
      </c>
      <c r="CL6" s="305" t="str">
        <f>+'Sanitation Data'!D29</f>
        <v>Yes</v>
      </c>
      <c r="CM6" s="305">
        <f>+'Sanitation Data'!D30</f>
        <v>0</v>
      </c>
      <c r="CN6" s="305" t="str">
        <f>+'Sanitation Data'!D31</f>
        <v>Yes</v>
      </c>
      <c r="CO6" s="305" t="str">
        <f>+'Sanitation Data'!D32</f>
        <v>Yes</v>
      </c>
      <c r="CP6" s="305" t="str">
        <f>+'Sanitation Data'!E28</f>
        <v>Yes</v>
      </c>
      <c r="CQ6" s="305" t="str">
        <f>+'Sanitation Data'!E29</f>
        <v>Yes</v>
      </c>
      <c r="CR6" s="305">
        <f>+'Sanitation Data'!E30</f>
        <v>0</v>
      </c>
      <c r="CS6" s="305" t="str">
        <f>+'Sanitation Data'!E31</f>
        <v>Yes</v>
      </c>
      <c r="CT6" s="305" t="str">
        <f>+'Sanitation Data'!E32</f>
        <v>Yes</v>
      </c>
      <c r="CU6" s="305" t="str">
        <f>+'Sanitation Data'!F28</f>
        <v>Yes</v>
      </c>
      <c r="CV6" s="305" t="str">
        <f>+'Sanitation Data'!F29</f>
        <v>Yes</v>
      </c>
      <c r="CW6" s="305">
        <f>+'Sanitation Data'!F30</f>
        <v>0</v>
      </c>
      <c r="CX6" s="305" t="str">
        <f>+'Sanitation Data'!F31</f>
        <v>Yes</v>
      </c>
      <c r="CY6" s="305" t="str">
        <f>+'Sanitation Data'!F32</f>
        <v>Yes</v>
      </c>
      <c r="CZ6" s="305">
        <f>+'Sanitation Data'!G28</f>
        <v>0</v>
      </c>
      <c r="DA6" s="305">
        <f>+'Sanitation Data'!G29</f>
        <v>0</v>
      </c>
      <c r="DB6" s="305">
        <f>+'Sanitation Data'!G30</f>
        <v>0</v>
      </c>
      <c r="DC6" s="305">
        <f>+'Sanitation Data'!G31</f>
        <v>0</v>
      </c>
      <c r="DD6" s="305">
        <f>+'Sanitation Data'!G32</f>
        <v>0</v>
      </c>
      <c r="DE6" s="305" t="str">
        <f>+'Sanitation Data'!H28</f>
        <v>Yes</v>
      </c>
      <c r="DF6" s="305" t="str">
        <f>+'Sanitation Data'!H29</f>
        <v>Yes</v>
      </c>
      <c r="DG6" s="305">
        <f>+'Sanitation Data'!H30</f>
        <v>0</v>
      </c>
      <c r="DH6" s="305" t="str">
        <f>+'Sanitation Data'!H31</f>
        <v>Yes</v>
      </c>
      <c r="DI6" s="305" t="str">
        <f>+'Sanitation Data'!H32</f>
        <v>Yes</v>
      </c>
      <c r="DJ6" s="305" t="str">
        <f>+'Sanitation Data'!I28</f>
        <v>Yes</v>
      </c>
      <c r="DK6" s="305" t="str">
        <f>+'Sanitation Data'!I29</f>
        <v>Yes</v>
      </c>
      <c r="DL6" s="305">
        <f>+'Sanitation Data'!I30</f>
        <v>0</v>
      </c>
      <c r="DM6" s="305" t="str">
        <f>+'Sanitation Data'!I31</f>
        <v>Yes</v>
      </c>
      <c r="DN6" s="305" t="str">
        <f>+'Sanitation Data'!I32</f>
        <v>Yes</v>
      </c>
      <c r="DO6" s="305" t="str">
        <f>+'Hygiene Data'!D11</f>
        <v>Yes</v>
      </c>
      <c r="DP6" s="305">
        <f>+'Hygiene Data'!D12</f>
        <v>0</v>
      </c>
      <c r="DQ6" s="305">
        <f>+'Hygiene Data'!D13</f>
        <v>0</v>
      </c>
      <c r="DR6" s="305" t="str">
        <f>+'Hygiene Data'!E11</f>
        <v>Yes</v>
      </c>
      <c r="DS6" s="305">
        <f>+'Hygiene Data'!E12</f>
        <v>0</v>
      </c>
      <c r="DT6" s="305">
        <f>+'Hygiene Data'!E13</f>
        <v>0</v>
      </c>
      <c r="DU6" s="305" t="str">
        <f>+'Hygiene Data'!F11</f>
        <v>Yes</v>
      </c>
      <c r="DV6" s="305">
        <f>+'Hygiene Data'!F12</f>
        <v>0</v>
      </c>
      <c r="DW6" s="305">
        <f>+'Hygiene Data'!F13</f>
        <v>0</v>
      </c>
      <c r="DX6" s="305">
        <f>+'Hygiene Data'!G11</f>
        <v>0</v>
      </c>
      <c r="DY6" s="305">
        <f>+'Hygiene Data'!G12</f>
        <v>0</v>
      </c>
      <c r="DZ6" s="305">
        <f>+'Hygiene Data'!G13</f>
        <v>0</v>
      </c>
      <c r="EA6" s="305" t="str">
        <f>+'Hygiene Data'!H11</f>
        <v>Yes</v>
      </c>
      <c r="EB6" s="305">
        <f>+'Hygiene Data'!H12</f>
        <v>0</v>
      </c>
      <c r="EC6" s="305">
        <f>+'Hygiene Data'!H13</f>
        <v>0</v>
      </c>
      <c r="ED6" s="305" t="str">
        <f>+'Hygiene Data'!I11</f>
        <v>Yes</v>
      </c>
      <c r="EE6" s="305">
        <f>+'Hygiene Data'!I12</f>
        <v>0</v>
      </c>
      <c r="EF6" s="305">
        <f>+'Hygiene Data'!I13</f>
        <v>0</v>
      </c>
    </row>
    <row xmlns:x14ac="http://schemas.microsoft.com/office/spreadsheetml/2009/9/ac" r="7" x14ac:dyDescent="0.2">
      <c r="A7" s="36" t="str">
        <f ca="true">+IF(OFFSET('Water Data'!$B$2,0,10*ROW('Water Data'!E1))="","",OFFSET('Water Data'!$B$2,0,10*ROW('Water Data'!E1)))</f>
        <v>MWI_2010_UIS</v>
      </c>
      <c r="B7" s="36" t="str">
        <f ca="true">+IF(OFFSET('Water Data'!$C$2,0,10*ROW('Water Data'!F1))="","",OFFSET('Water Data'!$C$2,0,10*ROW('Water Data'!F1)))</f>
        <v>Other</v>
      </c>
      <c r="C7" s="361">
        <f t="shared" ref="C7:C70" ca="true" si="0">+IF(ISNUMBER(VALUE(MID(A7,5,4))), VALUE(MID(A7, 5,4)),"")</f>
        <v>2010</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[79]</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str">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[78]</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str">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[87]</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5"/>
      <c r="BS7" s="305" t="str">
        <f ca="true">+IF(OFFSET('Water Data'!$D$27,0,10*ROW('Water Data'!D1))="","",OFFSET('Water Data'!$D$27,0,10*ROW('Water Data'!D1)))</f>
        <v/>
      </c>
      <c r="BT7" s="305" t="str">
        <f ca="true">+IF(OFFSET('Water Data'!$D$28,0,10*ROW('Water Data'!D1))="","",OFFSET('Water Data'!$D$28,0,10*ROW('Water Data'!D1)))</f>
        <v>No</v>
      </c>
      <c r="BU7" s="305" t="str">
        <f ca="true">+IF(OFFSET('Water Data'!$D$29,0,10*ROW('Water Data'!D1))="","",OFFSET('Water Data'!$D$29,0,10*ROW('Water Data'!D1)))</f>
        <v/>
      </c>
      <c r="BV7" s="305" t="str">
        <f ca="true">+IF(OFFSET('Water Data'!$E$27,0,10*ROW('Water Data'!E1))="","",OFFSET('Water Data'!$E$27,0,10*ROW('Water Data'!E1)))</f>
        <v/>
      </c>
      <c r="BW7" s="305" t="str">
        <f ca="true">+IF(OFFSET('Water Data'!$E$28,0,10*ROW('Water Data'!E1))="","",OFFSET('Water Data'!$E$28,0,10*ROW('Water Data'!E1)))</f>
        <v/>
      </c>
      <c r="BX7" s="305" t="str">
        <f ca="true">+IF(OFFSET('Water Data'!$E$29,0,10*ROW('Water Data'!E1))="","",OFFSET('Water Data'!$E$29,0,10*ROW('Water Data'!E1)))</f>
        <v/>
      </c>
      <c r="BY7" s="305" t="str">
        <f ca="true">+IF(OFFSET('Water Data'!$F$27,0,10*ROW('Water Data'!F1))="","",OFFSET('Water Data'!$F$27,0,10*ROW('Water Data'!F1)))</f>
        <v/>
      </c>
      <c r="BZ7" s="305" t="str">
        <f ca="true">+IF(OFFSET('Water Data'!$F$28,0,10*ROW('Water Data'!F1))="","",OFFSET('Water Data'!$F$28,0,10*ROW('Water Data'!F1)))</f>
        <v/>
      </c>
      <c r="CA7" s="305" t="str">
        <f ca="true">+IF(OFFSET('Water Data'!$F$29,0,10*ROW('Water Data'!F1))="","",OFFSET('Water Data'!$F$29,0,10*ROW('Water Data'!F1)))</f>
        <v/>
      </c>
      <c r="CB7" s="305" t="str">
        <f ca="true">+IF(OFFSET('Water Data'!$G$27,0,10*ROW('Water Data'!G1))="","",OFFSET('Water Data'!$G$27,0,10*ROW('Water Data'!G1)))</f>
        <v/>
      </c>
      <c r="CC7" s="305" t="str">
        <f ca="true">+IF(OFFSET('Water Data'!$G$28,0,10*ROW('Water Data'!G1))="","",OFFSET('Water Data'!$G$28,0,10*ROW('Water Data'!G1)))</f>
        <v/>
      </c>
      <c r="CD7" s="305" t="str">
        <f ca="true">+IF(OFFSET('Water Data'!$G$29,0,10*ROW('Water Data'!G1))="","",OFFSET('Water Data'!$G$29,0,10*ROW('Water Data'!G1)))</f>
        <v/>
      </c>
      <c r="CE7" s="305" t="str">
        <f ca="true">+IF(OFFSET('Water Data'!$H$27,0,10*ROW('Water Data'!H1))="","",OFFSET('Water Data'!$H$27,0,10*ROW('Water Data'!H1)))</f>
        <v/>
      </c>
      <c r="CF7" s="305" t="str">
        <f ca="true">+IF(OFFSET('Water Data'!$H$28,0,10*ROW('Water Data'!H1))="","",OFFSET('Water Data'!$H$28,0,10*ROW('Water Data'!H1)))</f>
        <v>No</v>
      </c>
      <c r="CG7" s="305" t="str">
        <f ca="true">+IF(OFFSET('Water Data'!$H$29,0,10*ROW('Water Data'!H1))="","",OFFSET('Water Data'!$H$29,0,10*ROW('Water Data'!H1)))</f>
        <v/>
      </c>
      <c r="CH7" s="305" t="str">
        <f ca="true">+IF(OFFSET('Water Data'!$I$27,0,10*ROW('Water Data'!I1))="","",OFFSET('Water Data'!$I$27,0,10*ROW('Water Data'!I1)))</f>
        <v/>
      </c>
      <c r="CI7" s="305" t="str">
        <f ca="true">+IF(OFFSET('Water Data'!$I$28,0,10*ROW('Water Data'!I1))="","",OFFSET('Water Data'!$I$28,0,10*ROW('Water Data'!I1)))</f>
        <v>No</v>
      </c>
      <c r="CJ7" s="305" t="str">
        <f ca="true">+IF(OFFSET('Water Data'!$I$29,0,10*ROW('Water Data'!I1))="","",OFFSET('Water Data'!$I$29,0,10*ROW('Water Data'!I1)))</f>
        <v/>
      </c>
      <c r="CK7" s="305" t="str">
        <f ca="true">+IF(OFFSET('Sanitation Data'!$D$28,0,10*ROW('Sanitation Data'!D1))="","",OFFSET('Sanitation Data'!$D$28,0,10*ROW('Sanitation Data'!D1)))</f>
        <v/>
      </c>
      <c r="CL7" s="305" t="str">
        <f ca="true">+IF(OFFSET('Sanitation Data'!$D$29,0,10*ROW('Sanitation Data'!D1))="","",OFFSET('Sanitation Data'!$D$29,0,10*ROW('Sanitation Data'!D1)))</f>
        <v/>
      </c>
      <c r="CM7" s="305" t="str">
        <f ca="true">+IF(OFFSET('Sanitation Data'!$D$30,0,10*ROW('Sanitation Data'!D1))="","",OFFSET('Sanitation Data'!$D$30,0,10*ROW('Sanitation Data'!D1)))</f>
        <v/>
      </c>
      <c r="CN7" s="305" t="str">
        <f ca="true">+IF(OFFSET('Sanitation Data'!$D$31,0,10*ROW('Sanitation Data'!D1))="","",OFFSET('Sanitation Data'!$D$31,0,10*ROW('Sanitation Data'!D1)))</f>
        <v/>
      </c>
      <c r="CO7" s="305" t="str">
        <f ca="true">+IF(OFFSET('Sanitation Data'!$D$32,0,10*ROW('Sanitation Data'!D1))="","",OFFSET('Sanitation Data'!$D$32,0,10*ROW('Sanitation Data'!D1)))</f>
        <v/>
      </c>
      <c r="CP7" s="305" t="str">
        <f ca="true">+IF(OFFSET('Sanitation Data'!$E$28,0,10*ROW('Sanitation Data'!E1))="","",OFFSET('Sanitation Data'!$E$28,0,10*ROW('Sanitation Data'!E1)))</f>
        <v/>
      </c>
      <c r="CQ7" s="305" t="str">
        <f ca="true">+IF(OFFSET('Sanitation Data'!$E$29,0,10*ROW('Sanitation Data'!E1))="","",OFFSET('Sanitation Data'!$E$29,0,10*ROW('Sanitation Data'!E1)))</f>
        <v/>
      </c>
      <c r="CR7" s="305" t="str">
        <f ca="true">+IF(OFFSET('Sanitation Data'!$E$30,0,10*ROW('Sanitation Data'!E1))="","",OFFSET('Sanitation Data'!$E$30,0,10*ROW('Sanitation Data'!E1)))</f>
        <v/>
      </c>
      <c r="CS7" s="305" t="str">
        <f ca="true">+IF(OFFSET('Sanitation Data'!$E$31,0,10*ROW('Sanitation Data'!E1))="","",OFFSET('Sanitation Data'!$E$31,0,10*ROW('Sanitation Data'!E1)))</f>
        <v/>
      </c>
      <c r="CT7" s="305" t="str">
        <f ca="true">+IF(OFFSET('Sanitation Data'!$E$32,0,10*ROW('Sanitation Data'!E1))="","",OFFSET('Sanitation Data'!$E$32,0,10*ROW('Sanitation Data'!E1)))</f>
        <v/>
      </c>
      <c r="CU7" s="305" t="str">
        <f ca="true">+IF(OFFSET('Sanitation Data'!$F$28,0,10*ROW('Sanitation Data'!F1))="","",OFFSET('Sanitation Data'!$F$28,0,10*ROW('Sanitation Data'!F1)))</f>
        <v/>
      </c>
      <c r="CV7" s="305" t="str">
        <f ca="true">+IF(OFFSET('Sanitation Data'!$F$29,0,10*ROW('Sanitation Data'!F1))="","",OFFSET('Sanitation Data'!$F$29,0,10*ROW('Sanitation Data'!F1)))</f>
        <v/>
      </c>
      <c r="CW7" s="305" t="str">
        <f ca="true">+IF(OFFSET('Sanitation Data'!$F$30,0,10*ROW('Sanitation Data'!F1))="","",OFFSET('Sanitation Data'!$F$30,0,10*ROW('Sanitation Data'!F1)))</f>
        <v/>
      </c>
      <c r="CX7" s="305" t="str">
        <f ca="true">+IF(OFFSET('Sanitation Data'!$F$31,0,10*ROW('Sanitation Data'!F1))="","",OFFSET('Sanitation Data'!$F$31,0,10*ROW('Sanitation Data'!F1)))</f>
        <v/>
      </c>
      <c r="CY7" s="305" t="str">
        <f ca="true">+IF(OFFSET('Sanitation Data'!$F$32,0,10*ROW('Sanitation Data'!F1))="","",OFFSET('Sanitation Data'!$F$32,0,10*ROW('Sanitation Data'!F1)))</f>
        <v/>
      </c>
      <c r="CZ7" s="305" t="str">
        <f ca="true">+IF(OFFSET('Sanitation Data'!$G$28,0,10*ROW('Sanitation Data'!G1))="","",OFFSET('Sanitation Data'!$G$28,0,10*ROW('Sanitation Data'!G1)))</f>
        <v/>
      </c>
      <c r="DA7" s="305" t="str">
        <f ca="true">+IF(OFFSET('Sanitation Data'!$G$29,0,10*ROW('Sanitation Data'!G1))="","",OFFSET('Sanitation Data'!$G$29,0,10*ROW('Sanitation Data'!G1)))</f>
        <v/>
      </c>
      <c r="DB7" s="305" t="str">
        <f ca="true">+IF(OFFSET('Sanitation Data'!$G$30,0,10*ROW('Sanitation Data'!G1))="","",OFFSET('Sanitation Data'!$G$30,0,10*ROW('Sanitation Data'!G1)))</f>
        <v/>
      </c>
      <c r="DC7" s="305" t="str">
        <f ca="true">+IF(OFFSET('Sanitation Data'!$G$31,0,10*ROW('Sanitation Data'!G1))="","",OFFSET('Sanitation Data'!$G$31,0,10*ROW('Sanitation Data'!G1)))</f>
        <v/>
      </c>
      <c r="DD7" s="305" t="str">
        <f ca="true">+IF(OFFSET('Sanitation Data'!$G$32,0,10*ROW('Sanitation Data'!G1))="","",OFFSET('Sanitation Data'!$G$32,0,10*ROW('Sanitation Data'!G1)))</f>
        <v/>
      </c>
      <c r="DE7" s="305" t="str">
        <f ca="true">+IF(OFFSET('Sanitation Data'!$H$28,0,10*ROW('Sanitation Data'!H1))="","",OFFSET('Sanitation Data'!$H$28,0,10*ROW('Sanitation Data'!H1)))</f>
        <v/>
      </c>
      <c r="DF7" s="305" t="str">
        <f ca="true">+IF(OFFSET('Sanitation Data'!$H$29,0,10*ROW('Sanitation Data'!H1))="","",OFFSET('Sanitation Data'!$H$29,0,10*ROW('Sanitation Data'!H1)))</f>
        <v/>
      </c>
      <c r="DG7" s="305" t="str">
        <f ca="true">+IF(OFFSET('Sanitation Data'!$H$30,0,10*ROW('Sanitation Data'!H1))="","",OFFSET('Sanitation Data'!$H$30,0,10*ROW('Sanitation Data'!H1)))</f>
        <v/>
      </c>
      <c r="DH7" s="305" t="str">
        <f ca="true">+IF(OFFSET('Sanitation Data'!$H$31,0,10*ROW('Sanitation Data'!H1))="","",OFFSET('Sanitation Data'!$H$31,0,10*ROW('Sanitation Data'!H1)))</f>
        <v/>
      </c>
      <c r="DI7" s="305" t="str">
        <f ca="true">+IF(OFFSET('Sanitation Data'!$H$32,0,10*ROW('Sanitation Data'!H1))="","",OFFSET('Sanitation Data'!$H$32,0,10*ROW('Sanitation Data'!H1)))</f>
        <v/>
      </c>
      <c r="DJ7" s="305" t="str">
        <f ca="true">+IF(OFFSET('Sanitation Data'!$I$28,0,10*ROW('Sanitation Data'!I1))="","",OFFSET('Sanitation Data'!$I$28,0,10*ROW('Sanitation Data'!I1)))</f>
        <v/>
      </c>
      <c r="DK7" s="305" t="str">
        <f ca="true">+IF(OFFSET('Sanitation Data'!$I$29,0,10*ROW('Sanitation Data'!I1))="","",OFFSET('Sanitation Data'!$I$29,0,10*ROW('Sanitation Data'!I1)))</f>
        <v/>
      </c>
      <c r="DL7" s="305" t="str">
        <f ca="true">+IF(OFFSET('Sanitation Data'!$I$30,0,10*ROW('Sanitation Data'!I1))="","",OFFSET('Sanitation Data'!$I$30,0,10*ROW('Sanitation Data'!I1)))</f>
        <v/>
      </c>
      <c r="DM7" s="305" t="str">
        <f ca="true">+IF(OFFSET('Sanitation Data'!$I$31,0,10*ROW('Sanitation Data'!I1))="","",OFFSET('Sanitation Data'!$I$31,0,10*ROW('Sanitation Data'!I1)))</f>
        <v/>
      </c>
      <c r="DN7" s="305" t="str">
        <f ca="true">+IF(OFFSET('Sanitation Data'!$I$32,0,10*ROW('Sanitation Data'!I1))="","",OFFSET('Sanitation Data'!$I$32,0,10*ROW('Sanitation Data'!I1)))</f>
        <v/>
      </c>
      <c r="DO7" s="305" t="str">
        <f ca="true">+IF(OFFSET('Hygiene Data'!$D$11,0,10*ROW('Hygiene Data'!D1))="","",OFFSET('Hygiene Data'!$D$11,0,10*ROW('Hygiene Data'!D1)))</f>
        <v/>
      </c>
      <c r="DP7" s="305" t="str">
        <f ca="true">+IF(OFFSET('Hygiene Data'!$D$12,0,10*ROW('Hygiene Data'!D1))="","",OFFSET('Hygiene Data'!$D$12,0,10*ROW('Hygiene Data'!D1)))</f>
        <v/>
      </c>
      <c r="DQ7" s="305" t="str">
        <f ca="true">+IF(OFFSET('Hygiene Data'!$D$13,0,10*ROW('Hygiene Data'!D1))="","",OFFSET('Hygiene Data'!$D$13,0,10*ROW('Hygiene Data'!D1)))</f>
        <v/>
      </c>
      <c r="DR7" s="305" t="str">
        <f ca="true">+IF(OFFSET('Hygiene Data'!$E$11,0,10*ROW('Hygiene Data'!E1))="","",OFFSET('Hygiene Data'!$E$11,0,10*ROW('Hygiene Data'!E1)))</f>
        <v/>
      </c>
      <c r="DS7" s="305" t="str">
        <f ca="true">+IF(OFFSET('Hygiene Data'!$E$12,0,10*ROW('Hygiene Data'!E1))="","",OFFSET('Hygiene Data'!$E$12,0,10*ROW('Hygiene Data'!E1)))</f>
        <v/>
      </c>
      <c r="DT7" s="305" t="str">
        <f ca="true">+IF(OFFSET('Hygiene Data'!$E$13,0,10*ROW('Hygiene Data'!E1))="","",OFFSET('Hygiene Data'!$E$13,0,10*ROW('Hygiene Data'!E1)))</f>
        <v/>
      </c>
      <c r="DU7" s="305" t="str">
        <f ca="true">+IF(OFFSET('Hygiene Data'!$F$11,0,10*ROW('Hygiene Data'!F1))="","",OFFSET('Hygiene Data'!$F$11,0,10*ROW('Hygiene Data'!F1)))</f>
        <v/>
      </c>
      <c r="DV7" s="305" t="str">
        <f ca="true">+IF(OFFSET('Hygiene Data'!$F$12,0,10*ROW('Hygiene Data'!F1))="","",OFFSET('Hygiene Data'!$F$12,0,10*ROW('Hygiene Data'!F1)))</f>
        <v/>
      </c>
      <c r="DW7" s="305" t="str">
        <f ca="true">+IF(OFFSET('Hygiene Data'!$F$13,0,10*ROW('Hygiene Data'!F1))="","",OFFSET('Hygiene Data'!$F$13,0,10*ROW('Hygiene Data'!F1)))</f>
        <v/>
      </c>
      <c r="DX7" s="305" t="str">
        <f ca="true">+IF(OFFSET('Hygiene Data'!$G$11,0,10*ROW('Hygiene Data'!G1))="","",OFFSET('Hygiene Data'!$G$11,0,10*ROW('Hygiene Data'!G1)))</f>
        <v/>
      </c>
      <c r="DY7" s="305" t="str">
        <f ca="true">+IF(OFFSET('Hygiene Data'!$G$12,0,10*ROW('Hygiene Data'!G1))="","",OFFSET('Hygiene Data'!$G$12,0,10*ROW('Hygiene Data'!G1)))</f>
        <v/>
      </c>
      <c r="DZ7" s="305" t="str">
        <f ca="true">+IF(OFFSET('Hygiene Data'!$G$13,0,10*ROW('Hygiene Data'!G1))="","",OFFSET('Hygiene Data'!$G$13,0,10*ROW('Hygiene Data'!G1)))</f>
        <v/>
      </c>
      <c r="EA7" s="305" t="str">
        <f ca="true">+IF(OFFSET('Hygiene Data'!$H$11,0,10*ROW('Hygiene Data'!H1))="","",OFFSET('Hygiene Data'!$H$11,0,10*ROW('Hygiene Data'!H1)))</f>
        <v/>
      </c>
      <c r="EB7" s="305" t="str">
        <f ca="true">+IF(OFFSET('Hygiene Data'!$H$12,0,10*ROW('Hygiene Data'!H1))="","",OFFSET('Hygiene Data'!$H$12,0,10*ROW('Hygiene Data'!H1)))</f>
        <v/>
      </c>
      <c r="EC7" s="305" t="str">
        <f ca="true">+IF(OFFSET('Hygiene Data'!$H$13,0,10*ROW('Hygiene Data'!H1))="","",OFFSET('Hygiene Data'!$H$13,0,10*ROW('Hygiene Data'!H1)))</f>
        <v/>
      </c>
      <c r="ED7" s="305" t="str">
        <f ca="true">+IF(OFFSET('Hygiene Data'!$I$11,0,10*ROW('Hygiene Data'!I1))="","",OFFSET('Hygiene Data'!$I$11,0,10*ROW('Hygiene Data'!I1)))</f>
        <v/>
      </c>
      <c r="EE7" s="305" t="str">
        <f ca="true">+IF(OFFSET('Hygiene Data'!$I$12,0,10*ROW('Hygiene Data'!I1))="","",OFFSET('Hygiene Data'!$I$12,0,10*ROW('Hygiene Data'!I1)))</f>
        <v/>
      </c>
      <c r="EF7" s="305"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MWI_2011_EMIS</v>
      </c>
      <c r="B8" s="36" t="str">
        <f ca="true">+IF(OFFSET('Water Data'!$C$2,0,10*ROW('Water Data'!F2))="","",OFFSET('Water Data'!$C$2,0,10*ROW('Water Data'!F2)))</f>
        <v>EMIS</v>
      </c>
      <c r="C8" s="361">
        <f t="shared" ca="true" si="0"/>
        <v>2011</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89.5</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80.3</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90.7</v>
      </c>
      <c r="H8" s="96">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88.399999999999991</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89.4</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79.600000000000009</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90.3</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79.599999999999994</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85</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83.1</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91.8</v>
      </c>
      <c r="W8" s="97">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65.7</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60.9</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60.9</v>
      </c>
      <c r="AA8" s="97">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92</v>
      </c>
      <c r="AB8" s="97">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78.3</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71.599999999999994</v>
      </c>
      <c r="AE8" s="97">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71.599999999999994</v>
      </c>
      <c r="AF8" s="97">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91.8</v>
      </c>
      <c r="AG8" s="97">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64.7</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60.1</v>
      </c>
      <c r="AJ8" s="97">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60.1</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91.8</v>
      </c>
      <c r="AQ8" s="97">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63.7</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59.3</v>
      </c>
      <c r="AT8" s="97">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59.3</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91.8</v>
      </c>
      <c r="AV8" s="97">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75.599999999999994</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69.099999999999994</v>
      </c>
      <c r="AY8" s="97">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69.099999999999994</v>
      </c>
      <c r="AZ8" s="98">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38.300000000000004</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45.2</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37.799999999999997</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40</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29.400000000000006</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5"/>
      <c r="BS8" s="305" t="str">
        <f ca="true">+IF(OFFSET('Water Data'!$D$27,0,10*ROW('Water Data'!D2))="","",OFFSET('Water Data'!$D$27,0,10*ROW('Water Data'!D2)))</f>
        <v>Yes</v>
      </c>
      <c r="BT8" s="305" t="str">
        <f ca="true">+IF(OFFSET('Water Data'!$D$28,0,10*ROW('Water Data'!D2))="","",OFFSET('Water Data'!$D$28,0,10*ROW('Water Data'!D2)))</f>
        <v>Yes</v>
      </c>
      <c r="BU8" s="305" t="str">
        <f ca="true">+IF(OFFSET('Water Data'!$D$29,0,10*ROW('Water Data'!D2))="","",OFFSET('Water Data'!$D$29,0,10*ROW('Water Data'!D2)))</f>
        <v/>
      </c>
      <c r="BV8" s="305" t="str">
        <f ca="true">+IF(OFFSET('Water Data'!$E$27,0,10*ROW('Water Data'!E2))="","",OFFSET('Water Data'!$E$27,0,10*ROW('Water Data'!E2)))</f>
        <v>Yes</v>
      </c>
      <c r="BW8" s="305" t="str">
        <f ca="true">+IF(OFFSET('Water Data'!$E$28,0,10*ROW('Water Data'!E2))="","",OFFSET('Water Data'!$E$28,0,10*ROW('Water Data'!E2)))</f>
        <v>Yes</v>
      </c>
      <c r="BX8" s="305" t="str">
        <f ca="true">+IF(OFFSET('Water Data'!$E$29,0,10*ROW('Water Data'!E2))="","",OFFSET('Water Data'!$E$29,0,10*ROW('Water Data'!E2)))</f>
        <v/>
      </c>
      <c r="BY8" s="305" t="str">
        <f ca="true">+IF(OFFSET('Water Data'!$F$27,0,10*ROW('Water Data'!F2))="","",OFFSET('Water Data'!$F$27,0,10*ROW('Water Data'!F2)))</f>
        <v>Yes</v>
      </c>
      <c r="BZ8" s="305" t="str">
        <f ca="true">+IF(OFFSET('Water Data'!$F$28,0,10*ROW('Water Data'!F2))="","",OFFSET('Water Data'!$F$28,0,10*ROW('Water Data'!F2)))</f>
        <v>Yes</v>
      </c>
      <c r="CA8" s="305" t="str">
        <f ca="true">+IF(OFFSET('Water Data'!$F$29,0,10*ROW('Water Data'!F2))="","",OFFSET('Water Data'!$F$29,0,10*ROW('Water Data'!F2)))</f>
        <v/>
      </c>
      <c r="CB8" s="305" t="str">
        <f ca="true">+IF(OFFSET('Water Data'!$G$27,0,10*ROW('Water Data'!G2))="","",OFFSET('Water Data'!$G$27,0,10*ROW('Water Data'!G2)))</f>
        <v/>
      </c>
      <c r="CC8" s="305" t="str">
        <f ca="true">+IF(OFFSET('Water Data'!$G$28,0,10*ROW('Water Data'!G2))="","",OFFSET('Water Data'!$G$28,0,10*ROW('Water Data'!G2)))</f>
        <v/>
      </c>
      <c r="CD8" s="305" t="str">
        <f ca="true">+IF(OFFSET('Water Data'!$G$29,0,10*ROW('Water Data'!G2))="","",OFFSET('Water Data'!$G$29,0,10*ROW('Water Data'!G2)))</f>
        <v/>
      </c>
      <c r="CE8" s="305" t="str">
        <f ca="true">+IF(OFFSET('Water Data'!$H$27,0,10*ROW('Water Data'!H2))="","",OFFSET('Water Data'!$H$27,0,10*ROW('Water Data'!H2)))</f>
        <v>Yes</v>
      </c>
      <c r="CF8" s="305" t="str">
        <f ca="true">+IF(OFFSET('Water Data'!$H$28,0,10*ROW('Water Data'!H2))="","",OFFSET('Water Data'!$H$28,0,10*ROW('Water Data'!H2)))</f>
        <v>Yes</v>
      </c>
      <c r="CG8" s="305" t="str">
        <f ca="true">+IF(OFFSET('Water Data'!$H$29,0,10*ROW('Water Data'!H2))="","",OFFSET('Water Data'!$H$29,0,10*ROW('Water Data'!H2)))</f>
        <v/>
      </c>
      <c r="CH8" s="305" t="str">
        <f ca="true">+IF(OFFSET('Water Data'!$I$27,0,10*ROW('Water Data'!I2))="","",OFFSET('Water Data'!$I$27,0,10*ROW('Water Data'!I2)))</f>
        <v>Yes</v>
      </c>
      <c r="CI8" s="305" t="str">
        <f ca="true">+IF(OFFSET('Water Data'!$I$28,0,10*ROW('Water Data'!I2))="","",OFFSET('Water Data'!$I$28,0,10*ROW('Water Data'!I2)))</f>
        <v>Yes</v>
      </c>
      <c r="CJ8" s="305" t="str">
        <f ca="true">+IF(OFFSET('Water Data'!$I$29,0,10*ROW('Water Data'!I2))="","",OFFSET('Water Data'!$I$29,0,10*ROW('Water Data'!I2)))</f>
        <v/>
      </c>
      <c r="CK8" s="305" t="str">
        <f ca="true">+IF(OFFSET('Sanitation Data'!$D$28,0,10*ROW('Sanitation Data'!D2))="","",OFFSET('Sanitation Data'!$D$28,0,10*ROW('Sanitation Data'!D2)))</f>
        <v>Yes</v>
      </c>
      <c r="CL8" s="305" t="str">
        <f ca="true">+IF(OFFSET('Sanitation Data'!$D$29,0,10*ROW('Sanitation Data'!D2))="","",OFFSET('Sanitation Data'!$D$29,0,10*ROW('Sanitation Data'!D2)))</f>
        <v>Yes</v>
      </c>
      <c r="CM8" s="305" t="str">
        <f ca="true">+IF(OFFSET('Sanitation Data'!$D$30,0,10*ROW('Sanitation Data'!D2))="","",OFFSET('Sanitation Data'!$D$30,0,10*ROW('Sanitation Data'!D2)))</f>
        <v/>
      </c>
      <c r="CN8" s="305" t="str">
        <f ca="true">+IF(OFFSET('Sanitation Data'!$D$31,0,10*ROW('Sanitation Data'!D2))="","",OFFSET('Sanitation Data'!$D$31,0,10*ROW('Sanitation Data'!D2)))</f>
        <v>Yes</v>
      </c>
      <c r="CO8" s="305" t="str">
        <f ca="true">+IF(OFFSET('Sanitation Data'!$D$32,0,10*ROW('Sanitation Data'!D2))="","",OFFSET('Sanitation Data'!$D$32,0,10*ROW('Sanitation Data'!D2)))</f>
        <v>Yes</v>
      </c>
      <c r="CP8" s="305" t="str">
        <f ca="true">+IF(OFFSET('Sanitation Data'!$E$28,0,10*ROW('Sanitation Data'!E2))="","",OFFSET('Sanitation Data'!$E$28,0,10*ROW('Sanitation Data'!E2)))</f>
        <v>Yes</v>
      </c>
      <c r="CQ8" s="305" t="str">
        <f ca="true">+IF(OFFSET('Sanitation Data'!$E$29,0,10*ROW('Sanitation Data'!E2))="","",OFFSET('Sanitation Data'!$E$29,0,10*ROW('Sanitation Data'!E2)))</f>
        <v>Yes</v>
      </c>
      <c r="CR8" s="305" t="str">
        <f ca="true">+IF(OFFSET('Sanitation Data'!$E$30,0,10*ROW('Sanitation Data'!E2))="","",OFFSET('Sanitation Data'!$E$30,0,10*ROW('Sanitation Data'!E2)))</f>
        <v/>
      </c>
      <c r="CS8" s="305" t="str">
        <f ca="true">+IF(OFFSET('Sanitation Data'!$E$31,0,10*ROW('Sanitation Data'!E2))="","",OFFSET('Sanitation Data'!$E$31,0,10*ROW('Sanitation Data'!E2)))</f>
        <v>Yes</v>
      </c>
      <c r="CT8" s="305" t="str">
        <f ca="true">+IF(OFFSET('Sanitation Data'!$E$32,0,10*ROW('Sanitation Data'!E2))="","",OFFSET('Sanitation Data'!$E$32,0,10*ROW('Sanitation Data'!E2)))</f>
        <v>Yes</v>
      </c>
      <c r="CU8" s="305" t="str">
        <f ca="true">+IF(OFFSET('Sanitation Data'!$F$28,0,10*ROW('Sanitation Data'!F2))="","",OFFSET('Sanitation Data'!$F$28,0,10*ROW('Sanitation Data'!F2)))</f>
        <v>Yes</v>
      </c>
      <c r="CV8" s="305" t="str">
        <f ca="true">+IF(OFFSET('Sanitation Data'!$F$29,0,10*ROW('Sanitation Data'!F2))="","",OFFSET('Sanitation Data'!$F$29,0,10*ROW('Sanitation Data'!F2)))</f>
        <v>Yes</v>
      </c>
      <c r="CW8" s="305" t="str">
        <f ca="true">+IF(OFFSET('Sanitation Data'!$F$30,0,10*ROW('Sanitation Data'!F2))="","",OFFSET('Sanitation Data'!$F$30,0,10*ROW('Sanitation Data'!F2)))</f>
        <v/>
      </c>
      <c r="CX8" s="305" t="str">
        <f ca="true">+IF(OFFSET('Sanitation Data'!$F$31,0,10*ROW('Sanitation Data'!F2))="","",OFFSET('Sanitation Data'!$F$31,0,10*ROW('Sanitation Data'!F2)))</f>
        <v>Yes</v>
      </c>
      <c r="CY8" s="305" t="str">
        <f ca="true">+IF(OFFSET('Sanitation Data'!$F$32,0,10*ROW('Sanitation Data'!F2))="","",OFFSET('Sanitation Data'!$F$32,0,10*ROW('Sanitation Data'!F2)))</f>
        <v>Yes</v>
      </c>
      <c r="CZ8" s="305" t="str">
        <f ca="true">+IF(OFFSET('Sanitation Data'!$G$28,0,10*ROW('Sanitation Data'!G2))="","",OFFSET('Sanitation Data'!$G$28,0,10*ROW('Sanitation Data'!G2)))</f>
        <v/>
      </c>
      <c r="DA8" s="305" t="str">
        <f ca="true">+IF(OFFSET('Sanitation Data'!$G$29,0,10*ROW('Sanitation Data'!G2))="","",OFFSET('Sanitation Data'!$G$29,0,10*ROW('Sanitation Data'!G2)))</f>
        <v/>
      </c>
      <c r="DB8" s="305" t="str">
        <f ca="true">+IF(OFFSET('Sanitation Data'!$G$30,0,10*ROW('Sanitation Data'!G2))="","",OFFSET('Sanitation Data'!$G$30,0,10*ROW('Sanitation Data'!G2)))</f>
        <v/>
      </c>
      <c r="DC8" s="305" t="str">
        <f ca="true">+IF(OFFSET('Sanitation Data'!$G$31,0,10*ROW('Sanitation Data'!G2))="","",OFFSET('Sanitation Data'!$G$31,0,10*ROW('Sanitation Data'!G2)))</f>
        <v/>
      </c>
      <c r="DD8" s="305" t="str">
        <f ca="true">+IF(OFFSET('Sanitation Data'!$G$32,0,10*ROW('Sanitation Data'!G2))="","",OFFSET('Sanitation Data'!$G$32,0,10*ROW('Sanitation Data'!G2)))</f>
        <v/>
      </c>
      <c r="DE8" s="305" t="str">
        <f ca="true">+IF(OFFSET('Sanitation Data'!$H$28,0,10*ROW('Sanitation Data'!H2))="","",OFFSET('Sanitation Data'!$H$28,0,10*ROW('Sanitation Data'!H2)))</f>
        <v>Yes</v>
      </c>
      <c r="DF8" s="305" t="str">
        <f ca="true">+IF(OFFSET('Sanitation Data'!$H$29,0,10*ROW('Sanitation Data'!H2))="","",OFFSET('Sanitation Data'!$H$29,0,10*ROW('Sanitation Data'!H2)))</f>
        <v>Yes</v>
      </c>
      <c r="DG8" s="305" t="str">
        <f ca="true">+IF(OFFSET('Sanitation Data'!$H$30,0,10*ROW('Sanitation Data'!H2))="","",OFFSET('Sanitation Data'!$H$30,0,10*ROW('Sanitation Data'!H2)))</f>
        <v/>
      </c>
      <c r="DH8" s="305" t="str">
        <f ca="true">+IF(OFFSET('Sanitation Data'!$H$31,0,10*ROW('Sanitation Data'!H2))="","",OFFSET('Sanitation Data'!$H$31,0,10*ROW('Sanitation Data'!H2)))</f>
        <v>Yes</v>
      </c>
      <c r="DI8" s="305" t="str">
        <f ca="true">+IF(OFFSET('Sanitation Data'!$H$32,0,10*ROW('Sanitation Data'!H2))="","",OFFSET('Sanitation Data'!$H$32,0,10*ROW('Sanitation Data'!H2)))</f>
        <v>Yes</v>
      </c>
      <c r="DJ8" s="305" t="str">
        <f ca="true">+IF(OFFSET('Sanitation Data'!$I$28,0,10*ROW('Sanitation Data'!I2))="","",OFFSET('Sanitation Data'!$I$28,0,10*ROW('Sanitation Data'!I2)))</f>
        <v>Yes</v>
      </c>
      <c r="DK8" s="305" t="str">
        <f ca="true">+IF(OFFSET('Sanitation Data'!$I$29,0,10*ROW('Sanitation Data'!I2))="","",OFFSET('Sanitation Data'!$I$29,0,10*ROW('Sanitation Data'!I2)))</f>
        <v>Yes</v>
      </c>
      <c r="DL8" s="305" t="str">
        <f ca="true">+IF(OFFSET('Sanitation Data'!$I$30,0,10*ROW('Sanitation Data'!I2))="","",OFFSET('Sanitation Data'!$I$30,0,10*ROW('Sanitation Data'!I2)))</f>
        <v/>
      </c>
      <c r="DM8" s="305" t="str">
        <f ca="true">+IF(OFFSET('Sanitation Data'!$I$31,0,10*ROW('Sanitation Data'!I2))="","",OFFSET('Sanitation Data'!$I$31,0,10*ROW('Sanitation Data'!I2)))</f>
        <v>Yes</v>
      </c>
      <c r="DN8" s="305" t="str">
        <f ca="true">+IF(OFFSET('Sanitation Data'!$I$32,0,10*ROW('Sanitation Data'!I2))="","",OFFSET('Sanitation Data'!$I$32,0,10*ROW('Sanitation Data'!I2)))</f>
        <v>Yes</v>
      </c>
      <c r="DO8" s="305" t="str">
        <f ca="true">+IF(OFFSET('Hygiene Data'!$D$11,0,10*ROW('Hygiene Data'!D2))="","",OFFSET('Hygiene Data'!$D$11,0,10*ROW('Hygiene Data'!D2)))</f>
        <v>Yes</v>
      </c>
      <c r="DP8" s="305" t="str">
        <f ca="true">+IF(OFFSET('Hygiene Data'!$D$12,0,10*ROW('Hygiene Data'!D2))="","",OFFSET('Hygiene Data'!$D$12,0,10*ROW('Hygiene Data'!D2)))</f>
        <v/>
      </c>
      <c r="DQ8" s="305" t="str">
        <f ca="true">+IF(OFFSET('Hygiene Data'!$D$13,0,10*ROW('Hygiene Data'!D2))="","",OFFSET('Hygiene Data'!$D$13,0,10*ROW('Hygiene Data'!D2)))</f>
        <v/>
      </c>
      <c r="DR8" s="305" t="str">
        <f ca="true">+IF(OFFSET('Hygiene Data'!$E$11,0,10*ROW('Hygiene Data'!E2))="","",OFFSET('Hygiene Data'!$E$11,0,10*ROW('Hygiene Data'!E2)))</f>
        <v>Yes</v>
      </c>
      <c r="DS8" s="305" t="str">
        <f ca="true">+IF(OFFSET('Hygiene Data'!$E$12,0,10*ROW('Hygiene Data'!E2))="","",OFFSET('Hygiene Data'!$E$12,0,10*ROW('Hygiene Data'!E2)))</f>
        <v/>
      </c>
      <c r="DT8" s="305" t="str">
        <f ca="true">+IF(OFFSET('Hygiene Data'!$E$13,0,10*ROW('Hygiene Data'!E2))="","",OFFSET('Hygiene Data'!$E$13,0,10*ROW('Hygiene Data'!E2)))</f>
        <v/>
      </c>
      <c r="DU8" s="305" t="str">
        <f ca="true">+IF(OFFSET('Hygiene Data'!$F$11,0,10*ROW('Hygiene Data'!F2))="","",OFFSET('Hygiene Data'!$F$11,0,10*ROW('Hygiene Data'!F2)))</f>
        <v>Yes</v>
      </c>
      <c r="DV8" s="305" t="str">
        <f ca="true">+IF(OFFSET('Hygiene Data'!$F$12,0,10*ROW('Hygiene Data'!F2))="","",OFFSET('Hygiene Data'!$F$12,0,10*ROW('Hygiene Data'!F2)))</f>
        <v/>
      </c>
      <c r="DW8" s="305" t="str">
        <f ca="true">+IF(OFFSET('Hygiene Data'!$F$13,0,10*ROW('Hygiene Data'!F2))="","",OFFSET('Hygiene Data'!$F$13,0,10*ROW('Hygiene Data'!F2)))</f>
        <v/>
      </c>
      <c r="DX8" s="305" t="str">
        <f ca="true">+IF(OFFSET('Hygiene Data'!$G$11,0,10*ROW('Hygiene Data'!G2))="","",OFFSET('Hygiene Data'!$G$11,0,10*ROW('Hygiene Data'!G2)))</f>
        <v/>
      </c>
      <c r="DY8" s="305" t="str">
        <f ca="true">+IF(OFFSET('Hygiene Data'!$G$12,0,10*ROW('Hygiene Data'!G2))="","",OFFSET('Hygiene Data'!$G$12,0,10*ROW('Hygiene Data'!G2)))</f>
        <v/>
      </c>
      <c r="DZ8" s="305" t="str">
        <f ca="true">+IF(OFFSET('Hygiene Data'!$G$13,0,10*ROW('Hygiene Data'!G2))="","",OFFSET('Hygiene Data'!$G$13,0,10*ROW('Hygiene Data'!G2)))</f>
        <v/>
      </c>
      <c r="EA8" s="305" t="str">
        <f ca="true">+IF(OFFSET('Hygiene Data'!$H$11,0,10*ROW('Hygiene Data'!H2))="","",OFFSET('Hygiene Data'!$H$11,0,10*ROW('Hygiene Data'!H2)))</f>
        <v>Yes</v>
      </c>
      <c r="EB8" s="305" t="str">
        <f ca="true">+IF(OFFSET('Hygiene Data'!$H$12,0,10*ROW('Hygiene Data'!H2))="","",OFFSET('Hygiene Data'!$H$12,0,10*ROW('Hygiene Data'!H2)))</f>
        <v/>
      </c>
      <c r="EC8" s="305" t="str">
        <f ca="true">+IF(OFFSET('Hygiene Data'!$H$13,0,10*ROW('Hygiene Data'!H2))="","",OFFSET('Hygiene Data'!$H$13,0,10*ROW('Hygiene Data'!H2)))</f>
        <v/>
      </c>
      <c r="ED8" s="305" t="str">
        <f ca="true">+IF(OFFSET('Hygiene Data'!$I$11,0,10*ROW('Hygiene Data'!I2))="","",OFFSET('Hygiene Data'!$I$11,0,10*ROW('Hygiene Data'!I2)))</f>
        <v>Yes</v>
      </c>
      <c r="EE8" s="305" t="str">
        <f ca="true">+IF(OFFSET('Hygiene Data'!$I$12,0,10*ROW('Hygiene Data'!I2))="","",OFFSET('Hygiene Data'!$I$12,0,10*ROW('Hygiene Data'!I2)))</f>
        <v/>
      </c>
      <c r="EF8" s="305"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MWI_2011_UIS</v>
      </c>
      <c r="B9" s="36" t="str">
        <f ca="true">+IF(OFFSET('Water Data'!$C$2,0,10*ROW('Water Data'!F3))="","",OFFSET('Water Data'!$C$2,0,10*ROW('Water Data'!F3)))</f>
        <v>Other</v>
      </c>
      <c r="C9" s="361">
        <f t="shared" ca="true" si="0"/>
        <v>2011</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str">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[87]</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str">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[88]</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str">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[84]</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str">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[84]</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5"/>
      <c r="BS9" s="305" t="str">
        <f ca="true">+IF(OFFSET('Water Data'!$D$27,0,10*ROW('Water Data'!D3))="","",OFFSET('Water Data'!$D$27,0,10*ROW('Water Data'!D3)))</f>
        <v/>
      </c>
      <c r="BT9" s="305" t="str">
        <f ca="true">+IF(OFFSET('Water Data'!$D$28,0,10*ROW('Water Data'!D3))="","",OFFSET('Water Data'!$D$28,0,10*ROW('Water Data'!D3)))</f>
        <v>No</v>
      </c>
      <c r="BU9" s="305" t="str">
        <f ca="true">+IF(OFFSET('Water Data'!$D$29,0,10*ROW('Water Data'!D3))="","",OFFSET('Water Data'!$D$29,0,10*ROW('Water Data'!D3)))</f>
        <v/>
      </c>
      <c r="BV9" s="305" t="str">
        <f ca="true">+IF(OFFSET('Water Data'!$E$27,0,10*ROW('Water Data'!E3))="","",OFFSET('Water Data'!$E$27,0,10*ROW('Water Data'!E3)))</f>
        <v/>
      </c>
      <c r="BW9" s="305" t="str">
        <f ca="true">+IF(OFFSET('Water Data'!$E$28,0,10*ROW('Water Data'!E3))="","",OFFSET('Water Data'!$E$28,0,10*ROW('Water Data'!E3)))</f>
        <v/>
      </c>
      <c r="BX9" s="305" t="str">
        <f ca="true">+IF(OFFSET('Water Data'!$E$29,0,10*ROW('Water Data'!E3))="","",OFFSET('Water Data'!$E$29,0,10*ROW('Water Data'!E3)))</f>
        <v/>
      </c>
      <c r="BY9" s="305" t="str">
        <f ca="true">+IF(OFFSET('Water Data'!$F$27,0,10*ROW('Water Data'!F3))="","",OFFSET('Water Data'!$F$27,0,10*ROW('Water Data'!F3)))</f>
        <v/>
      </c>
      <c r="BZ9" s="305" t="str">
        <f ca="true">+IF(OFFSET('Water Data'!$F$28,0,10*ROW('Water Data'!F3))="","",OFFSET('Water Data'!$F$28,0,10*ROW('Water Data'!F3)))</f>
        <v/>
      </c>
      <c r="CA9" s="305" t="str">
        <f ca="true">+IF(OFFSET('Water Data'!$F$29,0,10*ROW('Water Data'!F3))="","",OFFSET('Water Data'!$F$29,0,10*ROW('Water Data'!F3)))</f>
        <v/>
      </c>
      <c r="CB9" s="305" t="str">
        <f ca="true">+IF(OFFSET('Water Data'!$G$27,0,10*ROW('Water Data'!G3))="","",OFFSET('Water Data'!$G$27,0,10*ROW('Water Data'!G3)))</f>
        <v/>
      </c>
      <c r="CC9" s="305" t="str">
        <f ca="true">+IF(OFFSET('Water Data'!$G$28,0,10*ROW('Water Data'!G3))="","",OFFSET('Water Data'!$G$28,0,10*ROW('Water Data'!G3)))</f>
        <v/>
      </c>
      <c r="CD9" s="305" t="str">
        <f ca="true">+IF(OFFSET('Water Data'!$G$29,0,10*ROW('Water Data'!G3))="","",OFFSET('Water Data'!$G$29,0,10*ROW('Water Data'!G3)))</f>
        <v/>
      </c>
      <c r="CE9" s="305" t="str">
        <f ca="true">+IF(OFFSET('Water Data'!$H$27,0,10*ROW('Water Data'!H3))="","",OFFSET('Water Data'!$H$27,0,10*ROW('Water Data'!H3)))</f>
        <v/>
      </c>
      <c r="CF9" s="305" t="str">
        <f ca="true">+IF(OFFSET('Water Data'!$H$28,0,10*ROW('Water Data'!H3))="","",OFFSET('Water Data'!$H$28,0,10*ROW('Water Data'!H3)))</f>
        <v>No</v>
      </c>
      <c r="CG9" s="305" t="str">
        <f ca="true">+IF(OFFSET('Water Data'!$H$29,0,10*ROW('Water Data'!H3))="","",OFFSET('Water Data'!$H$29,0,10*ROW('Water Data'!H3)))</f>
        <v/>
      </c>
      <c r="CH9" s="305" t="str">
        <f ca="true">+IF(OFFSET('Water Data'!$I$27,0,10*ROW('Water Data'!I3))="","",OFFSET('Water Data'!$I$27,0,10*ROW('Water Data'!I3)))</f>
        <v/>
      </c>
      <c r="CI9" s="305" t="str">
        <f ca="true">+IF(OFFSET('Water Data'!$I$28,0,10*ROW('Water Data'!I3))="","",OFFSET('Water Data'!$I$28,0,10*ROW('Water Data'!I3)))</f>
        <v>No</v>
      </c>
      <c r="CJ9" s="305" t="str">
        <f ca="true">+IF(OFFSET('Water Data'!$I$29,0,10*ROW('Water Data'!I3))="","",OFFSET('Water Data'!$I$29,0,10*ROW('Water Data'!I3)))</f>
        <v/>
      </c>
      <c r="CK9" s="305" t="str">
        <f ca="true">+IF(OFFSET('Sanitation Data'!$D$28,0,10*ROW('Sanitation Data'!D3))="","",OFFSET('Sanitation Data'!$D$28,0,10*ROW('Sanitation Data'!D3)))</f>
        <v/>
      </c>
      <c r="CL9" s="305" t="str">
        <f ca="true">+IF(OFFSET('Sanitation Data'!$D$29,0,10*ROW('Sanitation Data'!D3))="","",OFFSET('Sanitation Data'!$D$29,0,10*ROW('Sanitation Data'!D3)))</f>
        <v/>
      </c>
      <c r="CM9" s="305" t="str">
        <f ca="true">+IF(OFFSET('Sanitation Data'!$D$30,0,10*ROW('Sanitation Data'!D3))="","",OFFSET('Sanitation Data'!$D$30,0,10*ROW('Sanitation Data'!D3)))</f>
        <v/>
      </c>
      <c r="CN9" s="305" t="str">
        <f ca="true">+IF(OFFSET('Sanitation Data'!$D$31,0,10*ROW('Sanitation Data'!D3))="","",OFFSET('Sanitation Data'!$D$31,0,10*ROW('Sanitation Data'!D3)))</f>
        <v/>
      </c>
      <c r="CO9" s="305" t="str">
        <f ca="true">+IF(OFFSET('Sanitation Data'!$D$32,0,10*ROW('Sanitation Data'!D3))="","",OFFSET('Sanitation Data'!$D$32,0,10*ROW('Sanitation Data'!D3)))</f>
        <v/>
      </c>
      <c r="CP9" s="305" t="str">
        <f ca="true">+IF(OFFSET('Sanitation Data'!$E$28,0,10*ROW('Sanitation Data'!E3))="","",OFFSET('Sanitation Data'!$E$28,0,10*ROW('Sanitation Data'!E3)))</f>
        <v/>
      </c>
      <c r="CQ9" s="305" t="str">
        <f ca="true">+IF(OFFSET('Sanitation Data'!$E$29,0,10*ROW('Sanitation Data'!E3))="","",OFFSET('Sanitation Data'!$E$29,0,10*ROW('Sanitation Data'!E3)))</f>
        <v/>
      </c>
      <c r="CR9" s="305" t="str">
        <f ca="true">+IF(OFFSET('Sanitation Data'!$E$30,0,10*ROW('Sanitation Data'!E3))="","",OFFSET('Sanitation Data'!$E$30,0,10*ROW('Sanitation Data'!E3)))</f>
        <v/>
      </c>
      <c r="CS9" s="305" t="str">
        <f ca="true">+IF(OFFSET('Sanitation Data'!$E$31,0,10*ROW('Sanitation Data'!E3))="","",OFFSET('Sanitation Data'!$E$31,0,10*ROW('Sanitation Data'!E3)))</f>
        <v/>
      </c>
      <c r="CT9" s="305" t="str">
        <f ca="true">+IF(OFFSET('Sanitation Data'!$E$32,0,10*ROW('Sanitation Data'!E3))="","",OFFSET('Sanitation Data'!$E$32,0,10*ROW('Sanitation Data'!E3)))</f>
        <v/>
      </c>
      <c r="CU9" s="305" t="str">
        <f ca="true">+IF(OFFSET('Sanitation Data'!$F$28,0,10*ROW('Sanitation Data'!F3))="","",OFFSET('Sanitation Data'!$F$28,0,10*ROW('Sanitation Data'!F3)))</f>
        <v/>
      </c>
      <c r="CV9" s="305" t="str">
        <f ca="true">+IF(OFFSET('Sanitation Data'!$F$29,0,10*ROW('Sanitation Data'!F3))="","",OFFSET('Sanitation Data'!$F$29,0,10*ROW('Sanitation Data'!F3)))</f>
        <v/>
      </c>
      <c r="CW9" s="305" t="str">
        <f ca="true">+IF(OFFSET('Sanitation Data'!$F$30,0,10*ROW('Sanitation Data'!F3))="","",OFFSET('Sanitation Data'!$F$30,0,10*ROW('Sanitation Data'!F3)))</f>
        <v/>
      </c>
      <c r="CX9" s="305" t="str">
        <f ca="true">+IF(OFFSET('Sanitation Data'!$F$31,0,10*ROW('Sanitation Data'!F3))="","",OFFSET('Sanitation Data'!$F$31,0,10*ROW('Sanitation Data'!F3)))</f>
        <v/>
      </c>
      <c r="CY9" s="305" t="str">
        <f ca="true">+IF(OFFSET('Sanitation Data'!$F$32,0,10*ROW('Sanitation Data'!F3))="","",OFFSET('Sanitation Data'!$F$32,0,10*ROW('Sanitation Data'!F3)))</f>
        <v/>
      </c>
      <c r="CZ9" s="305" t="str">
        <f ca="true">+IF(OFFSET('Sanitation Data'!$G$28,0,10*ROW('Sanitation Data'!G3))="","",OFFSET('Sanitation Data'!$G$28,0,10*ROW('Sanitation Data'!G3)))</f>
        <v/>
      </c>
      <c r="DA9" s="305" t="str">
        <f ca="true">+IF(OFFSET('Sanitation Data'!$G$29,0,10*ROW('Sanitation Data'!G3))="","",OFFSET('Sanitation Data'!$G$29,0,10*ROW('Sanitation Data'!G3)))</f>
        <v/>
      </c>
      <c r="DB9" s="305" t="str">
        <f ca="true">+IF(OFFSET('Sanitation Data'!$G$30,0,10*ROW('Sanitation Data'!G3))="","",OFFSET('Sanitation Data'!$G$30,0,10*ROW('Sanitation Data'!G3)))</f>
        <v/>
      </c>
      <c r="DC9" s="305" t="str">
        <f ca="true">+IF(OFFSET('Sanitation Data'!$G$31,0,10*ROW('Sanitation Data'!G3))="","",OFFSET('Sanitation Data'!$G$31,0,10*ROW('Sanitation Data'!G3)))</f>
        <v/>
      </c>
      <c r="DD9" s="305" t="str">
        <f ca="true">+IF(OFFSET('Sanitation Data'!$G$32,0,10*ROW('Sanitation Data'!G3))="","",OFFSET('Sanitation Data'!$G$32,0,10*ROW('Sanitation Data'!G3)))</f>
        <v/>
      </c>
      <c r="DE9" s="305" t="str">
        <f ca="true">+IF(OFFSET('Sanitation Data'!$H$28,0,10*ROW('Sanitation Data'!H3))="","",OFFSET('Sanitation Data'!$H$28,0,10*ROW('Sanitation Data'!H3)))</f>
        <v>No</v>
      </c>
      <c r="DF9" s="305" t="str">
        <f ca="true">+IF(OFFSET('Sanitation Data'!$H$29,0,10*ROW('Sanitation Data'!H3))="","",OFFSET('Sanitation Data'!$H$29,0,10*ROW('Sanitation Data'!H3)))</f>
        <v/>
      </c>
      <c r="DG9" s="305" t="str">
        <f ca="true">+IF(OFFSET('Sanitation Data'!$H$30,0,10*ROW('Sanitation Data'!H3))="","",OFFSET('Sanitation Data'!$H$30,0,10*ROW('Sanitation Data'!H3)))</f>
        <v/>
      </c>
      <c r="DH9" s="305" t="str">
        <f ca="true">+IF(OFFSET('Sanitation Data'!$H$31,0,10*ROW('Sanitation Data'!H3))="","",OFFSET('Sanitation Data'!$H$31,0,10*ROW('Sanitation Data'!H3)))</f>
        <v/>
      </c>
      <c r="DI9" s="305" t="str">
        <f ca="true">+IF(OFFSET('Sanitation Data'!$H$32,0,10*ROW('Sanitation Data'!H3))="","",OFFSET('Sanitation Data'!$H$32,0,10*ROW('Sanitation Data'!H3)))</f>
        <v/>
      </c>
      <c r="DJ9" s="305" t="str">
        <f ca="true">+IF(OFFSET('Sanitation Data'!$I$28,0,10*ROW('Sanitation Data'!I3))="","",OFFSET('Sanitation Data'!$I$28,0,10*ROW('Sanitation Data'!I3)))</f>
        <v/>
      </c>
      <c r="DK9" s="305" t="str">
        <f ca="true">+IF(OFFSET('Sanitation Data'!$I$29,0,10*ROW('Sanitation Data'!I3))="","",OFFSET('Sanitation Data'!$I$29,0,10*ROW('Sanitation Data'!I3)))</f>
        <v/>
      </c>
      <c r="DL9" s="305" t="str">
        <f ca="true">+IF(OFFSET('Sanitation Data'!$I$30,0,10*ROW('Sanitation Data'!I3))="","",OFFSET('Sanitation Data'!$I$30,0,10*ROW('Sanitation Data'!I3)))</f>
        <v/>
      </c>
      <c r="DM9" s="305" t="str">
        <f ca="true">+IF(OFFSET('Sanitation Data'!$I$31,0,10*ROW('Sanitation Data'!I3))="","",OFFSET('Sanitation Data'!$I$31,0,10*ROW('Sanitation Data'!I3)))</f>
        <v/>
      </c>
      <c r="DN9" s="305" t="str">
        <f ca="true">+IF(OFFSET('Sanitation Data'!$I$32,0,10*ROW('Sanitation Data'!I3))="","",OFFSET('Sanitation Data'!$I$32,0,10*ROW('Sanitation Data'!I3)))</f>
        <v/>
      </c>
      <c r="DO9" s="305" t="str">
        <f ca="true">+IF(OFFSET('Hygiene Data'!$D$11,0,10*ROW('Hygiene Data'!D3))="","",OFFSET('Hygiene Data'!$D$11,0,10*ROW('Hygiene Data'!D3)))</f>
        <v/>
      </c>
      <c r="DP9" s="305" t="str">
        <f ca="true">+IF(OFFSET('Hygiene Data'!$D$12,0,10*ROW('Hygiene Data'!D3))="","",OFFSET('Hygiene Data'!$D$12,0,10*ROW('Hygiene Data'!D3)))</f>
        <v/>
      </c>
      <c r="DQ9" s="305" t="str">
        <f ca="true">+IF(OFFSET('Hygiene Data'!$D$13,0,10*ROW('Hygiene Data'!D3))="","",OFFSET('Hygiene Data'!$D$13,0,10*ROW('Hygiene Data'!D3)))</f>
        <v/>
      </c>
      <c r="DR9" s="305" t="str">
        <f ca="true">+IF(OFFSET('Hygiene Data'!$E$11,0,10*ROW('Hygiene Data'!E3))="","",OFFSET('Hygiene Data'!$E$11,0,10*ROW('Hygiene Data'!E3)))</f>
        <v/>
      </c>
      <c r="DS9" s="305" t="str">
        <f ca="true">+IF(OFFSET('Hygiene Data'!$E$12,0,10*ROW('Hygiene Data'!E3))="","",OFFSET('Hygiene Data'!$E$12,0,10*ROW('Hygiene Data'!E3)))</f>
        <v/>
      </c>
      <c r="DT9" s="305" t="str">
        <f ca="true">+IF(OFFSET('Hygiene Data'!$E$13,0,10*ROW('Hygiene Data'!E3))="","",OFFSET('Hygiene Data'!$E$13,0,10*ROW('Hygiene Data'!E3)))</f>
        <v/>
      </c>
      <c r="DU9" s="305" t="str">
        <f ca="true">+IF(OFFSET('Hygiene Data'!$F$11,0,10*ROW('Hygiene Data'!F3))="","",OFFSET('Hygiene Data'!$F$11,0,10*ROW('Hygiene Data'!F3)))</f>
        <v/>
      </c>
      <c r="DV9" s="305" t="str">
        <f ca="true">+IF(OFFSET('Hygiene Data'!$F$12,0,10*ROW('Hygiene Data'!F3))="","",OFFSET('Hygiene Data'!$F$12,0,10*ROW('Hygiene Data'!F3)))</f>
        <v/>
      </c>
      <c r="DW9" s="305" t="str">
        <f ca="true">+IF(OFFSET('Hygiene Data'!$F$13,0,10*ROW('Hygiene Data'!F3))="","",OFFSET('Hygiene Data'!$F$13,0,10*ROW('Hygiene Data'!F3)))</f>
        <v/>
      </c>
      <c r="DX9" s="305" t="str">
        <f ca="true">+IF(OFFSET('Hygiene Data'!$G$11,0,10*ROW('Hygiene Data'!G3))="","",OFFSET('Hygiene Data'!$G$11,0,10*ROW('Hygiene Data'!G3)))</f>
        <v/>
      </c>
      <c r="DY9" s="305" t="str">
        <f ca="true">+IF(OFFSET('Hygiene Data'!$G$12,0,10*ROW('Hygiene Data'!G3))="","",OFFSET('Hygiene Data'!$G$12,0,10*ROW('Hygiene Data'!G3)))</f>
        <v/>
      </c>
      <c r="DZ9" s="305" t="str">
        <f ca="true">+IF(OFFSET('Hygiene Data'!$G$13,0,10*ROW('Hygiene Data'!G3))="","",OFFSET('Hygiene Data'!$G$13,0,10*ROW('Hygiene Data'!G3)))</f>
        <v/>
      </c>
      <c r="EA9" s="305" t="str">
        <f ca="true">+IF(OFFSET('Hygiene Data'!$H$11,0,10*ROW('Hygiene Data'!H3))="","",OFFSET('Hygiene Data'!$H$11,0,10*ROW('Hygiene Data'!H3)))</f>
        <v/>
      </c>
      <c r="EB9" s="305" t="str">
        <f ca="true">+IF(OFFSET('Hygiene Data'!$H$12,0,10*ROW('Hygiene Data'!H3))="","",OFFSET('Hygiene Data'!$H$12,0,10*ROW('Hygiene Data'!H3)))</f>
        <v/>
      </c>
      <c r="EC9" s="305" t="str">
        <f ca="true">+IF(OFFSET('Hygiene Data'!$H$13,0,10*ROW('Hygiene Data'!H3))="","",OFFSET('Hygiene Data'!$H$13,0,10*ROW('Hygiene Data'!H3)))</f>
        <v/>
      </c>
      <c r="ED9" s="305" t="str">
        <f ca="true">+IF(OFFSET('Hygiene Data'!$I$11,0,10*ROW('Hygiene Data'!I3))="","",OFFSET('Hygiene Data'!$I$11,0,10*ROW('Hygiene Data'!I3)))</f>
        <v/>
      </c>
      <c r="EE9" s="305" t="str">
        <f ca="true">+IF(OFFSET('Hygiene Data'!$I$12,0,10*ROW('Hygiene Data'!I3))="","",OFFSET('Hygiene Data'!$I$12,0,10*ROW('Hygiene Data'!I3)))</f>
        <v/>
      </c>
      <c r="EF9" s="305"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MWI_2012_EMIS</v>
      </c>
      <c r="B10" s="36" t="str">
        <f ca="true">+IF(OFFSET('Water Data'!$C$2,0,10*ROW('Water Data'!F4))="","",OFFSET('Water Data'!$C$2,0,10*ROW('Water Data'!F4)))</f>
        <v>EMIS</v>
      </c>
      <c r="C10" s="361">
        <f t="shared" ca="true" si="0"/>
        <v>2012</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93.8</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84.550000000000011</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96.7</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91.999999999999986</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93.5</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83.65</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93.4</v>
      </c>
      <c r="Q10" s="96">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83.100000000000009</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96</v>
      </c>
      <c r="T10" s="96">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91.45</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92.2</v>
      </c>
      <c r="W10" s="97">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68.099999999999994</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63</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63</v>
      </c>
      <c r="AA10" s="97">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91.2</v>
      </c>
      <c r="AB10" s="97">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78.900000000000006</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69.900000000000006</v>
      </c>
      <c r="AE10" s="97">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69.900000000000006</v>
      </c>
      <c r="AF10" s="97">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92.3</v>
      </c>
      <c r="AG10" s="97">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66.900000000000006</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62.3</v>
      </c>
      <c r="AJ10" s="97">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62.3</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92.5</v>
      </c>
      <c r="AQ10" s="97">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66.599999999999994</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62.1</v>
      </c>
      <c r="AT10" s="97">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62.1</v>
      </c>
      <c r="AU10" s="97">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91</v>
      </c>
      <c r="AV10" s="97">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76.3</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68.2</v>
      </c>
      <c r="AY10" s="97">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68.2</v>
      </c>
      <c r="AZ10" s="98">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38.299999999999997</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41.8</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38</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40.1</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29.299999999999997</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5"/>
      <c r="BS10" s="305" t="str">
        <f ca="true">+IF(OFFSET('Water Data'!$D$27,0,10*ROW('Water Data'!D4))="","",OFFSET('Water Data'!$D$27,0,10*ROW('Water Data'!D4)))</f>
        <v>Yes</v>
      </c>
      <c r="BT10" s="305" t="str">
        <f ca="true">+IF(OFFSET('Water Data'!$D$28,0,10*ROW('Water Data'!D4))="","",OFFSET('Water Data'!$D$28,0,10*ROW('Water Data'!D4)))</f>
        <v>Yes</v>
      </c>
      <c r="BU10" s="305" t="str">
        <f ca="true">+IF(OFFSET('Water Data'!$D$29,0,10*ROW('Water Data'!D4))="","",OFFSET('Water Data'!$D$29,0,10*ROW('Water Data'!D4)))</f>
        <v/>
      </c>
      <c r="BV10" s="305" t="str">
        <f ca="true">+IF(OFFSET('Water Data'!$E$27,0,10*ROW('Water Data'!E4))="","",OFFSET('Water Data'!$E$27,0,10*ROW('Water Data'!E4)))</f>
        <v>Yes</v>
      </c>
      <c r="BW10" s="305" t="str">
        <f ca="true">+IF(OFFSET('Water Data'!$E$28,0,10*ROW('Water Data'!E4))="","",OFFSET('Water Data'!$E$28,0,10*ROW('Water Data'!E4)))</f>
        <v>Yes</v>
      </c>
      <c r="BX10" s="305" t="str">
        <f ca="true">+IF(OFFSET('Water Data'!$E$29,0,10*ROW('Water Data'!E4))="","",OFFSET('Water Data'!$E$29,0,10*ROW('Water Data'!E4)))</f>
        <v/>
      </c>
      <c r="BY10" s="305" t="str">
        <f ca="true">+IF(OFFSET('Water Data'!$F$27,0,10*ROW('Water Data'!F4))="","",OFFSET('Water Data'!$F$27,0,10*ROW('Water Data'!F4)))</f>
        <v>Yes</v>
      </c>
      <c r="BZ10" s="305" t="str">
        <f ca="true">+IF(OFFSET('Water Data'!$F$28,0,10*ROW('Water Data'!F4))="","",OFFSET('Water Data'!$F$28,0,10*ROW('Water Data'!F4)))</f>
        <v>Yes</v>
      </c>
      <c r="CA10" s="305" t="str">
        <f ca="true">+IF(OFFSET('Water Data'!$F$29,0,10*ROW('Water Data'!F4))="","",OFFSET('Water Data'!$F$29,0,10*ROW('Water Data'!F4)))</f>
        <v/>
      </c>
      <c r="CB10" s="305" t="str">
        <f ca="true">+IF(OFFSET('Water Data'!$G$27,0,10*ROW('Water Data'!G4))="","",OFFSET('Water Data'!$G$27,0,10*ROW('Water Data'!G4)))</f>
        <v/>
      </c>
      <c r="CC10" s="305" t="str">
        <f ca="true">+IF(OFFSET('Water Data'!$G$28,0,10*ROW('Water Data'!G4))="","",OFFSET('Water Data'!$G$28,0,10*ROW('Water Data'!G4)))</f>
        <v/>
      </c>
      <c r="CD10" s="305" t="str">
        <f ca="true">+IF(OFFSET('Water Data'!$G$29,0,10*ROW('Water Data'!G4))="","",OFFSET('Water Data'!$G$29,0,10*ROW('Water Data'!G4)))</f>
        <v/>
      </c>
      <c r="CE10" s="305" t="str">
        <f ca="true">+IF(OFFSET('Water Data'!$H$27,0,10*ROW('Water Data'!H4))="","",OFFSET('Water Data'!$H$27,0,10*ROW('Water Data'!H4)))</f>
        <v>Yes</v>
      </c>
      <c r="CF10" s="305" t="str">
        <f ca="true">+IF(OFFSET('Water Data'!$H$28,0,10*ROW('Water Data'!H4))="","",OFFSET('Water Data'!$H$28,0,10*ROW('Water Data'!H4)))</f>
        <v>Yes</v>
      </c>
      <c r="CG10" s="305" t="str">
        <f ca="true">+IF(OFFSET('Water Data'!$H$29,0,10*ROW('Water Data'!H4))="","",OFFSET('Water Data'!$H$29,0,10*ROW('Water Data'!H4)))</f>
        <v/>
      </c>
      <c r="CH10" s="305" t="str">
        <f ca="true">+IF(OFFSET('Water Data'!$I$27,0,10*ROW('Water Data'!I4))="","",OFFSET('Water Data'!$I$27,0,10*ROW('Water Data'!I4)))</f>
        <v>Yes</v>
      </c>
      <c r="CI10" s="305" t="str">
        <f ca="true">+IF(OFFSET('Water Data'!$I$28,0,10*ROW('Water Data'!I4))="","",OFFSET('Water Data'!$I$28,0,10*ROW('Water Data'!I4)))</f>
        <v>Yes</v>
      </c>
      <c r="CJ10" s="305" t="str">
        <f ca="true">+IF(OFFSET('Water Data'!$I$29,0,10*ROW('Water Data'!I4))="","",OFFSET('Water Data'!$I$29,0,10*ROW('Water Data'!I4)))</f>
        <v/>
      </c>
      <c r="CK10" s="305" t="str">
        <f ca="true">+IF(OFFSET('Sanitation Data'!$D$28,0,10*ROW('Sanitation Data'!D4))="","",OFFSET('Sanitation Data'!$D$28,0,10*ROW('Sanitation Data'!D4)))</f>
        <v>Yes</v>
      </c>
      <c r="CL10" s="305" t="str">
        <f ca="true">+IF(OFFSET('Sanitation Data'!$D$29,0,10*ROW('Sanitation Data'!D4))="","",OFFSET('Sanitation Data'!$D$29,0,10*ROW('Sanitation Data'!D4)))</f>
        <v>Yes</v>
      </c>
      <c r="CM10" s="305" t="str">
        <f ca="true">+IF(OFFSET('Sanitation Data'!$D$30,0,10*ROW('Sanitation Data'!D4))="","",OFFSET('Sanitation Data'!$D$30,0,10*ROW('Sanitation Data'!D4)))</f>
        <v/>
      </c>
      <c r="CN10" s="305" t="str">
        <f ca="true">+IF(OFFSET('Sanitation Data'!$D$31,0,10*ROW('Sanitation Data'!D4))="","",OFFSET('Sanitation Data'!$D$31,0,10*ROW('Sanitation Data'!D4)))</f>
        <v>Yes</v>
      </c>
      <c r="CO10" s="305" t="str">
        <f ca="true">+IF(OFFSET('Sanitation Data'!$D$32,0,10*ROW('Sanitation Data'!D4))="","",OFFSET('Sanitation Data'!$D$32,0,10*ROW('Sanitation Data'!D4)))</f>
        <v>Yes</v>
      </c>
      <c r="CP10" s="305" t="str">
        <f ca="true">+IF(OFFSET('Sanitation Data'!$E$28,0,10*ROW('Sanitation Data'!E4))="","",OFFSET('Sanitation Data'!$E$28,0,10*ROW('Sanitation Data'!E4)))</f>
        <v>Yes</v>
      </c>
      <c r="CQ10" s="305" t="str">
        <f ca="true">+IF(OFFSET('Sanitation Data'!$E$29,0,10*ROW('Sanitation Data'!E4))="","",OFFSET('Sanitation Data'!$E$29,0,10*ROW('Sanitation Data'!E4)))</f>
        <v>Yes</v>
      </c>
      <c r="CR10" s="305" t="str">
        <f ca="true">+IF(OFFSET('Sanitation Data'!$E$30,0,10*ROW('Sanitation Data'!E4))="","",OFFSET('Sanitation Data'!$E$30,0,10*ROW('Sanitation Data'!E4)))</f>
        <v/>
      </c>
      <c r="CS10" s="305" t="str">
        <f ca="true">+IF(OFFSET('Sanitation Data'!$E$31,0,10*ROW('Sanitation Data'!E4))="","",OFFSET('Sanitation Data'!$E$31,0,10*ROW('Sanitation Data'!E4)))</f>
        <v>Yes</v>
      </c>
      <c r="CT10" s="305" t="str">
        <f ca="true">+IF(OFFSET('Sanitation Data'!$E$32,0,10*ROW('Sanitation Data'!E4))="","",OFFSET('Sanitation Data'!$E$32,0,10*ROW('Sanitation Data'!E4)))</f>
        <v>Yes</v>
      </c>
      <c r="CU10" s="305" t="str">
        <f ca="true">+IF(OFFSET('Sanitation Data'!$F$28,0,10*ROW('Sanitation Data'!F4))="","",OFFSET('Sanitation Data'!$F$28,0,10*ROW('Sanitation Data'!F4)))</f>
        <v>Yes</v>
      </c>
      <c r="CV10" s="305" t="str">
        <f ca="true">+IF(OFFSET('Sanitation Data'!$F$29,0,10*ROW('Sanitation Data'!F4))="","",OFFSET('Sanitation Data'!$F$29,0,10*ROW('Sanitation Data'!F4)))</f>
        <v>Yes</v>
      </c>
      <c r="CW10" s="305" t="str">
        <f ca="true">+IF(OFFSET('Sanitation Data'!$F$30,0,10*ROW('Sanitation Data'!F4))="","",OFFSET('Sanitation Data'!$F$30,0,10*ROW('Sanitation Data'!F4)))</f>
        <v/>
      </c>
      <c r="CX10" s="305" t="str">
        <f ca="true">+IF(OFFSET('Sanitation Data'!$F$31,0,10*ROW('Sanitation Data'!F4))="","",OFFSET('Sanitation Data'!$F$31,0,10*ROW('Sanitation Data'!F4)))</f>
        <v>Yes</v>
      </c>
      <c r="CY10" s="305" t="str">
        <f ca="true">+IF(OFFSET('Sanitation Data'!$F$32,0,10*ROW('Sanitation Data'!F4))="","",OFFSET('Sanitation Data'!$F$32,0,10*ROW('Sanitation Data'!F4)))</f>
        <v>Yes</v>
      </c>
      <c r="CZ10" s="305" t="str">
        <f ca="true">+IF(OFFSET('Sanitation Data'!$G$28,0,10*ROW('Sanitation Data'!G4))="","",OFFSET('Sanitation Data'!$G$28,0,10*ROW('Sanitation Data'!G4)))</f>
        <v/>
      </c>
      <c r="DA10" s="305" t="str">
        <f ca="true">+IF(OFFSET('Sanitation Data'!$G$29,0,10*ROW('Sanitation Data'!G4))="","",OFFSET('Sanitation Data'!$G$29,0,10*ROW('Sanitation Data'!G4)))</f>
        <v/>
      </c>
      <c r="DB10" s="305" t="str">
        <f ca="true">+IF(OFFSET('Sanitation Data'!$G$30,0,10*ROW('Sanitation Data'!G4))="","",OFFSET('Sanitation Data'!$G$30,0,10*ROW('Sanitation Data'!G4)))</f>
        <v/>
      </c>
      <c r="DC10" s="305" t="str">
        <f ca="true">+IF(OFFSET('Sanitation Data'!$G$31,0,10*ROW('Sanitation Data'!G4))="","",OFFSET('Sanitation Data'!$G$31,0,10*ROW('Sanitation Data'!G4)))</f>
        <v/>
      </c>
      <c r="DD10" s="305" t="str">
        <f ca="true">+IF(OFFSET('Sanitation Data'!$G$32,0,10*ROW('Sanitation Data'!G4))="","",OFFSET('Sanitation Data'!$G$32,0,10*ROW('Sanitation Data'!G4)))</f>
        <v/>
      </c>
      <c r="DE10" s="305" t="str">
        <f ca="true">+IF(OFFSET('Sanitation Data'!$H$28,0,10*ROW('Sanitation Data'!H4))="","",OFFSET('Sanitation Data'!$H$28,0,10*ROW('Sanitation Data'!H4)))</f>
        <v>Yes</v>
      </c>
      <c r="DF10" s="305" t="str">
        <f ca="true">+IF(OFFSET('Sanitation Data'!$H$29,0,10*ROW('Sanitation Data'!H4))="","",OFFSET('Sanitation Data'!$H$29,0,10*ROW('Sanitation Data'!H4)))</f>
        <v>Yes</v>
      </c>
      <c r="DG10" s="305" t="str">
        <f ca="true">+IF(OFFSET('Sanitation Data'!$H$30,0,10*ROW('Sanitation Data'!H4))="","",OFFSET('Sanitation Data'!$H$30,0,10*ROW('Sanitation Data'!H4)))</f>
        <v/>
      </c>
      <c r="DH10" s="305" t="str">
        <f ca="true">+IF(OFFSET('Sanitation Data'!$H$31,0,10*ROW('Sanitation Data'!H4))="","",OFFSET('Sanitation Data'!$H$31,0,10*ROW('Sanitation Data'!H4)))</f>
        <v>Yes</v>
      </c>
      <c r="DI10" s="305" t="str">
        <f ca="true">+IF(OFFSET('Sanitation Data'!$H$32,0,10*ROW('Sanitation Data'!H4))="","",OFFSET('Sanitation Data'!$H$32,0,10*ROW('Sanitation Data'!H4)))</f>
        <v>Yes</v>
      </c>
      <c r="DJ10" s="305" t="str">
        <f ca="true">+IF(OFFSET('Sanitation Data'!$I$28,0,10*ROW('Sanitation Data'!I4))="","",OFFSET('Sanitation Data'!$I$28,0,10*ROW('Sanitation Data'!I4)))</f>
        <v>Yes</v>
      </c>
      <c r="DK10" s="305" t="str">
        <f ca="true">+IF(OFFSET('Sanitation Data'!$I$29,0,10*ROW('Sanitation Data'!I4))="","",OFFSET('Sanitation Data'!$I$29,0,10*ROW('Sanitation Data'!I4)))</f>
        <v>Yes</v>
      </c>
      <c r="DL10" s="305" t="str">
        <f ca="true">+IF(OFFSET('Sanitation Data'!$I$30,0,10*ROW('Sanitation Data'!I4))="","",OFFSET('Sanitation Data'!$I$30,0,10*ROW('Sanitation Data'!I4)))</f>
        <v/>
      </c>
      <c r="DM10" s="305" t="str">
        <f ca="true">+IF(OFFSET('Sanitation Data'!$I$31,0,10*ROW('Sanitation Data'!I4))="","",OFFSET('Sanitation Data'!$I$31,0,10*ROW('Sanitation Data'!I4)))</f>
        <v>Yes</v>
      </c>
      <c r="DN10" s="305" t="str">
        <f ca="true">+IF(OFFSET('Sanitation Data'!$I$32,0,10*ROW('Sanitation Data'!I4))="","",OFFSET('Sanitation Data'!$I$32,0,10*ROW('Sanitation Data'!I4)))</f>
        <v>Yes</v>
      </c>
      <c r="DO10" s="305" t="str">
        <f ca="true">+IF(OFFSET('Hygiene Data'!$D$11,0,10*ROW('Hygiene Data'!D4))="","",OFFSET('Hygiene Data'!$D$11,0,10*ROW('Hygiene Data'!D4)))</f>
        <v>Yes</v>
      </c>
      <c r="DP10" s="305" t="str">
        <f ca="true">+IF(OFFSET('Hygiene Data'!$D$12,0,10*ROW('Hygiene Data'!D4))="","",OFFSET('Hygiene Data'!$D$12,0,10*ROW('Hygiene Data'!D4)))</f>
        <v/>
      </c>
      <c r="DQ10" s="305" t="str">
        <f ca="true">+IF(OFFSET('Hygiene Data'!$D$13,0,10*ROW('Hygiene Data'!D4))="","",OFFSET('Hygiene Data'!$D$13,0,10*ROW('Hygiene Data'!D4)))</f>
        <v/>
      </c>
      <c r="DR10" s="305" t="str">
        <f ca="true">+IF(OFFSET('Hygiene Data'!$E$11,0,10*ROW('Hygiene Data'!E4))="","",OFFSET('Hygiene Data'!$E$11,0,10*ROW('Hygiene Data'!E4)))</f>
        <v>Yes</v>
      </c>
      <c r="DS10" s="305" t="str">
        <f ca="true">+IF(OFFSET('Hygiene Data'!$E$12,0,10*ROW('Hygiene Data'!E4))="","",OFFSET('Hygiene Data'!$E$12,0,10*ROW('Hygiene Data'!E4)))</f>
        <v/>
      </c>
      <c r="DT10" s="305" t="str">
        <f ca="true">+IF(OFFSET('Hygiene Data'!$E$13,0,10*ROW('Hygiene Data'!E4))="","",OFFSET('Hygiene Data'!$E$13,0,10*ROW('Hygiene Data'!E4)))</f>
        <v/>
      </c>
      <c r="DU10" s="305" t="str">
        <f ca="true">+IF(OFFSET('Hygiene Data'!$F$11,0,10*ROW('Hygiene Data'!F4))="","",OFFSET('Hygiene Data'!$F$11,0,10*ROW('Hygiene Data'!F4)))</f>
        <v>Yes</v>
      </c>
      <c r="DV10" s="305" t="str">
        <f ca="true">+IF(OFFSET('Hygiene Data'!$F$12,0,10*ROW('Hygiene Data'!F4))="","",OFFSET('Hygiene Data'!$F$12,0,10*ROW('Hygiene Data'!F4)))</f>
        <v/>
      </c>
      <c r="DW10" s="305" t="str">
        <f ca="true">+IF(OFFSET('Hygiene Data'!$F$13,0,10*ROW('Hygiene Data'!F4))="","",OFFSET('Hygiene Data'!$F$13,0,10*ROW('Hygiene Data'!F4)))</f>
        <v/>
      </c>
      <c r="DX10" s="305" t="str">
        <f ca="true">+IF(OFFSET('Hygiene Data'!$G$11,0,10*ROW('Hygiene Data'!G4))="","",OFFSET('Hygiene Data'!$G$11,0,10*ROW('Hygiene Data'!G4)))</f>
        <v/>
      </c>
      <c r="DY10" s="305" t="str">
        <f ca="true">+IF(OFFSET('Hygiene Data'!$G$12,0,10*ROW('Hygiene Data'!G4))="","",OFFSET('Hygiene Data'!$G$12,0,10*ROW('Hygiene Data'!G4)))</f>
        <v/>
      </c>
      <c r="DZ10" s="305" t="str">
        <f ca="true">+IF(OFFSET('Hygiene Data'!$G$13,0,10*ROW('Hygiene Data'!G4))="","",OFFSET('Hygiene Data'!$G$13,0,10*ROW('Hygiene Data'!G4)))</f>
        <v/>
      </c>
      <c r="EA10" s="305" t="str">
        <f ca="true">+IF(OFFSET('Hygiene Data'!$H$11,0,10*ROW('Hygiene Data'!H4))="","",OFFSET('Hygiene Data'!$H$11,0,10*ROW('Hygiene Data'!H4)))</f>
        <v>Yes</v>
      </c>
      <c r="EB10" s="305" t="str">
        <f ca="true">+IF(OFFSET('Hygiene Data'!$H$12,0,10*ROW('Hygiene Data'!H4))="","",OFFSET('Hygiene Data'!$H$12,0,10*ROW('Hygiene Data'!H4)))</f>
        <v/>
      </c>
      <c r="EC10" s="305" t="str">
        <f ca="true">+IF(OFFSET('Hygiene Data'!$H$13,0,10*ROW('Hygiene Data'!H4))="","",OFFSET('Hygiene Data'!$H$13,0,10*ROW('Hygiene Data'!H4)))</f>
        <v/>
      </c>
      <c r="ED10" s="305" t="str">
        <f ca="true">+IF(OFFSET('Hygiene Data'!$I$11,0,10*ROW('Hygiene Data'!I4))="","",OFFSET('Hygiene Data'!$I$11,0,10*ROW('Hygiene Data'!I4)))</f>
        <v>Yes</v>
      </c>
      <c r="EE10" s="305" t="str">
        <f ca="true">+IF(OFFSET('Hygiene Data'!$I$12,0,10*ROW('Hygiene Data'!I4))="","",OFFSET('Hygiene Data'!$I$12,0,10*ROW('Hygiene Data'!I4)))</f>
        <v/>
      </c>
      <c r="EF10" s="305"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MWI_2012_UIS</v>
      </c>
      <c r="B11" s="36" t="str">
        <f ca="true">+IF(OFFSET('Water Data'!$C$2,0,10*ROW('Water Data'!F5))="","",OFFSET('Water Data'!$C$2,0,10*ROW('Water Data'!F5)))</f>
        <v>Other</v>
      </c>
      <c r="C11" s="361">
        <f t="shared" ca="true" si="0"/>
        <v>2012</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str">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[89]</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str">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[90]</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str">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[88]</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5"/>
      <c r="BS11" s="305" t="str">
        <f ca="true">+IF(OFFSET('Water Data'!$D$27,0,10*ROW('Water Data'!D5))="","",OFFSET('Water Data'!$D$27,0,10*ROW('Water Data'!D5)))</f>
        <v/>
      </c>
      <c r="BT11" s="305" t="str">
        <f ca="true">+IF(OFFSET('Water Data'!$D$28,0,10*ROW('Water Data'!D5))="","",OFFSET('Water Data'!$D$28,0,10*ROW('Water Data'!D5)))</f>
        <v>No</v>
      </c>
      <c r="BU11" s="305" t="str">
        <f ca="true">+IF(OFFSET('Water Data'!$D$29,0,10*ROW('Water Data'!D5))="","",OFFSET('Water Data'!$D$29,0,10*ROW('Water Data'!D5)))</f>
        <v/>
      </c>
      <c r="BV11" s="305" t="str">
        <f ca="true">+IF(OFFSET('Water Data'!$E$27,0,10*ROW('Water Data'!E5))="","",OFFSET('Water Data'!$E$27,0,10*ROW('Water Data'!E5)))</f>
        <v/>
      </c>
      <c r="BW11" s="305" t="str">
        <f ca="true">+IF(OFFSET('Water Data'!$E$28,0,10*ROW('Water Data'!E5))="","",OFFSET('Water Data'!$E$28,0,10*ROW('Water Data'!E5)))</f>
        <v/>
      </c>
      <c r="BX11" s="305" t="str">
        <f ca="true">+IF(OFFSET('Water Data'!$E$29,0,10*ROW('Water Data'!E5))="","",OFFSET('Water Data'!$E$29,0,10*ROW('Water Data'!E5)))</f>
        <v/>
      </c>
      <c r="BY11" s="305" t="str">
        <f ca="true">+IF(OFFSET('Water Data'!$F$27,0,10*ROW('Water Data'!F5))="","",OFFSET('Water Data'!$F$27,0,10*ROW('Water Data'!F5)))</f>
        <v/>
      </c>
      <c r="BZ11" s="305" t="str">
        <f ca="true">+IF(OFFSET('Water Data'!$F$28,0,10*ROW('Water Data'!F5))="","",OFFSET('Water Data'!$F$28,0,10*ROW('Water Data'!F5)))</f>
        <v/>
      </c>
      <c r="CA11" s="305" t="str">
        <f ca="true">+IF(OFFSET('Water Data'!$F$29,0,10*ROW('Water Data'!F5))="","",OFFSET('Water Data'!$F$29,0,10*ROW('Water Data'!F5)))</f>
        <v/>
      </c>
      <c r="CB11" s="305" t="str">
        <f ca="true">+IF(OFFSET('Water Data'!$G$27,0,10*ROW('Water Data'!G5))="","",OFFSET('Water Data'!$G$27,0,10*ROW('Water Data'!G5)))</f>
        <v/>
      </c>
      <c r="CC11" s="305" t="str">
        <f ca="true">+IF(OFFSET('Water Data'!$G$28,0,10*ROW('Water Data'!G5))="","",OFFSET('Water Data'!$G$28,0,10*ROW('Water Data'!G5)))</f>
        <v/>
      </c>
      <c r="CD11" s="305" t="str">
        <f ca="true">+IF(OFFSET('Water Data'!$G$29,0,10*ROW('Water Data'!G5))="","",OFFSET('Water Data'!$G$29,0,10*ROW('Water Data'!G5)))</f>
        <v/>
      </c>
      <c r="CE11" s="305" t="str">
        <f ca="true">+IF(OFFSET('Water Data'!$H$27,0,10*ROW('Water Data'!H5))="","",OFFSET('Water Data'!$H$27,0,10*ROW('Water Data'!H5)))</f>
        <v/>
      </c>
      <c r="CF11" s="305" t="str">
        <f ca="true">+IF(OFFSET('Water Data'!$H$28,0,10*ROW('Water Data'!H5))="","",OFFSET('Water Data'!$H$28,0,10*ROW('Water Data'!H5)))</f>
        <v>No</v>
      </c>
      <c r="CG11" s="305" t="str">
        <f ca="true">+IF(OFFSET('Water Data'!$H$29,0,10*ROW('Water Data'!H5))="","",OFFSET('Water Data'!$H$29,0,10*ROW('Water Data'!H5)))</f>
        <v/>
      </c>
      <c r="CH11" s="305" t="str">
        <f ca="true">+IF(OFFSET('Water Data'!$I$27,0,10*ROW('Water Data'!I5))="","",OFFSET('Water Data'!$I$27,0,10*ROW('Water Data'!I5)))</f>
        <v/>
      </c>
      <c r="CI11" s="305" t="str">
        <f ca="true">+IF(OFFSET('Water Data'!$I$28,0,10*ROW('Water Data'!I5))="","",OFFSET('Water Data'!$I$28,0,10*ROW('Water Data'!I5)))</f>
        <v>No</v>
      </c>
      <c r="CJ11" s="305" t="str">
        <f ca="true">+IF(OFFSET('Water Data'!$I$29,0,10*ROW('Water Data'!I5))="","",OFFSET('Water Data'!$I$29,0,10*ROW('Water Data'!I5)))</f>
        <v/>
      </c>
      <c r="CK11" s="305" t="str">
        <f ca="true">+IF(OFFSET('Sanitation Data'!$D$28,0,10*ROW('Sanitation Data'!D5))="","",OFFSET('Sanitation Data'!$D$28,0,10*ROW('Sanitation Data'!D5)))</f>
        <v/>
      </c>
      <c r="CL11" s="305" t="str">
        <f ca="true">+IF(OFFSET('Sanitation Data'!$D$29,0,10*ROW('Sanitation Data'!D5))="","",OFFSET('Sanitation Data'!$D$29,0,10*ROW('Sanitation Data'!D5)))</f>
        <v/>
      </c>
      <c r="CM11" s="305" t="str">
        <f ca="true">+IF(OFFSET('Sanitation Data'!$D$30,0,10*ROW('Sanitation Data'!D5))="","",OFFSET('Sanitation Data'!$D$30,0,10*ROW('Sanitation Data'!D5)))</f>
        <v/>
      </c>
      <c r="CN11" s="305" t="str">
        <f ca="true">+IF(OFFSET('Sanitation Data'!$D$31,0,10*ROW('Sanitation Data'!D5))="","",OFFSET('Sanitation Data'!$D$31,0,10*ROW('Sanitation Data'!D5)))</f>
        <v/>
      </c>
      <c r="CO11" s="305" t="str">
        <f ca="true">+IF(OFFSET('Sanitation Data'!$D$32,0,10*ROW('Sanitation Data'!D5))="","",OFFSET('Sanitation Data'!$D$32,0,10*ROW('Sanitation Data'!D5)))</f>
        <v/>
      </c>
      <c r="CP11" s="305" t="str">
        <f ca="true">+IF(OFFSET('Sanitation Data'!$E$28,0,10*ROW('Sanitation Data'!E5))="","",OFFSET('Sanitation Data'!$E$28,0,10*ROW('Sanitation Data'!E5)))</f>
        <v/>
      </c>
      <c r="CQ11" s="305" t="str">
        <f ca="true">+IF(OFFSET('Sanitation Data'!$E$29,0,10*ROW('Sanitation Data'!E5))="","",OFFSET('Sanitation Data'!$E$29,0,10*ROW('Sanitation Data'!E5)))</f>
        <v/>
      </c>
      <c r="CR11" s="305" t="str">
        <f ca="true">+IF(OFFSET('Sanitation Data'!$E$30,0,10*ROW('Sanitation Data'!E5))="","",OFFSET('Sanitation Data'!$E$30,0,10*ROW('Sanitation Data'!E5)))</f>
        <v/>
      </c>
      <c r="CS11" s="305" t="str">
        <f ca="true">+IF(OFFSET('Sanitation Data'!$E$31,0,10*ROW('Sanitation Data'!E5))="","",OFFSET('Sanitation Data'!$E$31,0,10*ROW('Sanitation Data'!E5)))</f>
        <v/>
      </c>
      <c r="CT11" s="305" t="str">
        <f ca="true">+IF(OFFSET('Sanitation Data'!$E$32,0,10*ROW('Sanitation Data'!E5))="","",OFFSET('Sanitation Data'!$E$32,0,10*ROW('Sanitation Data'!E5)))</f>
        <v/>
      </c>
      <c r="CU11" s="305" t="str">
        <f ca="true">+IF(OFFSET('Sanitation Data'!$F$28,0,10*ROW('Sanitation Data'!F5))="","",OFFSET('Sanitation Data'!$F$28,0,10*ROW('Sanitation Data'!F5)))</f>
        <v/>
      </c>
      <c r="CV11" s="305" t="str">
        <f ca="true">+IF(OFFSET('Sanitation Data'!$F$29,0,10*ROW('Sanitation Data'!F5))="","",OFFSET('Sanitation Data'!$F$29,0,10*ROW('Sanitation Data'!F5)))</f>
        <v/>
      </c>
      <c r="CW11" s="305" t="str">
        <f ca="true">+IF(OFFSET('Sanitation Data'!$F$30,0,10*ROW('Sanitation Data'!F5))="","",OFFSET('Sanitation Data'!$F$30,0,10*ROW('Sanitation Data'!F5)))</f>
        <v/>
      </c>
      <c r="CX11" s="305" t="str">
        <f ca="true">+IF(OFFSET('Sanitation Data'!$F$31,0,10*ROW('Sanitation Data'!F5))="","",OFFSET('Sanitation Data'!$F$31,0,10*ROW('Sanitation Data'!F5)))</f>
        <v/>
      </c>
      <c r="CY11" s="305" t="str">
        <f ca="true">+IF(OFFSET('Sanitation Data'!$F$32,0,10*ROW('Sanitation Data'!F5))="","",OFFSET('Sanitation Data'!$F$32,0,10*ROW('Sanitation Data'!F5)))</f>
        <v/>
      </c>
      <c r="CZ11" s="305" t="str">
        <f ca="true">+IF(OFFSET('Sanitation Data'!$G$28,0,10*ROW('Sanitation Data'!G5))="","",OFFSET('Sanitation Data'!$G$28,0,10*ROW('Sanitation Data'!G5)))</f>
        <v/>
      </c>
      <c r="DA11" s="305" t="str">
        <f ca="true">+IF(OFFSET('Sanitation Data'!$G$29,0,10*ROW('Sanitation Data'!G5))="","",OFFSET('Sanitation Data'!$G$29,0,10*ROW('Sanitation Data'!G5)))</f>
        <v/>
      </c>
      <c r="DB11" s="305" t="str">
        <f ca="true">+IF(OFFSET('Sanitation Data'!$G$30,0,10*ROW('Sanitation Data'!G5))="","",OFFSET('Sanitation Data'!$G$30,0,10*ROW('Sanitation Data'!G5)))</f>
        <v/>
      </c>
      <c r="DC11" s="305" t="str">
        <f ca="true">+IF(OFFSET('Sanitation Data'!$G$31,0,10*ROW('Sanitation Data'!G5))="","",OFFSET('Sanitation Data'!$G$31,0,10*ROW('Sanitation Data'!G5)))</f>
        <v/>
      </c>
      <c r="DD11" s="305" t="str">
        <f ca="true">+IF(OFFSET('Sanitation Data'!$G$32,0,10*ROW('Sanitation Data'!G5))="","",OFFSET('Sanitation Data'!$G$32,0,10*ROW('Sanitation Data'!G5)))</f>
        <v/>
      </c>
      <c r="DE11" s="305" t="str">
        <f ca="true">+IF(OFFSET('Sanitation Data'!$H$28,0,10*ROW('Sanitation Data'!H5))="","",OFFSET('Sanitation Data'!$H$28,0,10*ROW('Sanitation Data'!H5)))</f>
        <v/>
      </c>
      <c r="DF11" s="305" t="str">
        <f ca="true">+IF(OFFSET('Sanitation Data'!$H$29,0,10*ROW('Sanitation Data'!H5))="","",OFFSET('Sanitation Data'!$H$29,0,10*ROW('Sanitation Data'!H5)))</f>
        <v/>
      </c>
      <c r="DG11" s="305" t="str">
        <f ca="true">+IF(OFFSET('Sanitation Data'!$H$30,0,10*ROW('Sanitation Data'!H5))="","",OFFSET('Sanitation Data'!$H$30,0,10*ROW('Sanitation Data'!H5)))</f>
        <v/>
      </c>
      <c r="DH11" s="305" t="str">
        <f ca="true">+IF(OFFSET('Sanitation Data'!$H$31,0,10*ROW('Sanitation Data'!H5))="","",OFFSET('Sanitation Data'!$H$31,0,10*ROW('Sanitation Data'!H5)))</f>
        <v/>
      </c>
      <c r="DI11" s="305" t="str">
        <f ca="true">+IF(OFFSET('Sanitation Data'!$H$32,0,10*ROW('Sanitation Data'!H5))="","",OFFSET('Sanitation Data'!$H$32,0,10*ROW('Sanitation Data'!H5)))</f>
        <v/>
      </c>
      <c r="DJ11" s="305" t="str">
        <f ca="true">+IF(OFFSET('Sanitation Data'!$I$28,0,10*ROW('Sanitation Data'!I5))="","",OFFSET('Sanitation Data'!$I$28,0,10*ROW('Sanitation Data'!I5)))</f>
        <v/>
      </c>
      <c r="DK11" s="305" t="str">
        <f ca="true">+IF(OFFSET('Sanitation Data'!$I$29,0,10*ROW('Sanitation Data'!I5))="","",OFFSET('Sanitation Data'!$I$29,0,10*ROW('Sanitation Data'!I5)))</f>
        <v/>
      </c>
      <c r="DL11" s="305" t="str">
        <f ca="true">+IF(OFFSET('Sanitation Data'!$I$30,0,10*ROW('Sanitation Data'!I5))="","",OFFSET('Sanitation Data'!$I$30,0,10*ROW('Sanitation Data'!I5)))</f>
        <v/>
      </c>
      <c r="DM11" s="305" t="str">
        <f ca="true">+IF(OFFSET('Sanitation Data'!$I$31,0,10*ROW('Sanitation Data'!I5))="","",OFFSET('Sanitation Data'!$I$31,0,10*ROW('Sanitation Data'!I5)))</f>
        <v/>
      </c>
      <c r="DN11" s="305" t="str">
        <f ca="true">+IF(OFFSET('Sanitation Data'!$I$32,0,10*ROW('Sanitation Data'!I5))="","",OFFSET('Sanitation Data'!$I$32,0,10*ROW('Sanitation Data'!I5)))</f>
        <v/>
      </c>
      <c r="DO11" s="305" t="str">
        <f ca="true">+IF(OFFSET('Hygiene Data'!$D$11,0,10*ROW('Hygiene Data'!D5))="","",OFFSET('Hygiene Data'!$D$11,0,10*ROW('Hygiene Data'!D5)))</f>
        <v/>
      </c>
      <c r="DP11" s="305" t="str">
        <f ca="true">+IF(OFFSET('Hygiene Data'!$D$12,0,10*ROW('Hygiene Data'!D5))="","",OFFSET('Hygiene Data'!$D$12,0,10*ROW('Hygiene Data'!D5)))</f>
        <v/>
      </c>
      <c r="DQ11" s="305" t="str">
        <f ca="true">+IF(OFFSET('Hygiene Data'!$D$13,0,10*ROW('Hygiene Data'!D5))="","",OFFSET('Hygiene Data'!$D$13,0,10*ROW('Hygiene Data'!D5)))</f>
        <v/>
      </c>
      <c r="DR11" s="305" t="str">
        <f ca="true">+IF(OFFSET('Hygiene Data'!$E$11,0,10*ROW('Hygiene Data'!E5))="","",OFFSET('Hygiene Data'!$E$11,0,10*ROW('Hygiene Data'!E5)))</f>
        <v/>
      </c>
      <c r="DS11" s="305" t="str">
        <f ca="true">+IF(OFFSET('Hygiene Data'!$E$12,0,10*ROW('Hygiene Data'!E5))="","",OFFSET('Hygiene Data'!$E$12,0,10*ROW('Hygiene Data'!E5)))</f>
        <v/>
      </c>
      <c r="DT11" s="305" t="str">
        <f ca="true">+IF(OFFSET('Hygiene Data'!$E$13,0,10*ROW('Hygiene Data'!E5))="","",OFFSET('Hygiene Data'!$E$13,0,10*ROW('Hygiene Data'!E5)))</f>
        <v/>
      </c>
      <c r="DU11" s="305" t="str">
        <f ca="true">+IF(OFFSET('Hygiene Data'!$F$11,0,10*ROW('Hygiene Data'!F5))="","",OFFSET('Hygiene Data'!$F$11,0,10*ROW('Hygiene Data'!F5)))</f>
        <v/>
      </c>
      <c r="DV11" s="305" t="str">
        <f ca="true">+IF(OFFSET('Hygiene Data'!$F$12,0,10*ROW('Hygiene Data'!F5))="","",OFFSET('Hygiene Data'!$F$12,0,10*ROW('Hygiene Data'!F5)))</f>
        <v/>
      </c>
      <c r="DW11" s="305" t="str">
        <f ca="true">+IF(OFFSET('Hygiene Data'!$F$13,0,10*ROW('Hygiene Data'!F5))="","",OFFSET('Hygiene Data'!$F$13,0,10*ROW('Hygiene Data'!F5)))</f>
        <v/>
      </c>
      <c r="DX11" s="305" t="str">
        <f ca="true">+IF(OFFSET('Hygiene Data'!$G$11,0,10*ROW('Hygiene Data'!G5))="","",OFFSET('Hygiene Data'!$G$11,0,10*ROW('Hygiene Data'!G5)))</f>
        <v/>
      </c>
      <c r="DY11" s="305" t="str">
        <f ca="true">+IF(OFFSET('Hygiene Data'!$G$12,0,10*ROW('Hygiene Data'!G5))="","",OFFSET('Hygiene Data'!$G$12,0,10*ROW('Hygiene Data'!G5)))</f>
        <v/>
      </c>
      <c r="DZ11" s="305" t="str">
        <f ca="true">+IF(OFFSET('Hygiene Data'!$G$13,0,10*ROW('Hygiene Data'!G5))="","",OFFSET('Hygiene Data'!$G$13,0,10*ROW('Hygiene Data'!G5)))</f>
        <v/>
      </c>
      <c r="EA11" s="305" t="str">
        <f ca="true">+IF(OFFSET('Hygiene Data'!$H$11,0,10*ROW('Hygiene Data'!H5))="","",OFFSET('Hygiene Data'!$H$11,0,10*ROW('Hygiene Data'!H5)))</f>
        <v/>
      </c>
      <c r="EB11" s="305" t="str">
        <f ca="true">+IF(OFFSET('Hygiene Data'!$H$12,0,10*ROW('Hygiene Data'!H5))="","",OFFSET('Hygiene Data'!$H$12,0,10*ROW('Hygiene Data'!H5)))</f>
        <v/>
      </c>
      <c r="EC11" s="305" t="str">
        <f ca="true">+IF(OFFSET('Hygiene Data'!$H$13,0,10*ROW('Hygiene Data'!H5))="","",OFFSET('Hygiene Data'!$H$13,0,10*ROW('Hygiene Data'!H5)))</f>
        <v/>
      </c>
      <c r="ED11" s="305" t="str">
        <f ca="true">+IF(OFFSET('Hygiene Data'!$I$11,0,10*ROW('Hygiene Data'!I5))="","",OFFSET('Hygiene Data'!$I$11,0,10*ROW('Hygiene Data'!I5)))</f>
        <v/>
      </c>
      <c r="EE11" s="305" t="str">
        <f ca="true">+IF(OFFSET('Hygiene Data'!$I$12,0,10*ROW('Hygiene Data'!I5))="","",OFFSET('Hygiene Data'!$I$12,0,10*ROW('Hygiene Data'!I5)))</f>
        <v/>
      </c>
      <c r="EF11" s="305"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MWI_2013_EMIS</v>
      </c>
      <c r="B12" s="36" t="str">
        <f ca="true">+IF(OFFSET('Water Data'!$C$2,0,10*ROW('Water Data'!F6))="","",OFFSET('Water Data'!$C$2,0,10*ROW('Water Data'!F6)))</f>
        <v>EMIS</v>
      </c>
      <c r="C12" s="361">
        <f t="shared" ca="true" si="0"/>
        <v>2013</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95.1</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86.05</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97.8</v>
      </c>
      <c r="H12" s="96">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92.649999999999991</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94.7</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85.25</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94.9</v>
      </c>
      <c r="Q12" s="96">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85.300000000000011</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95.8</v>
      </c>
      <c r="T12" s="96">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89.25</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90.9</v>
      </c>
      <c r="W12" s="97">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70.7</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65.400000000000006</v>
      </c>
      <c r="Z12" s="97">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65.400000000000006</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89.8</v>
      </c>
      <c r="AB12" s="97">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76.3</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68.5</v>
      </c>
      <c r="AE12" s="97">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68.5</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91</v>
      </c>
      <c r="AG12" s="97">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69.900000000000006</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65</v>
      </c>
      <c r="AJ12" s="97">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65</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92</v>
      </c>
      <c r="AQ12" s="97">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70.5</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65.599999999999994</v>
      </c>
      <c r="AT12" s="97">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65.599999999999994</v>
      </c>
      <c r="AU12" s="97">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85.6</v>
      </c>
      <c r="AV12" s="97">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71.599999999999994</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64.599999999999994</v>
      </c>
      <c r="AY12" s="97">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64.599999999999994</v>
      </c>
      <c r="AZ12" s="98">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36.6</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43.5</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35.799999999999997</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38.5</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28.5</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5"/>
      <c r="BS12" s="305" t="str">
        <f ca="true">+IF(OFFSET('Water Data'!$D$27,0,10*ROW('Water Data'!D6))="","",OFFSET('Water Data'!$D$27,0,10*ROW('Water Data'!D6)))</f>
        <v>Yes</v>
      </c>
      <c r="BT12" s="305" t="str">
        <f ca="true">+IF(OFFSET('Water Data'!$D$28,0,10*ROW('Water Data'!D6))="","",OFFSET('Water Data'!$D$28,0,10*ROW('Water Data'!D6)))</f>
        <v>Yes</v>
      </c>
      <c r="BU12" s="305" t="str">
        <f ca="true">+IF(OFFSET('Water Data'!$D$29,0,10*ROW('Water Data'!D6))="","",OFFSET('Water Data'!$D$29,0,10*ROW('Water Data'!D6)))</f>
        <v/>
      </c>
      <c r="BV12" s="305" t="str">
        <f ca="true">+IF(OFFSET('Water Data'!$E$27,0,10*ROW('Water Data'!E6))="","",OFFSET('Water Data'!$E$27,0,10*ROW('Water Data'!E6)))</f>
        <v>Yes</v>
      </c>
      <c r="BW12" s="305" t="str">
        <f ca="true">+IF(OFFSET('Water Data'!$E$28,0,10*ROW('Water Data'!E6))="","",OFFSET('Water Data'!$E$28,0,10*ROW('Water Data'!E6)))</f>
        <v>Yes</v>
      </c>
      <c r="BX12" s="305" t="str">
        <f ca="true">+IF(OFFSET('Water Data'!$E$29,0,10*ROW('Water Data'!E6))="","",OFFSET('Water Data'!$E$29,0,10*ROW('Water Data'!E6)))</f>
        <v/>
      </c>
      <c r="BY12" s="305" t="str">
        <f ca="true">+IF(OFFSET('Water Data'!$F$27,0,10*ROW('Water Data'!F6))="","",OFFSET('Water Data'!$F$27,0,10*ROW('Water Data'!F6)))</f>
        <v>Yes</v>
      </c>
      <c r="BZ12" s="305" t="str">
        <f ca="true">+IF(OFFSET('Water Data'!$F$28,0,10*ROW('Water Data'!F6))="","",OFFSET('Water Data'!$F$28,0,10*ROW('Water Data'!F6)))</f>
        <v>Yes</v>
      </c>
      <c r="CA12" s="305" t="str">
        <f ca="true">+IF(OFFSET('Water Data'!$F$29,0,10*ROW('Water Data'!F6))="","",OFFSET('Water Data'!$F$29,0,10*ROW('Water Data'!F6)))</f>
        <v/>
      </c>
      <c r="CB12" s="305" t="str">
        <f ca="true">+IF(OFFSET('Water Data'!$G$27,0,10*ROW('Water Data'!G6))="","",OFFSET('Water Data'!$G$27,0,10*ROW('Water Data'!G6)))</f>
        <v/>
      </c>
      <c r="CC12" s="305" t="str">
        <f ca="true">+IF(OFFSET('Water Data'!$G$28,0,10*ROW('Water Data'!G6))="","",OFFSET('Water Data'!$G$28,0,10*ROW('Water Data'!G6)))</f>
        <v/>
      </c>
      <c r="CD12" s="305" t="str">
        <f ca="true">+IF(OFFSET('Water Data'!$G$29,0,10*ROW('Water Data'!G6))="","",OFFSET('Water Data'!$G$29,0,10*ROW('Water Data'!G6)))</f>
        <v/>
      </c>
      <c r="CE12" s="305" t="str">
        <f ca="true">+IF(OFFSET('Water Data'!$H$27,0,10*ROW('Water Data'!H6))="","",OFFSET('Water Data'!$H$27,0,10*ROW('Water Data'!H6)))</f>
        <v>Yes</v>
      </c>
      <c r="CF12" s="305" t="str">
        <f ca="true">+IF(OFFSET('Water Data'!$H$28,0,10*ROW('Water Data'!H6))="","",OFFSET('Water Data'!$H$28,0,10*ROW('Water Data'!H6)))</f>
        <v>Yes</v>
      </c>
      <c r="CG12" s="305" t="str">
        <f ca="true">+IF(OFFSET('Water Data'!$H$29,0,10*ROW('Water Data'!H6))="","",OFFSET('Water Data'!$H$29,0,10*ROW('Water Data'!H6)))</f>
        <v/>
      </c>
      <c r="CH12" s="305" t="str">
        <f ca="true">+IF(OFFSET('Water Data'!$I$27,0,10*ROW('Water Data'!I6))="","",OFFSET('Water Data'!$I$27,0,10*ROW('Water Data'!I6)))</f>
        <v>Yes</v>
      </c>
      <c r="CI12" s="305" t="str">
        <f ca="true">+IF(OFFSET('Water Data'!$I$28,0,10*ROW('Water Data'!I6))="","",OFFSET('Water Data'!$I$28,0,10*ROW('Water Data'!I6)))</f>
        <v>Yes</v>
      </c>
      <c r="CJ12" s="305" t="str">
        <f ca="true">+IF(OFFSET('Water Data'!$I$29,0,10*ROW('Water Data'!I6))="","",OFFSET('Water Data'!$I$29,0,10*ROW('Water Data'!I6)))</f>
        <v/>
      </c>
      <c r="CK12" s="305" t="str">
        <f ca="true">+IF(OFFSET('Sanitation Data'!$D$28,0,10*ROW('Sanitation Data'!D6))="","",OFFSET('Sanitation Data'!$D$28,0,10*ROW('Sanitation Data'!D6)))</f>
        <v>Yes</v>
      </c>
      <c r="CL12" s="305" t="str">
        <f ca="true">+IF(OFFSET('Sanitation Data'!$D$29,0,10*ROW('Sanitation Data'!D6))="","",OFFSET('Sanitation Data'!$D$29,0,10*ROW('Sanitation Data'!D6)))</f>
        <v>Yes</v>
      </c>
      <c r="CM12" s="305" t="str">
        <f ca="true">+IF(OFFSET('Sanitation Data'!$D$30,0,10*ROW('Sanitation Data'!D6))="","",OFFSET('Sanitation Data'!$D$30,0,10*ROW('Sanitation Data'!D6)))</f>
        <v/>
      </c>
      <c r="CN12" s="305" t="str">
        <f ca="true">+IF(OFFSET('Sanitation Data'!$D$31,0,10*ROW('Sanitation Data'!D6))="","",OFFSET('Sanitation Data'!$D$31,0,10*ROW('Sanitation Data'!D6)))</f>
        <v>Yes</v>
      </c>
      <c r="CO12" s="305" t="str">
        <f ca="true">+IF(OFFSET('Sanitation Data'!$D$32,0,10*ROW('Sanitation Data'!D6))="","",OFFSET('Sanitation Data'!$D$32,0,10*ROW('Sanitation Data'!D6)))</f>
        <v>Yes</v>
      </c>
      <c r="CP12" s="305" t="str">
        <f ca="true">+IF(OFFSET('Sanitation Data'!$E$28,0,10*ROW('Sanitation Data'!E6))="","",OFFSET('Sanitation Data'!$E$28,0,10*ROW('Sanitation Data'!E6)))</f>
        <v>Yes</v>
      </c>
      <c r="CQ12" s="305" t="str">
        <f ca="true">+IF(OFFSET('Sanitation Data'!$E$29,0,10*ROW('Sanitation Data'!E6))="","",OFFSET('Sanitation Data'!$E$29,0,10*ROW('Sanitation Data'!E6)))</f>
        <v>Yes</v>
      </c>
      <c r="CR12" s="305" t="str">
        <f ca="true">+IF(OFFSET('Sanitation Data'!$E$30,0,10*ROW('Sanitation Data'!E6))="","",OFFSET('Sanitation Data'!$E$30,0,10*ROW('Sanitation Data'!E6)))</f>
        <v/>
      </c>
      <c r="CS12" s="305" t="str">
        <f ca="true">+IF(OFFSET('Sanitation Data'!$E$31,0,10*ROW('Sanitation Data'!E6))="","",OFFSET('Sanitation Data'!$E$31,0,10*ROW('Sanitation Data'!E6)))</f>
        <v>Yes</v>
      </c>
      <c r="CT12" s="305" t="str">
        <f ca="true">+IF(OFFSET('Sanitation Data'!$E$32,0,10*ROW('Sanitation Data'!E6))="","",OFFSET('Sanitation Data'!$E$32,0,10*ROW('Sanitation Data'!E6)))</f>
        <v>Yes</v>
      </c>
      <c r="CU12" s="305" t="str">
        <f ca="true">+IF(OFFSET('Sanitation Data'!$F$28,0,10*ROW('Sanitation Data'!F6))="","",OFFSET('Sanitation Data'!$F$28,0,10*ROW('Sanitation Data'!F6)))</f>
        <v>Yes</v>
      </c>
      <c r="CV12" s="305" t="str">
        <f ca="true">+IF(OFFSET('Sanitation Data'!$F$29,0,10*ROW('Sanitation Data'!F6))="","",OFFSET('Sanitation Data'!$F$29,0,10*ROW('Sanitation Data'!F6)))</f>
        <v>Yes</v>
      </c>
      <c r="CW12" s="305" t="str">
        <f ca="true">+IF(OFFSET('Sanitation Data'!$F$30,0,10*ROW('Sanitation Data'!F6))="","",OFFSET('Sanitation Data'!$F$30,0,10*ROW('Sanitation Data'!F6)))</f>
        <v/>
      </c>
      <c r="CX12" s="305" t="str">
        <f ca="true">+IF(OFFSET('Sanitation Data'!$F$31,0,10*ROW('Sanitation Data'!F6))="","",OFFSET('Sanitation Data'!$F$31,0,10*ROW('Sanitation Data'!F6)))</f>
        <v>Yes</v>
      </c>
      <c r="CY12" s="305" t="str">
        <f ca="true">+IF(OFFSET('Sanitation Data'!$F$32,0,10*ROW('Sanitation Data'!F6))="","",OFFSET('Sanitation Data'!$F$32,0,10*ROW('Sanitation Data'!F6)))</f>
        <v>Yes</v>
      </c>
      <c r="CZ12" s="305" t="str">
        <f ca="true">+IF(OFFSET('Sanitation Data'!$G$28,0,10*ROW('Sanitation Data'!G6))="","",OFFSET('Sanitation Data'!$G$28,0,10*ROW('Sanitation Data'!G6)))</f>
        <v/>
      </c>
      <c r="DA12" s="305" t="str">
        <f ca="true">+IF(OFFSET('Sanitation Data'!$G$29,0,10*ROW('Sanitation Data'!G6))="","",OFFSET('Sanitation Data'!$G$29,0,10*ROW('Sanitation Data'!G6)))</f>
        <v/>
      </c>
      <c r="DB12" s="305" t="str">
        <f ca="true">+IF(OFFSET('Sanitation Data'!$G$30,0,10*ROW('Sanitation Data'!G6))="","",OFFSET('Sanitation Data'!$G$30,0,10*ROW('Sanitation Data'!G6)))</f>
        <v/>
      </c>
      <c r="DC12" s="305" t="str">
        <f ca="true">+IF(OFFSET('Sanitation Data'!$G$31,0,10*ROW('Sanitation Data'!G6))="","",OFFSET('Sanitation Data'!$G$31,0,10*ROW('Sanitation Data'!G6)))</f>
        <v/>
      </c>
      <c r="DD12" s="305" t="str">
        <f ca="true">+IF(OFFSET('Sanitation Data'!$G$32,0,10*ROW('Sanitation Data'!G6))="","",OFFSET('Sanitation Data'!$G$32,0,10*ROW('Sanitation Data'!G6)))</f>
        <v/>
      </c>
      <c r="DE12" s="305" t="str">
        <f ca="true">+IF(OFFSET('Sanitation Data'!$H$28,0,10*ROW('Sanitation Data'!H6))="","",OFFSET('Sanitation Data'!$H$28,0,10*ROW('Sanitation Data'!H6)))</f>
        <v>Yes</v>
      </c>
      <c r="DF12" s="305" t="str">
        <f ca="true">+IF(OFFSET('Sanitation Data'!$H$29,0,10*ROW('Sanitation Data'!H6))="","",OFFSET('Sanitation Data'!$H$29,0,10*ROW('Sanitation Data'!H6)))</f>
        <v>Yes</v>
      </c>
      <c r="DG12" s="305" t="str">
        <f ca="true">+IF(OFFSET('Sanitation Data'!$H$30,0,10*ROW('Sanitation Data'!H6))="","",OFFSET('Sanitation Data'!$H$30,0,10*ROW('Sanitation Data'!H6)))</f>
        <v/>
      </c>
      <c r="DH12" s="305" t="str">
        <f ca="true">+IF(OFFSET('Sanitation Data'!$H$31,0,10*ROW('Sanitation Data'!H6))="","",OFFSET('Sanitation Data'!$H$31,0,10*ROW('Sanitation Data'!H6)))</f>
        <v>Yes</v>
      </c>
      <c r="DI12" s="305" t="str">
        <f ca="true">+IF(OFFSET('Sanitation Data'!$H$32,0,10*ROW('Sanitation Data'!H6))="","",OFFSET('Sanitation Data'!$H$32,0,10*ROW('Sanitation Data'!H6)))</f>
        <v>Yes</v>
      </c>
      <c r="DJ12" s="305" t="str">
        <f ca="true">+IF(OFFSET('Sanitation Data'!$I$28,0,10*ROW('Sanitation Data'!I6))="","",OFFSET('Sanitation Data'!$I$28,0,10*ROW('Sanitation Data'!I6)))</f>
        <v>Yes</v>
      </c>
      <c r="DK12" s="305" t="str">
        <f ca="true">+IF(OFFSET('Sanitation Data'!$I$29,0,10*ROW('Sanitation Data'!I6))="","",OFFSET('Sanitation Data'!$I$29,0,10*ROW('Sanitation Data'!I6)))</f>
        <v>Yes</v>
      </c>
      <c r="DL12" s="305" t="str">
        <f ca="true">+IF(OFFSET('Sanitation Data'!$I$30,0,10*ROW('Sanitation Data'!I6))="","",OFFSET('Sanitation Data'!$I$30,0,10*ROW('Sanitation Data'!I6)))</f>
        <v/>
      </c>
      <c r="DM12" s="305" t="str">
        <f ca="true">+IF(OFFSET('Sanitation Data'!$I$31,0,10*ROW('Sanitation Data'!I6))="","",OFFSET('Sanitation Data'!$I$31,0,10*ROW('Sanitation Data'!I6)))</f>
        <v>Yes</v>
      </c>
      <c r="DN12" s="305" t="str">
        <f ca="true">+IF(OFFSET('Sanitation Data'!$I$32,0,10*ROW('Sanitation Data'!I6))="","",OFFSET('Sanitation Data'!$I$32,0,10*ROW('Sanitation Data'!I6)))</f>
        <v>Yes</v>
      </c>
      <c r="DO12" s="305" t="str">
        <f ca="true">+IF(OFFSET('Hygiene Data'!$D$11,0,10*ROW('Hygiene Data'!D6))="","",OFFSET('Hygiene Data'!$D$11,0,10*ROW('Hygiene Data'!D6)))</f>
        <v>Yes</v>
      </c>
      <c r="DP12" s="305" t="str">
        <f ca="true">+IF(OFFSET('Hygiene Data'!$D$12,0,10*ROW('Hygiene Data'!D6))="","",OFFSET('Hygiene Data'!$D$12,0,10*ROW('Hygiene Data'!D6)))</f>
        <v/>
      </c>
      <c r="DQ12" s="305" t="str">
        <f ca="true">+IF(OFFSET('Hygiene Data'!$D$13,0,10*ROW('Hygiene Data'!D6))="","",OFFSET('Hygiene Data'!$D$13,0,10*ROW('Hygiene Data'!D6)))</f>
        <v/>
      </c>
      <c r="DR12" s="305" t="str">
        <f ca="true">+IF(OFFSET('Hygiene Data'!$E$11,0,10*ROW('Hygiene Data'!E6))="","",OFFSET('Hygiene Data'!$E$11,0,10*ROW('Hygiene Data'!E6)))</f>
        <v>Yes</v>
      </c>
      <c r="DS12" s="305" t="str">
        <f ca="true">+IF(OFFSET('Hygiene Data'!$E$12,0,10*ROW('Hygiene Data'!E6))="","",OFFSET('Hygiene Data'!$E$12,0,10*ROW('Hygiene Data'!E6)))</f>
        <v/>
      </c>
      <c r="DT12" s="305" t="str">
        <f ca="true">+IF(OFFSET('Hygiene Data'!$E$13,0,10*ROW('Hygiene Data'!E6))="","",OFFSET('Hygiene Data'!$E$13,0,10*ROW('Hygiene Data'!E6)))</f>
        <v/>
      </c>
      <c r="DU12" s="305" t="str">
        <f ca="true">+IF(OFFSET('Hygiene Data'!$F$11,0,10*ROW('Hygiene Data'!F6))="","",OFFSET('Hygiene Data'!$F$11,0,10*ROW('Hygiene Data'!F6)))</f>
        <v>Yes</v>
      </c>
      <c r="DV12" s="305" t="str">
        <f ca="true">+IF(OFFSET('Hygiene Data'!$F$12,0,10*ROW('Hygiene Data'!F6))="","",OFFSET('Hygiene Data'!$F$12,0,10*ROW('Hygiene Data'!F6)))</f>
        <v/>
      </c>
      <c r="DW12" s="305" t="str">
        <f ca="true">+IF(OFFSET('Hygiene Data'!$F$13,0,10*ROW('Hygiene Data'!F6))="","",OFFSET('Hygiene Data'!$F$13,0,10*ROW('Hygiene Data'!F6)))</f>
        <v/>
      </c>
      <c r="DX12" s="305" t="str">
        <f ca="true">+IF(OFFSET('Hygiene Data'!$G$11,0,10*ROW('Hygiene Data'!G6))="","",OFFSET('Hygiene Data'!$G$11,0,10*ROW('Hygiene Data'!G6)))</f>
        <v/>
      </c>
      <c r="DY12" s="305" t="str">
        <f ca="true">+IF(OFFSET('Hygiene Data'!$G$12,0,10*ROW('Hygiene Data'!G6))="","",OFFSET('Hygiene Data'!$G$12,0,10*ROW('Hygiene Data'!G6)))</f>
        <v/>
      </c>
      <c r="DZ12" s="305" t="str">
        <f ca="true">+IF(OFFSET('Hygiene Data'!$G$13,0,10*ROW('Hygiene Data'!G6))="","",OFFSET('Hygiene Data'!$G$13,0,10*ROW('Hygiene Data'!G6)))</f>
        <v/>
      </c>
      <c r="EA12" s="305" t="str">
        <f ca="true">+IF(OFFSET('Hygiene Data'!$H$11,0,10*ROW('Hygiene Data'!H6))="","",OFFSET('Hygiene Data'!$H$11,0,10*ROW('Hygiene Data'!H6)))</f>
        <v>Yes</v>
      </c>
      <c r="EB12" s="305" t="str">
        <f ca="true">+IF(OFFSET('Hygiene Data'!$H$12,0,10*ROW('Hygiene Data'!H6))="","",OFFSET('Hygiene Data'!$H$12,0,10*ROW('Hygiene Data'!H6)))</f>
        <v/>
      </c>
      <c r="EC12" s="305" t="str">
        <f ca="true">+IF(OFFSET('Hygiene Data'!$H$13,0,10*ROW('Hygiene Data'!H6))="","",OFFSET('Hygiene Data'!$H$13,0,10*ROW('Hygiene Data'!H6)))</f>
        <v/>
      </c>
      <c r="ED12" s="305" t="str">
        <f ca="true">+IF(OFFSET('Hygiene Data'!$I$11,0,10*ROW('Hygiene Data'!I6))="","",OFFSET('Hygiene Data'!$I$11,0,10*ROW('Hygiene Data'!I6)))</f>
        <v>Yes</v>
      </c>
      <c r="EE12" s="305" t="str">
        <f ca="true">+IF(OFFSET('Hygiene Data'!$I$12,0,10*ROW('Hygiene Data'!I6))="","",OFFSET('Hygiene Data'!$I$12,0,10*ROW('Hygiene Data'!I6)))</f>
        <v/>
      </c>
      <c r="EF12" s="305"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MWI_2013_UIS</v>
      </c>
      <c r="B13" s="36" t="str">
        <f ca="true">+IF(OFFSET('Water Data'!$C$2,0,10*ROW('Water Data'!F7))="","",OFFSET('Water Data'!$C$2,0,10*ROW('Water Data'!F7)))</f>
        <v>Other</v>
      </c>
      <c r="C13" s="361">
        <f t="shared" ca="true" si="0"/>
        <v>2013</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str">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[84]</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str">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[85]</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str">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[82]</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str">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[91]</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str">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[92]</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str">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[83]</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5"/>
      <c r="BS13" s="305" t="str">
        <f ca="true">+IF(OFFSET('Water Data'!$D$27,0,10*ROW('Water Data'!D7))="","",OFFSET('Water Data'!$D$27,0,10*ROW('Water Data'!D7)))</f>
        <v/>
      </c>
      <c r="BT13" s="305" t="str">
        <f ca="true">+IF(OFFSET('Water Data'!$D$28,0,10*ROW('Water Data'!D7))="","",OFFSET('Water Data'!$D$28,0,10*ROW('Water Data'!D7)))</f>
        <v>No</v>
      </c>
      <c r="BU13" s="305" t="str">
        <f ca="true">+IF(OFFSET('Water Data'!$D$29,0,10*ROW('Water Data'!D7))="","",OFFSET('Water Data'!$D$29,0,10*ROW('Water Data'!D7)))</f>
        <v/>
      </c>
      <c r="BV13" s="305" t="str">
        <f ca="true">+IF(OFFSET('Water Data'!$E$27,0,10*ROW('Water Data'!E7))="","",OFFSET('Water Data'!$E$27,0,10*ROW('Water Data'!E7)))</f>
        <v/>
      </c>
      <c r="BW13" s="305" t="str">
        <f ca="true">+IF(OFFSET('Water Data'!$E$28,0,10*ROW('Water Data'!E7))="","",OFFSET('Water Data'!$E$28,0,10*ROW('Water Data'!E7)))</f>
        <v/>
      </c>
      <c r="BX13" s="305" t="str">
        <f ca="true">+IF(OFFSET('Water Data'!$E$29,0,10*ROW('Water Data'!E7))="","",OFFSET('Water Data'!$E$29,0,10*ROW('Water Data'!E7)))</f>
        <v/>
      </c>
      <c r="BY13" s="305" t="str">
        <f ca="true">+IF(OFFSET('Water Data'!$F$27,0,10*ROW('Water Data'!F7))="","",OFFSET('Water Data'!$F$27,0,10*ROW('Water Data'!F7)))</f>
        <v/>
      </c>
      <c r="BZ13" s="305" t="str">
        <f ca="true">+IF(OFFSET('Water Data'!$F$28,0,10*ROW('Water Data'!F7))="","",OFFSET('Water Data'!$F$28,0,10*ROW('Water Data'!F7)))</f>
        <v/>
      </c>
      <c r="CA13" s="305" t="str">
        <f ca="true">+IF(OFFSET('Water Data'!$F$29,0,10*ROW('Water Data'!F7))="","",OFFSET('Water Data'!$F$29,0,10*ROW('Water Data'!F7)))</f>
        <v/>
      </c>
      <c r="CB13" s="305" t="str">
        <f ca="true">+IF(OFFSET('Water Data'!$G$27,0,10*ROW('Water Data'!G7))="","",OFFSET('Water Data'!$G$27,0,10*ROW('Water Data'!G7)))</f>
        <v/>
      </c>
      <c r="CC13" s="305" t="str">
        <f ca="true">+IF(OFFSET('Water Data'!$G$28,0,10*ROW('Water Data'!G7))="","",OFFSET('Water Data'!$G$28,0,10*ROW('Water Data'!G7)))</f>
        <v/>
      </c>
      <c r="CD13" s="305" t="str">
        <f ca="true">+IF(OFFSET('Water Data'!$G$29,0,10*ROW('Water Data'!G7))="","",OFFSET('Water Data'!$G$29,0,10*ROW('Water Data'!G7)))</f>
        <v/>
      </c>
      <c r="CE13" s="305" t="str">
        <f ca="true">+IF(OFFSET('Water Data'!$H$27,0,10*ROW('Water Data'!H7))="","",OFFSET('Water Data'!$H$27,0,10*ROW('Water Data'!H7)))</f>
        <v/>
      </c>
      <c r="CF13" s="305" t="str">
        <f ca="true">+IF(OFFSET('Water Data'!$H$28,0,10*ROW('Water Data'!H7))="","",OFFSET('Water Data'!$H$28,0,10*ROW('Water Data'!H7)))</f>
        <v>No</v>
      </c>
      <c r="CG13" s="305" t="str">
        <f ca="true">+IF(OFFSET('Water Data'!$H$29,0,10*ROW('Water Data'!H7))="","",OFFSET('Water Data'!$H$29,0,10*ROW('Water Data'!H7)))</f>
        <v/>
      </c>
      <c r="CH13" s="305" t="str">
        <f ca="true">+IF(OFFSET('Water Data'!$I$27,0,10*ROW('Water Data'!I7))="","",OFFSET('Water Data'!$I$27,0,10*ROW('Water Data'!I7)))</f>
        <v/>
      </c>
      <c r="CI13" s="305" t="str">
        <f ca="true">+IF(OFFSET('Water Data'!$I$28,0,10*ROW('Water Data'!I7))="","",OFFSET('Water Data'!$I$28,0,10*ROW('Water Data'!I7)))</f>
        <v>No</v>
      </c>
      <c r="CJ13" s="305" t="str">
        <f ca="true">+IF(OFFSET('Water Data'!$I$29,0,10*ROW('Water Data'!I7))="","",OFFSET('Water Data'!$I$29,0,10*ROW('Water Data'!I7)))</f>
        <v/>
      </c>
      <c r="CK13" s="305" t="str">
        <f ca="true">+IF(OFFSET('Sanitation Data'!$D$28,0,10*ROW('Sanitation Data'!D7))="","",OFFSET('Sanitation Data'!$D$28,0,10*ROW('Sanitation Data'!D7)))</f>
        <v>No</v>
      </c>
      <c r="CL13" s="305" t="str">
        <f ca="true">+IF(OFFSET('Sanitation Data'!$D$29,0,10*ROW('Sanitation Data'!D7))="","",OFFSET('Sanitation Data'!$D$29,0,10*ROW('Sanitation Data'!D7)))</f>
        <v/>
      </c>
      <c r="CM13" s="305" t="str">
        <f ca="true">+IF(OFFSET('Sanitation Data'!$D$30,0,10*ROW('Sanitation Data'!D7))="","",OFFSET('Sanitation Data'!$D$30,0,10*ROW('Sanitation Data'!D7)))</f>
        <v/>
      </c>
      <c r="CN13" s="305" t="str">
        <f ca="true">+IF(OFFSET('Sanitation Data'!$D$31,0,10*ROW('Sanitation Data'!D7))="","",OFFSET('Sanitation Data'!$D$31,0,10*ROW('Sanitation Data'!D7)))</f>
        <v/>
      </c>
      <c r="CO13" s="305" t="str">
        <f ca="true">+IF(OFFSET('Sanitation Data'!$D$32,0,10*ROW('Sanitation Data'!D7))="","",OFFSET('Sanitation Data'!$D$32,0,10*ROW('Sanitation Data'!D7)))</f>
        <v/>
      </c>
      <c r="CP13" s="305" t="str">
        <f ca="true">+IF(OFFSET('Sanitation Data'!$E$28,0,10*ROW('Sanitation Data'!E7))="","",OFFSET('Sanitation Data'!$E$28,0,10*ROW('Sanitation Data'!E7)))</f>
        <v/>
      </c>
      <c r="CQ13" s="305" t="str">
        <f ca="true">+IF(OFFSET('Sanitation Data'!$E$29,0,10*ROW('Sanitation Data'!E7))="","",OFFSET('Sanitation Data'!$E$29,0,10*ROW('Sanitation Data'!E7)))</f>
        <v/>
      </c>
      <c r="CR13" s="305" t="str">
        <f ca="true">+IF(OFFSET('Sanitation Data'!$E$30,0,10*ROW('Sanitation Data'!E7))="","",OFFSET('Sanitation Data'!$E$30,0,10*ROW('Sanitation Data'!E7)))</f>
        <v/>
      </c>
      <c r="CS13" s="305" t="str">
        <f ca="true">+IF(OFFSET('Sanitation Data'!$E$31,0,10*ROW('Sanitation Data'!E7))="","",OFFSET('Sanitation Data'!$E$31,0,10*ROW('Sanitation Data'!E7)))</f>
        <v/>
      </c>
      <c r="CT13" s="305" t="str">
        <f ca="true">+IF(OFFSET('Sanitation Data'!$E$32,0,10*ROW('Sanitation Data'!E7))="","",OFFSET('Sanitation Data'!$E$32,0,10*ROW('Sanitation Data'!E7)))</f>
        <v/>
      </c>
      <c r="CU13" s="305" t="str">
        <f ca="true">+IF(OFFSET('Sanitation Data'!$F$28,0,10*ROW('Sanitation Data'!F7))="","",OFFSET('Sanitation Data'!$F$28,0,10*ROW('Sanitation Data'!F7)))</f>
        <v/>
      </c>
      <c r="CV13" s="305" t="str">
        <f ca="true">+IF(OFFSET('Sanitation Data'!$F$29,0,10*ROW('Sanitation Data'!F7))="","",OFFSET('Sanitation Data'!$F$29,0,10*ROW('Sanitation Data'!F7)))</f>
        <v/>
      </c>
      <c r="CW13" s="305" t="str">
        <f ca="true">+IF(OFFSET('Sanitation Data'!$F$30,0,10*ROW('Sanitation Data'!F7))="","",OFFSET('Sanitation Data'!$F$30,0,10*ROW('Sanitation Data'!F7)))</f>
        <v/>
      </c>
      <c r="CX13" s="305" t="str">
        <f ca="true">+IF(OFFSET('Sanitation Data'!$F$31,0,10*ROW('Sanitation Data'!F7))="","",OFFSET('Sanitation Data'!$F$31,0,10*ROW('Sanitation Data'!F7)))</f>
        <v/>
      </c>
      <c r="CY13" s="305" t="str">
        <f ca="true">+IF(OFFSET('Sanitation Data'!$F$32,0,10*ROW('Sanitation Data'!F7))="","",OFFSET('Sanitation Data'!$F$32,0,10*ROW('Sanitation Data'!F7)))</f>
        <v/>
      </c>
      <c r="CZ13" s="305" t="str">
        <f ca="true">+IF(OFFSET('Sanitation Data'!$G$28,0,10*ROW('Sanitation Data'!G7))="","",OFFSET('Sanitation Data'!$G$28,0,10*ROW('Sanitation Data'!G7)))</f>
        <v/>
      </c>
      <c r="DA13" s="305" t="str">
        <f ca="true">+IF(OFFSET('Sanitation Data'!$G$29,0,10*ROW('Sanitation Data'!G7))="","",OFFSET('Sanitation Data'!$G$29,0,10*ROW('Sanitation Data'!G7)))</f>
        <v/>
      </c>
      <c r="DB13" s="305" t="str">
        <f ca="true">+IF(OFFSET('Sanitation Data'!$G$30,0,10*ROW('Sanitation Data'!G7))="","",OFFSET('Sanitation Data'!$G$30,0,10*ROW('Sanitation Data'!G7)))</f>
        <v/>
      </c>
      <c r="DC13" s="305" t="str">
        <f ca="true">+IF(OFFSET('Sanitation Data'!$G$31,0,10*ROW('Sanitation Data'!G7))="","",OFFSET('Sanitation Data'!$G$31,0,10*ROW('Sanitation Data'!G7)))</f>
        <v/>
      </c>
      <c r="DD13" s="305" t="str">
        <f ca="true">+IF(OFFSET('Sanitation Data'!$G$32,0,10*ROW('Sanitation Data'!G7))="","",OFFSET('Sanitation Data'!$G$32,0,10*ROW('Sanitation Data'!G7)))</f>
        <v/>
      </c>
      <c r="DE13" s="305" t="str">
        <f ca="true">+IF(OFFSET('Sanitation Data'!$H$28,0,10*ROW('Sanitation Data'!H7))="","",OFFSET('Sanitation Data'!$H$28,0,10*ROW('Sanitation Data'!H7)))</f>
        <v>No</v>
      </c>
      <c r="DF13" s="305" t="str">
        <f ca="true">+IF(OFFSET('Sanitation Data'!$H$29,0,10*ROW('Sanitation Data'!H7))="","",OFFSET('Sanitation Data'!$H$29,0,10*ROW('Sanitation Data'!H7)))</f>
        <v/>
      </c>
      <c r="DG13" s="305" t="str">
        <f ca="true">+IF(OFFSET('Sanitation Data'!$H$30,0,10*ROW('Sanitation Data'!H7))="","",OFFSET('Sanitation Data'!$H$30,0,10*ROW('Sanitation Data'!H7)))</f>
        <v/>
      </c>
      <c r="DH13" s="305" t="str">
        <f ca="true">+IF(OFFSET('Sanitation Data'!$H$31,0,10*ROW('Sanitation Data'!H7))="","",OFFSET('Sanitation Data'!$H$31,0,10*ROW('Sanitation Data'!H7)))</f>
        <v/>
      </c>
      <c r="DI13" s="305" t="str">
        <f ca="true">+IF(OFFSET('Sanitation Data'!$H$32,0,10*ROW('Sanitation Data'!H7))="","",OFFSET('Sanitation Data'!$H$32,0,10*ROW('Sanitation Data'!H7)))</f>
        <v/>
      </c>
      <c r="DJ13" s="305" t="str">
        <f ca="true">+IF(OFFSET('Sanitation Data'!$I$28,0,10*ROW('Sanitation Data'!I7))="","",OFFSET('Sanitation Data'!$I$28,0,10*ROW('Sanitation Data'!I7)))</f>
        <v>No</v>
      </c>
      <c r="DK13" s="305" t="str">
        <f ca="true">+IF(OFFSET('Sanitation Data'!$I$29,0,10*ROW('Sanitation Data'!I7))="","",OFFSET('Sanitation Data'!$I$29,0,10*ROW('Sanitation Data'!I7)))</f>
        <v/>
      </c>
      <c r="DL13" s="305" t="str">
        <f ca="true">+IF(OFFSET('Sanitation Data'!$I$30,0,10*ROW('Sanitation Data'!I7))="","",OFFSET('Sanitation Data'!$I$30,0,10*ROW('Sanitation Data'!I7)))</f>
        <v/>
      </c>
      <c r="DM13" s="305" t="str">
        <f ca="true">+IF(OFFSET('Sanitation Data'!$I$31,0,10*ROW('Sanitation Data'!I7))="","",OFFSET('Sanitation Data'!$I$31,0,10*ROW('Sanitation Data'!I7)))</f>
        <v/>
      </c>
      <c r="DN13" s="305" t="str">
        <f ca="true">+IF(OFFSET('Sanitation Data'!$I$32,0,10*ROW('Sanitation Data'!I7))="","",OFFSET('Sanitation Data'!$I$32,0,10*ROW('Sanitation Data'!I7)))</f>
        <v/>
      </c>
      <c r="DO13" s="305" t="str">
        <f ca="true">+IF(OFFSET('Hygiene Data'!$D$11,0,10*ROW('Hygiene Data'!D7))="","",OFFSET('Hygiene Data'!$D$11,0,10*ROW('Hygiene Data'!D7)))</f>
        <v/>
      </c>
      <c r="DP13" s="305" t="str">
        <f ca="true">+IF(OFFSET('Hygiene Data'!$D$12,0,10*ROW('Hygiene Data'!D7))="","",OFFSET('Hygiene Data'!$D$12,0,10*ROW('Hygiene Data'!D7)))</f>
        <v/>
      </c>
      <c r="DQ13" s="305" t="str">
        <f ca="true">+IF(OFFSET('Hygiene Data'!$D$13,0,10*ROW('Hygiene Data'!D7))="","",OFFSET('Hygiene Data'!$D$13,0,10*ROW('Hygiene Data'!D7)))</f>
        <v/>
      </c>
      <c r="DR13" s="305" t="str">
        <f ca="true">+IF(OFFSET('Hygiene Data'!$E$11,0,10*ROW('Hygiene Data'!E7))="","",OFFSET('Hygiene Data'!$E$11,0,10*ROW('Hygiene Data'!E7)))</f>
        <v/>
      </c>
      <c r="DS13" s="305" t="str">
        <f ca="true">+IF(OFFSET('Hygiene Data'!$E$12,0,10*ROW('Hygiene Data'!E7))="","",OFFSET('Hygiene Data'!$E$12,0,10*ROW('Hygiene Data'!E7)))</f>
        <v/>
      </c>
      <c r="DT13" s="305" t="str">
        <f ca="true">+IF(OFFSET('Hygiene Data'!$E$13,0,10*ROW('Hygiene Data'!E7))="","",OFFSET('Hygiene Data'!$E$13,0,10*ROW('Hygiene Data'!E7)))</f>
        <v/>
      </c>
      <c r="DU13" s="305" t="str">
        <f ca="true">+IF(OFFSET('Hygiene Data'!$F$11,0,10*ROW('Hygiene Data'!F7))="","",OFFSET('Hygiene Data'!$F$11,0,10*ROW('Hygiene Data'!F7)))</f>
        <v/>
      </c>
      <c r="DV13" s="305" t="str">
        <f ca="true">+IF(OFFSET('Hygiene Data'!$F$12,0,10*ROW('Hygiene Data'!F7))="","",OFFSET('Hygiene Data'!$F$12,0,10*ROW('Hygiene Data'!F7)))</f>
        <v/>
      </c>
      <c r="DW13" s="305" t="str">
        <f ca="true">+IF(OFFSET('Hygiene Data'!$F$13,0,10*ROW('Hygiene Data'!F7))="","",OFFSET('Hygiene Data'!$F$13,0,10*ROW('Hygiene Data'!F7)))</f>
        <v/>
      </c>
      <c r="DX13" s="305" t="str">
        <f ca="true">+IF(OFFSET('Hygiene Data'!$G$11,0,10*ROW('Hygiene Data'!G7))="","",OFFSET('Hygiene Data'!$G$11,0,10*ROW('Hygiene Data'!G7)))</f>
        <v/>
      </c>
      <c r="DY13" s="305" t="str">
        <f ca="true">+IF(OFFSET('Hygiene Data'!$G$12,0,10*ROW('Hygiene Data'!G7))="","",OFFSET('Hygiene Data'!$G$12,0,10*ROW('Hygiene Data'!G7)))</f>
        <v/>
      </c>
      <c r="DZ13" s="305" t="str">
        <f ca="true">+IF(OFFSET('Hygiene Data'!$G$13,0,10*ROW('Hygiene Data'!G7))="","",OFFSET('Hygiene Data'!$G$13,0,10*ROW('Hygiene Data'!G7)))</f>
        <v/>
      </c>
      <c r="EA13" s="305" t="str">
        <f ca="true">+IF(OFFSET('Hygiene Data'!$H$11,0,10*ROW('Hygiene Data'!H7))="","",OFFSET('Hygiene Data'!$H$11,0,10*ROW('Hygiene Data'!H7)))</f>
        <v/>
      </c>
      <c r="EB13" s="305" t="str">
        <f ca="true">+IF(OFFSET('Hygiene Data'!$H$12,0,10*ROW('Hygiene Data'!H7))="","",OFFSET('Hygiene Data'!$H$12,0,10*ROW('Hygiene Data'!H7)))</f>
        <v/>
      </c>
      <c r="EC13" s="305" t="str">
        <f ca="true">+IF(OFFSET('Hygiene Data'!$H$13,0,10*ROW('Hygiene Data'!H7))="","",OFFSET('Hygiene Data'!$H$13,0,10*ROW('Hygiene Data'!H7)))</f>
        <v/>
      </c>
      <c r="ED13" s="305" t="str">
        <f ca="true">+IF(OFFSET('Hygiene Data'!$I$11,0,10*ROW('Hygiene Data'!I7))="","",OFFSET('Hygiene Data'!$I$11,0,10*ROW('Hygiene Data'!I7)))</f>
        <v/>
      </c>
      <c r="EE13" s="305" t="str">
        <f ca="true">+IF(OFFSET('Hygiene Data'!$I$12,0,10*ROW('Hygiene Data'!I7))="","",OFFSET('Hygiene Data'!$I$12,0,10*ROW('Hygiene Data'!I7)))</f>
        <v/>
      </c>
      <c r="EF13" s="305"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MWI_2013_SACMEQ</v>
      </c>
      <c r="B14" s="36" t="str">
        <f ca="true">+IF(OFFSET('Water Data'!$C$2,0,10*ROW('Water Data'!F8))="","",OFFSET('Water Data'!$C$2,0,10*ROW('Water Data'!F8)))</f>
        <v>Survey</v>
      </c>
      <c r="C14" s="361">
        <f t="shared" ca="true" si="0"/>
        <v>2013</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71.7</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5"/>
      <c r="BS14" s="305" t="str">
        <f ca="true">+IF(OFFSET('Water Data'!$D$27,0,10*ROW('Water Data'!D8))="","",OFFSET('Water Data'!$D$27,0,10*ROW('Water Data'!D8)))</f>
        <v/>
      </c>
      <c r="BT14" s="305" t="str">
        <f ca="true">+IF(OFFSET('Water Data'!$D$28,0,10*ROW('Water Data'!D8))="","",OFFSET('Water Data'!$D$28,0,10*ROW('Water Data'!D8)))</f>
        <v/>
      </c>
      <c r="BU14" s="305" t="str">
        <f ca="true">+IF(OFFSET('Water Data'!$D$29,0,10*ROW('Water Data'!D8))="","",OFFSET('Water Data'!$D$29,0,10*ROW('Water Data'!D8)))</f>
        <v/>
      </c>
      <c r="BV14" s="305" t="str">
        <f ca="true">+IF(OFFSET('Water Data'!$E$27,0,10*ROW('Water Data'!E8))="","",OFFSET('Water Data'!$E$27,0,10*ROW('Water Data'!E8)))</f>
        <v/>
      </c>
      <c r="BW14" s="305" t="str">
        <f ca="true">+IF(OFFSET('Water Data'!$E$28,0,10*ROW('Water Data'!E8))="","",OFFSET('Water Data'!$E$28,0,10*ROW('Water Data'!E8)))</f>
        <v/>
      </c>
      <c r="BX14" s="305" t="str">
        <f ca="true">+IF(OFFSET('Water Data'!$E$29,0,10*ROW('Water Data'!E8))="","",OFFSET('Water Data'!$E$29,0,10*ROW('Water Data'!E8)))</f>
        <v/>
      </c>
      <c r="BY14" s="305" t="str">
        <f ca="true">+IF(OFFSET('Water Data'!$F$27,0,10*ROW('Water Data'!F8))="","",OFFSET('Water Data'!$F$27,0,10*ROW('Water Data'!F8)))</f>
        <v/>
      </c>
      <c r="BZ14" s="305" t="str">
        <f ca="true">+IF(OFFSET('Water Data'!$F$28,0,10*ROW('Water Data'!F8))="","",OFFSET('Water Data'!$F$28,0,10*ROW('Water Data'!F8)))</f>
        <v/>
      </c>
      <c r="CA14" s="305" t="str">
        <f ca="true">+IF(OFFSET('Water Data'!$F$29,0,10*ROW('Water Data'!F8))="","",OFFSET('Water Data'!$F$29,0,10*ROW('Water Data'!F8)))</f>
        <v/>
      </c>
      <c r="CB14" s="305" t="str">
        <f ca="true">+IF(OFFSET('Water Data'!$G$27,0,10*ROW('Water Data'!G8))="","",OFFSET('Water Data'!$G$27,0,10*ROW('Water Data'!G8)))</f>
        <v/>
      </c>
      <c r="CC14" s="305" t="str">
        <f ca="true">+IF(OFFSET('Water Data'!$G$28,0,10*ROW('Water Data'!G8))="","",OFFSET('Water Data'!$G$28,0,10*ROW('Water Data'!G8)))</f>
        <v/>
      </c>
      <c r="CD14" s="305" t="str">
        <f ca="true">+IF(OFFSET('Water Data'!$G$29,0,10*ROW('Water Data'!G8))="","",OFFSET('Water Data'!$G$29,0,10*ROW('Water Data'!G8)))</f>
        <v/>
      </c>
      <c r="CE14" s="305" t="str">
        <f ca="true">+IF(OFFSET('Water Data'!$H$27,0,10*ROW('Water Data'!H8))="","",OFFSET('Water Data'!$H$27,0,10*ROW('Water Data'!H8)))</f>
        <v>Yes</v>
      </c>
      <c r="CF14" s="305" t="str">
        <f ca="true">+IF(OFFSET('Water Data'!$H$28,0,10*ROW('Water Data'!H8))="","",OFFSET('Water Data'!$H$28,0,10*ROW('Water Data'!H8)))</f>
        <v/>
      </c>
      <c r="CG14" s="305" t="str">
        <f ca="true">+IF(OFFSET('Water Data'!$H$29,0,10*ROW('Water Data'!H8))="","",OFFSET('Water Data'!$H$29,0,10*ROW('Water Data'!H8)))</f>
        <v/>
      </c>
      <c r="CH14" s="305" t="str">
        <f ca="true">+IF(OFFSET('Water Data'!$I$27,0,10*ROW('Water Data'!I8))="","",OFFSET('Water Data'!$I$27,0,10*ROW('Water Data'!I8)))</f>
        <v/>
      </c>
      <c r="CI14" s="305" t="str">
        <f ca="true">+IF(OFFSET('Water Data'!$I$28,0,10*ROW('Water Data'!I8))="","",OFFSET('Water Data'!$I$28,0,10*ROW('Water Data'!I8)))</f>
        <v/>
      </c>
      <c r="CJ14" s="305" t="str">
        <f ca="true">+IF(OFFSET('Water Data'!$I$29,0,10*ROW('Water Data'!I8))="","",OFFSET('Water Data'!$I$29,0,10*ROW('Water Data'!I8)))</f>
        <v/>
      </c>
      <c r="CK14" s="305" t="str">
        <f ca="true">+IF(OFFSET('Sanitation Data'!$D$28,0,10*ROW('Sanitation Data'!D8))="","",OFFSET('Sanitation Data'!$D$28,0,10*ROW('Sanitation Data'!D8)))</f>
        <v/>
      </c>
      <c r="CL14" s="305" t="str">
        <f ca="true">+IF(OFFSET('Sanitation Data'!$D$29,0,10*ROW('Sanitation Data'!D8))="","",OFFSET('Sanitation Data'!$D$29,0,10*ROW('Sanitation Data'!D8)))</f>
        <v/>
      </c>
      <c r="CM14" s="305" t="str">
        <f ca="true">+IF(OFFSET('Sanitation Data'!$D$30,0,10*ROW('Sanitation Data'!D8))="","",OFFSET('Sanitation Data'!$D$30,0,10*ROW('Sanitation Data'!D8)))</f>
        <v/>
      </c>
      <c r="CN14" s="305" t="str">
        <f ca="true">+IF(OFFSET('Sanitation Data'!$D$31,0,10*ROW('Sanitation Data'!D8))="","",OFFSET('Sanitation Data'!$D$31,0,10*ROW('Sanitation Data'!D8)))</f>
        <v/>
      </c>
      <c r="CO14" s="305" t="str">
        <f ca="true">+IF(OFFSET('Sanitation Data'!$D$32,0,10*ROW('Sanitation Data'!D8))="","",OFFSET('Sanitation Data'!$D$32,0,10*ROW('Sanitation Data'!D8)))</f>
        <v/>
      </c>
      <c r="CP14" s="305" t="str">
        <f ca="true">+IF(OFFSET('Sanitation Data'!$E$28,0,10*ROW('Sanitation Data'!E8))="","",OFFSET('Sanitation Data'!$E$28,0,10*ROW('Sanitation Data'!E8)))</f>
        <v/>
      </c>
      <c r="CQ14" s="305" t="str">
        <f ca="true">+IF(OFFSET('Sanitation Data'!$E$29,0,10*ROW('Sanitation Data'!E8))="","",OFFSET('Sanitation Data'!$E$29,0,10*ROW('Sanitation Data'!E8)))</f>
        <v/>
      </c>
      <c r="CR14" s="305" t="str">
        <f ca="true">+IF(OFFSET('Sanitation Data'!$E$30,0,10*ROW('Sanitation Data'!E8))="","",OFFSET('Sanitation Data'!$E$30,0,10*ROW('Sanitation Data'!E8)))</f>
        <v/>
      </c>
      <c r="CS14" s="305" t="str">
        <f ca="true">+IF(OFFSET('Sanitation Data'!$E$31,0,10*ROW('Sanitation Data'!E8))="","",OFFSET('Sanitation Data'!$E$31,0,10*ROW('Sanitation Data'!E8)))</f>
        <v/>
      </c>
      <c r="CT14" s="305" t="str">
        <f ca="true">+IF(OFFSET('Sanitation Data'!$E$32,0,10*ROW('Sanitation Data'!E8))="","",OFFSET('Sanitation Data'!$E$32,0,10*ROW('Sanitation Data'!E8)))</f>
        <v/>
      </c>
      <c r="CU14" s="305" t="str">
        <f ca="true">+IF(OFFSET('Sanitation Data'!$F$28,0,10*ROW('Sanitation Data'!F8))="","",OFFSET('Sanitation Data'!$F$28,0,10*ROW('Sanitation Data'!F8)))</f>
        <v/>
      </c>
      <c r="CV14" s="305" t="str">
        <f ca="true">+IF(OFFSET('Sanitation Data'!$F$29,0,10*ROW('Sanitation Data'!F8))="","",OFFSET('Sanitation Data'!$F$29,0,10*ROW('Sanitation Data'!F8)))</f>
        <v/>
      </c>
      <c r="CW14" s="305" t="str">
        <f ca="true">+IF(OFFSET('Sanitation Data'!$F$30,0,10*ROW('Sanitation Data'!F8))="","",OFFSET('Sanitation Data'!$F$30,0,10*ROW('Sanitation Data'!F8)))</f>
        <v/>
      </c>
      <c r="CX14" s="305" t="str">
        <f ca="true">+IF(OFFSET('Sanitation Data'!$F$31,0,10*ROW('Sanitation Data'!F8))="","",OFFSET('Sanitation Data'!$F$31,0,10*ROW('Sanitation Data'!F8)))</f>
        <v/>
      </c>
      <c r="CY14" s="305" t="str">
        <f ca="true">+IF(OFFSET('Sanitation Data'!$F$32,0,10*ROW('Sanitation Data'!F8))="","",OFFSET('Sanitation Data'!$F$32,0,10*ROW('Sanitation Data'!F8)))</f>
        <v/>
      </c>
      <c r="CZ14" s="305" t="str">
        <f ca="true">+IF(OFFSET('Sanitation Data'!$G$28,0,10*ROW('Sanitation Data'!G8))="","",OFFSET('Sanitation Data'!$G$28,0,10*ROW('Sanitation Data'!G8)))</f>
        <v/>
      </c>
      <c r="DA14" s="305" t="str">
        <f ca="true">+IF(OFFSET('Sanitation Data'!$G$29,0,10*ROW('Sanitation Data'!G8))="","",OFFSET('Sanitation Data'!$G$29,0,10*ROW('Sanitation Data'!G8)))</f>
        <v/>
      </c>
      <c r="DB14" s="305" t="str">
        <f ca="true">+IF(OFFSET('Sanitation Data'!$G$30,0,10*ROW('Sanitation Data'!G8))="","",OFFSET('Sanitation Data'!$G$30,0,10*ROW('Sanitation Data'!G8)))</f>
        <v/>
      </c>
      <c r="DC14" s="305" t="str">
        <f ca="true">+IF(OFFSET('Sanitation Data'!$G$31,0,10*ROW('Sanitation Data'!G8))="","",OFFSET('Sanitation Data'!$G$31,0,10*ROW('Sanitation Data'!G8)))</f>
        <v/>
      </c>
      <c r="DD14" s="305" t="str">
        <f ca="true">+IF(OFFSET('Sanitation Data'!$G$32,0,10*ROW('Sanitation Data'!G8))="","",OFFSET('Sanitation Data'!$G$32,0,10*ROW('Sanitation Data'!G8)))</f>
        <v/>
      </c>
      <c r="DE14" s="305" t="str">
        <f ca="true">+IF(OFFSET('Sanitation Data'!$H$28,0,10*ROW('Sanitation Data'!H8))="","",OFFSET('Sanitation Data'!$H$28,0,10*ROW('Sanitation Data'!H8)))</f>
        <v/>
      </c>
      <c r="DF14" s="305" t="str">
        <f ca="true">+IF(OFFSET('Sanitation Data'!$H$29,0,10*ROW('Sanitation Data'!H8))="","",OFFSET('Sanitation Data'!$H$29,0,10*ROW('Sanitation Data'!H8)))</f>
        <v/>
      </c>
      <c r="DG14" s="305" t="str">
        <f ca="true">+IF(OFFSET('Sanitation Data'!$H$30,0,10*ROW('Sanitation Data'!H8))="","",OFFSET('Sanitation Data'!$H$30,0,10*ROW('Sanitation Data'!H8)))</f>
        <v/>
      </c>
      <c r="DH14" s="305" t="str">
        <f ca="true">+IF(OFFSET('Sanitation Data'!$H$31,0,10*ROW('Sanitation Data'!H8))="","",OFFSET('Sanitation Data'!$H$31,0,10*ROW('Sanitation Data'!H8)))</f>
        <v/>
      </c>
      <c r="DI14" s="305" t="str">
        <f ca="true">+IF(OFFSET('Sanitation Data'!$H$32,0,10*ROW('Sanitation Data'!H8))="","",OFFSET('Sanitation Data'!$H$32,0,10*ROW('Sanitation Data'!H8)))</f>
        <v/>
      </c>
      <c r="DJ14" s="305" t="str">
        <f ca="true">+IF(OFFSET('Sanitation Data'!$I$28,0,10*ROW('Sanitation Data'!I8))="","",OFFSET('Sanitation Data'!$I$28,0,10*ROW('Sanitation Data'!I8)))</f>
        <v/>
      </c>
      <c r="DK14" s="305" t="str">
        <f ca="true">+IF(OFFSET('Sanitation Data'!$I$29,0,10*ROW('Sanitation Data'!I8))="","",OFFSET('Sanitation Data'!$I$29,0,10*ROW('Sanitation Data'!I8)))</f>
        <v/>
      </c>
      <c r="DL14" s="305" t="str">
        <f ca="true">+IF(OFFSET('Sanitation Data'!$I$30,0,10*ROW('Sanitation Data'!I8))="","",OFFSET('Sanitation Data'!$I$30,0,10*ROW('Sanitation Data'!I8)))</f>
        <v/>
      </c>
      <c r="DM14" s="305" t="str">
        <f ca="true">+IF(OFFSET('Sanitation Data'!$I$31,0,10*ROW('Sanitation Data'!I8))="","",OFFSET('Sanitation Data'!$I$31,0,10*ROW('Sanitation Data'!I8)))</f>
        <v/>
      </c>
      <c r="DN14" s="305" t="str">
        <f ca="true">+IF(OFFSET('Sanitation Data'!$I$32,0,10*ROW('Sanitation Data'!I8))="","",OFFSET('Sanitation Data'!$I$32,0,10*ROW('Sanitation Data'!I8)))</f>
        <v/>
      </c>
      <c r="DO14" s="305" t="str">
        <f ca="true">+IF(OFFSET('Hygiene Data'!$D$11,0,10*ROW('Hygiene Data'!D8))="","",OFFSET('Hygiene Data'!$D$11,0,10*ROW('Hygiene Data'!D8)))</f>
        <v/>
      </c>
      <c r="DP14" s="305" t="str">
        <f ca="true">+IF(OFFSET('Hygiene Data'!$D$12,0,10*ROW('Hygiene Data'!D8))="","",OFFSET('Hygiene Data'!$D$12,0,10*ROW('Hygiene Data'!D8)))</f>
        <v/>
      </c>
      <c r="DQ14" s="305" t="str">
        <f ca="true">+IF(OFFSET('Hygiene Data'!$D$13,0,10*ROW('Hygiene Data'!D8))="","",OFFSET('Hygiene Data'!$D$13,0,10*ROW('Hygiene Data'!D8)))</f>
        <v/>
      </c>
      <c r="DR14" s="305" t="str">
        <f ca="true">+IF(OFFSET('Hygiene Data'!$E$11,0,10*ROW('Hygiene Data'!E8))="","",OFFSET('Hygiene Data'!$E$11,0,10*ROW('Hygiene Data'!E8)))</f>
        <v/>
      </c>
      <c r="DS14" s="305" t="str">
        <f ca="true">+IF(OFFSET('Hygiene Data'!$E$12,0,10*ROW('Hygiene Data'!E8))="","",OFFSET('Hygiene Data'!$E$12,0,10*ROW('Hygiene Data'!E8)))</f>
        <v/>
      </c>
      <c r="DT14" s="305" t="str">
        <f ca="true">+IF(OFFSET('Hygiene Data'!$E$13,0,10*ROW('Hygiene Data'!E8))="","",OFFSET('Hygiene Data'!$E$13,0,10*ROW('Hygiene Data'!E8)))</f>
        <v/>
      </c>
      <c r="DU14" s="305" t="str">
        <f ca="true">+IF(OFFSET('Hygiene Data'!$F$11,0,10*ROW('Hygiene Data'!F8))="","",OFFSET('Hygiene Data'!$F$11,0,10*ROW('Hygiene Data'!F8)))</f>
        <v/>
      </c>
      <c r="DV14" s="305" t="str">
        <f ca="true">+IF(OFFSET('Hygiene Data'!$F$12,0,10*ROW('Hygiene Data'!F8))="","",OFFSET('Hygiene Data'!$F$12,0,10*ROW('Hygiene Data'!F8)))</f>
        <v/>
      </c>
      <c r="DW14" s="305" t="str">
        <f ca="true">+IF(OFFSET('Hygiene Data'!$F$13,0,10*ROW('Hygiene Data'!F8))="","",OFFSET('Hygiene Data'!$F$13,0,10*ROW('Hygiene Data'!F8)))</f>
        <v/>
      </c>
      <c r="DX14" s="305" t="str">
        <f ca="true">+IF(OFFSET('Hygiene Data'!$G$11,0,10*ROW('Hygiene Data'!G8))="","",OFFSET('Hygiene Data'!$G$11,0,10*ROW('Hygiene Data'!G8)))</f>
        <v/>
      </c>
      <c r="DY14" s="305" t="str">
        <f ca="true">+IF(OFFSET('Hygiene Data'!$G$12,0,10*ROW('Hygiene Data'!G8))="","",OFFSET('Hygiene Data'!$G$12,0,10*ROW('Hygiene Data'!G8)))</f>
        <v/>
      </c>
      <c r="DZ14" s="305" t="str">
        <f ca="true">+IF(OFFSET('Hygiene Data'!$G$13,0,10*ROW('Hygiene Data'!G8))="","",OFFSET('Hygiene Data'!$G$13,0,10*ROW('Hygiene Data'!G8)))</f>
        <v/>
      </c>
      <c r="EA14" s="305" t="str">
        <f ca="true">+IF(OFFSET('Hygiene Data'!$H$11,0,10*ROW('Hygiene Data'!H8))="","",OFFSET('Hygiene Data'!$H$11,0,10*ROW('Hygiene Data'!H8)))</f>
        <v/>
      </c>
      <c r="EB14" s="305" t="str">
        <f ca="true">+IF(OFFSET('Hygiene Data'!$H$12,0,10*ROW('Hygiene Data'!H8))="","",OFFSET('Hygiene Data'!$H$12,0,10*ROW('Hygiene Data'!H8)))</f>
        <v/>
      </c>
      <c r="EC14" s="305" t="str">
        <f ca="true">+IF(OFFSET('Hygiene Data'!$H$13,0,10*ROW('Hygiene Data'!H8))="","",OFFSET('Hygiene Data'!$H$13,0,10*ROW('Hygiene Data'!H8)))</f>
        <v/>
      </c>
      <c r="ED14" s="305" t="str">
        <f ca="true">+IF(OFFSET('Hygiene Data'!$I$11,0,10*ROW('Hygiene Data'!I8))="","",OFFSET('Hygiene Data'!$I$11,0,10*ROW('Hygiene Data'!I8)))</f>
        <v/>
      </c>
      <c r="EE14" s="305" t="str">
        <f ca="true">+IF(OFFSET('Hygiene Data'!$I$12,0,10*ROW('Hygiene Data'!I8))="","",OFFSET('Hygiene Data'!$I$12,0,10*ROW('Hygiene Data'!I8)))</f>
        <v/>
      </c>
      <c r="EF14" s="305"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MWI_2014_EMIS</v>
      </c>
      <c r="B15" s="36" t="str">
        <f ca="true">+IF(OFFSET('Water Data'!$C$2,0,10*ROW('Water Data'!F9))="","",OFFSET('Water Data'!$C$2,0,10*ROW('Water Data'!F9)))</f>
        <v>EMIS</v>
      </c>
      <c r="C15" s="361">
        <f t="shared" ca="true" si="0"/>
        <v>2014</v>
      </c>
      <c r="D15" s="96">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94</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87.200000000000017</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96.6</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95.09999999999998</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93.7</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86.1</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94.4</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86.2</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92.4</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91</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91.3</v>
      </c>
      <c r="W15" s="97">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71.599999999999994</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66.7</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66.7</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88.8</v>
      </c>
      <c r="AB15" s="97">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77.8</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71.099999999999994</v>
      </c>
      <c r="AE15" s="97">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71.099999999999994</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91.7</v>
      </c>
      <c r="AG15" s="97">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70.7</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66.099999999999994</v>
      </c>
      <c r="AJ15" s="97">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66.099999999999994</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93.1</v>
      </c>
      <c r="AQ15" s="97">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72</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67.599999999999994</v>
      </c>
      <c r="AT15" s="97">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67.599999999999994</v>
      </c>
      <c r="AU15" s="97">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83.7</v>
      </c>
      <c r="AV15" s="97">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69.8</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62.6</v>
      </c>
      <c r="AY15" s="97">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62.6</v>
      </c>
      <c r="AZ15" s="98">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36.799999999999997</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45.6</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35.599999999999994</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38.4</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30</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5"/>
      <c r="BS15" s="305" t="str">
        <f ca="true">+IF(OFFSET('Water Data'!$D$27,0,10*ROW('Water Data'!D9))="","",OFFSET('Water Data'!$D$27,0,10*ROW('Water Data'!D9)))</f>
        <v>Yes</v>
      </c>
      <c r="BT15" s="305" t="str">
        <f ca="true">+IF(OFFSET('Water Data'!$D$28,0,10*ROW('Water Data'!D9))="","",OFFSET('Water Data'!$D$28,0,10*ROW('Water Data'!D9)))</f>
        <v>Yes</v>
      </c>
      <c r="BU15" s="305" t="str">
        <f ca="true">+IF(OFFSET('Water Data'!$D$29,0,10*ROW('Water Data'!D9))="","",OFFSET('Water Data'!$D$29,0,10*ROW('Water Data'!D9)))</f>
        <v/>
      </c>
      <c r="BV15" s="305" t="str">
        <f ca="true">+IF(OFFSET('Water Data'!$E$27,0,10*ROW('Water Data'!E9))="","",OFFSET('Water Data'!$E$27,0,10*ROW('Water Data'!E9)))</f>
        <v>Yes</v>
      </c>
      <c r="BW15" s="305" t="str">
        <f ca="true">+IF(OFFSET('Water Data'!$E$28,0,10*ROW('Water Data'!E9))="","",OFFSET('Water Data'!$E$28,0,10*ROW('Water Data'!E9)))</f>
        <v>Yes</v>
      </c>
      <c r="BX15" s="305" t="str">
        <f ca="true">+IF(OFFSET('Water Data'!$E$29,0,10*ROW('Water Data'!E9))="","",OFFSET('Water Data'!$E$29,0,10*ROW('Water Data'!E9)))</f>
        <v/>
      </c>
      <c r="BY15" s="305" t="str">
        <f ca="true">+IF(OFFSET('Water Data'!$F$27,0,10*ROW('Water Data'!F9))="","",OFFSET('Water Data'!$F$27,0,10*ROW('Water Data'!F9)))</f>
        <v>Yes</v>
      </c>
      <c r="BZ15" s="305" t="str">
        <f ca="true">+IF(OFFSET('Water Data'!$F$28,0,10*ROW('Water Data'!F9))="","",OFFSET('Water Data'!$F$28,0,10*ROW('Water Data'!F9)))</f>
        <v>Yes</v>
      </c>
      <c r="CA15" s="305" t="str">
        <f ca="true">+IF(OFFSET('Water Data'!$F$29,0,10*ROW('Water Data'!F9))="","",OFFSET('Water Data'!$F$29,0,10*ROW('Water Data'!F9)))</f>
        <v/>
      </c>
      <c r="CB15" s="305" t="str">
        <f ca="true">+IF(OFFSET('Water Data'!$G$27,0,10*ROW('Water Data'!G9))="","",OFFSET('Water Data'!$G$27,0,10*ROW('Water Data'!G9)))</f>
        <v/>
      </c>
      <c r="CC15" s="305" t="str">
        <f ca="true">+IF(OFFSET('Water Data'!$G$28,0,10*ROW('Water Data'!G9))="","",OFFSET('Water Data'!$G$28,0,10*ROW('Water Data'!G9)))</f>
        <v/>
      </c>
      <c r="CD15" s="305" t="str">
        <f ca="true">+IF(OFFSET('Water Data'!$G$29,0,10*ROW('Water Data'!G9))="","",OFFSET('Water Data'!$G$29,0,10*ROW('Water Data'!G9)))</f>
        <v/>
      </c>
      <c r="CE15" s="305" t="str">
        <f ca="true">+IF(OFFSET('Water Data'!$H$27,0,10*ROW('Water Data'!H9))="","",OFFSET('Water Data'!$H$27,0,10*ROW('Water Data'!H9)))</f>
        <v>Yes</v>
      </c>
      <c r="CF15" s="305" t="str">
        <f ca="true">+IF(OFFSET('Water Data'!$H$28,0,10*ROW('Water Data'!H9))="","",OFFSET('Water Data'!$H$28,0,10*ROW('Water Data'!H9)))</f>
        <v>Yes</v>
      </c>
      <c r="CG15" s="305" t="str">
        <f ca="true">+IF(OFFSET('Water Data'!$H$29,0,10*ROW('Water Data'!H9))="","",OFFSET('Water Data'!$H$29,0,10*ROW('Water Data'!H9)))</f>
        <v/>
      </c>
      <c r="CH15" s="305" t="str">
        <f ca="true">+IF(OFFSET('Water Data'!$I$27,0,10*ROW('Water Data'!I9))="","",OFFSET('Water Data'!$I$27,0,10*ROW('Water Data'!I9)))</f>
        <v>Yes</v>
      </c>
      <c r="CI15" s="305" t="str">
        <f ca="true">+IF(OFFSET('Water Data'!$I$28,0,10*ROW('Water Data'!I9))="","",OFFSET('Water Data'!$I$28,0,10*ROW('Water Data'!I9)))</f>
        <v>Yes</v>
      </c>
      <c r="CJ15" s="305" t="str">
        <f ca="true">+IF(OFFSET('Water Data'!$I$29,0,10*ROW('Water Data'!I9))="","",OFFSET('Water Data'!$I$29,0,10*ROW('Water Data'!I9)))</f>
        <v/>
      </c>
      <c r="CK15" s="305" t="str">
        <f ca="true">+IF(OFFSET('Sanitation Data'!$D$28,0,10*ROW('Sanitation Data'!D9))="","",OFFSET('Sanitation Data'!$D$28,0,10*ROW('Sanitation Data'!D9)))</f>
        <v>Yes</v>
      </c>
      <c r="CL15" s="305" t="str">
        <f ca="true">+IF(OFFSET('Sanitation Data'!$D$29,0,10*ROW('Sanitation Data'!D9))="","",OFFSET('Sanitation Data'!$D$29,0,10*ROW('Sanitation Data'!D9)))</f>
        <v>Yes</v>
      </c>
      <c r="CM15" s="305" t="str">
        <f ca="true">+IF(OFFSET('Sanitation Data'!$D$30,0,10*ROW('Sanitation Data'!D9))="","",OFFSET('Sanitation Data'!$D$30,0,10*ROW('Sanitation Data'!D9)))</f>
        <v/>
      </c>
      <c r="CN15" s="305" t="str">
        <f ca="true">+IF(OFFSET('Sanitation Data'!$D$31,0,10*ROW('Sanitation Data'!D9))="","",OFFSET('Sanitation Data'!$D$31,0,10*ROW('Sanitation Data'!D9)))</f>
        <v>Yes</v>
      </c>
      <c r="CO15" s="305" t="str">
        <f ca="true">+IF(OFFSET('Sanitation Data'!$D$32,0,10*ROW('Sanitation Data'!D9))="","",OFFSET('Sanitation Data'!$D$32,0,10*ROW('Sanitation Data'!D9)))</f>
        <v>Yes</v>
      </c>
      <c r="CP15" s="305" t="str">
        <f ca="true">+IF(OFFSET('Sanitation Data'!$E$28,0,10*ROW('Sanitation Data'!E9))="","",OFFSET('Sanitation Data'!$E$28,0,10*ROW('Sanitation Data'!E9)))</f>
        <v>Yes</v>
      </c>
      <c r="CQ15" s="305" t="str">
        <f ca="true">+IF(OFFSET('Sanitation Data'!$E$29,0,10*ROW('Sanitation Data'!E9))="","",OFFSET('Sanitation Data'!$E$29,0,10*ROW('Sanitation Data'!E9)))</f>
        <v>Yes</v>
      </c>
      <c r="CR15" s="305" t="str">
        <f ca="true">+IF(OFFSET('Sanitation Data'!$E$30,0,10*ROW('Sanitation Data'!E9))="","",OFFSET('Sanitation Data'!$E$30,0,10*ROW('Sanitation Data'!E9)))</f>
        <v/>
      </c>
      <c r="CS15" s="305" t="str">
        <f ca="true">+IF(OFFSET('Sanitation Data'!$E$31,0,10*ROW('Sanitation Data'!E9))="","",OFFSET('Sanitation Data'!$E$31,0,10*ROW('Sanitation Data'!E9)))</f>
        <v>Yes</v>
      </c>
      <c r="CT15" s="305" t="str">
        <f ca="true">+IF(OFFSET('Sanitation Data'!$E$32,0,10*ROW('Sanitation Data'!E9))="","",OFFSET('Sanitation Data'!$E$32,0,10*ROW('Sanitation Data'!E9)))</f>
        <v>Yes</v>
      </c>
      <c r="CU15" s="305" t="str">
        <f ca="true">+IF(OFFSET('Sanitation Data'!$F$28,0,10*ROW('Sanitation Data'!F9))="","",OFFSET('Sanitation Data'!$F$28,0,10*ROW('Sanitation Data'!F9)))</f>
        <v>Yes</v>
      </c>
      <c r="CV15" s="305" t="str">
        <f ca="true">+IF(OFFSET('Sanitation Data'!$F$29,0,10*ROW('Sanitation Data'!F9))="","",OFFSET('Sanitation Data'!$F$29,0,10*ROW('Sanitation Data'!F9)))</f>
        <v>Yes</v>
      </c>
      <c r="CW15" s="305" t="str">
        <f ca="true">+IF(OFFSET('Sanitation Data'!$F$30,0,10*ROW('Sanitation Data'!F9))="","",OFFSET('Sanitation Data'!$F$30,0,10*ROW('Sanitation Data'!F9)))</f>
        <v/>
      </c>
      <c r="CX15" s="305" t="str">
        <f ca="true">+IF(OFFSET('Sanitation Data'!$F$31,0,10*ROW('Sanitation Data'!F9))="","",OFFSET('Sanitation Data'!$F$31,0,10*ROW('Sanitation Data'!F9)))</f>
        <v>Yes</v>
      </c>
      <c r="CY15" s="305" t="str">
        <f ca="true">+IF(OFFSET('Sanitation Data'!$F$32,0,10*ROW('Sanitation Data'!F9))="","",OFFSET('Sanitation Data'!$F$32,0,10*ROW('Sanitation Data'!F9)))</f>
        <v>Yes</v>
      </c>
      <c r="CZ15" s="305" t="str">
        <f ca="true">+IF(OFFSET('Sanitation Data'!$G$28,0,10*ROW('Sanitation Data'!G9))="","",OFFSET('Sanitation Data'!$G$28,0,10*ROW('Sanitation Data'!G9)))</f>
        <v/>
      </c>
      <c r="DA15" s="305" t="str">
        <f ca="true">+IF(OFFSET('Sanitation Data'!$G$29,0,10*ROW('Sanitation Data'!G9))="","",OFFSET('Sanitation Data'!$G$29,0,10*ROW('Sanitation Data'!G9)))</f>
        <v/>
      </c>
      <c r="DB15" s="305" t="str">
        <f ca="true">+IF(OFFSET('Sanitation Data'!$G$30,0,10*ROW('Sanitation Data'!G9))="","",OFFSET('Sanitation Data'!$G$30,0,10*ROW('Sanitation Data'!G9)))</f>
        <v/>
      </c>
      <c r="DC15" s="305" t="str">
        <f ca="true">+IF(OFFSET('Sanitation Data'!$G$31,0,10*ROW('Sanitation Data'!G9))="","",OFFSET('Sanitation Data'!$G$31,0,10*ROW('Sanitation Data'!G9)))</f>
        <v/>
      </c>
      <c r="DD15" s="305" t="str">
        <f ca="true">+IF(OFFSET('Sanitation Data'!$G$32,0,10*ROW('Sanitation Data'!G9))="","",OFFSET('Sanitation Data'!$G$32,0,10*ROW('Sanitation Data'!G9)))</f>
        <v/>
      </c>
      <c r="DE15" s="305" t="str">
        <f ca="true">+IF(OFFSET('Sanitation Data'!$H$28,0,10*ROW('Sanitation Data'!H9))="","",OFFSET('Sanitation Data'!$H$28,0,10*ROW('Sanitation Data'!H9)))</f>
        <v>Yes</v>
      </c>
      <c r="DF15" s="305" t="str">
        <f ca="true">+IF(OFFSET('Sanitation Data'!$H$29,0,10*ROW('Sanitation Data'!H9))="","",OFFSET('Sanitation Data'!$H$29,0,10*ROW('Sanitation Data'!H9)))</f>
        <v>Yes</v>
      </c>
      <c r="DG15" s="305" t="str">
        <f ca="true">+IF(OFFSET('Sanitation Data'!$H$30,0,10*ROW('Sanitation Data'!H9))="","",OFFSET('Sanitation Data'!$H$30,0,10*ROW('Sanitation Data'!H9)))</f>
        <v/>
      </c>
      <c r="DH15" s="305" t="str">
        <f ca="true">+IF(OFFSET('Sanitation Data'!$H$31,0,10*ROW('Sanitation Data'!H9))="","",OFFSET('Sanitation Data'!$H$31,0,10*ROW('Sanitation Data'!H9)))</f>
        <v>Yes</v>
      </c>
      <c r="DI15" s="305" t="str">
        <f ca="true">+IF(OFFSET('Sanitation Data'!$H$32,0,10*ROW('Sanitation Data'!H9))="","",OFFSET('Sanitation Data'!$H$32,0,10*ROW('Sanitation Data'!H9)))</f>
        <v>Yes</v>
      </c>
      <c r="DJ15" s="305" t="str">
        <f ca="true">+IF(OFFSET('Sanitation Data'!$I$28,0,10*ROW('Sanitation Data'!I9))="","",OFFSET('Sanitation Data'!$I$28,0,10*ROW('Sanitation Data'!I9)))</f>
        <v>Yes</v>
      </c>
      <c r="DK15" s="305" t="str">
        <f ca="true">+IF(OFFSET('Sanitation Data'!$I$29,0,10*ROW('Sanitation Data'!I9))="","",OFFSET('Sanitation Data'!$I$29,0,10*ROW('Sanitation Data'!I9)))</f>
        <v>Yes</v>
      </c>
      <c r="DL15" s="305" t="str">
        <f ca="true">+IF(OFFSET('Sanitation Data'!$I$30,0,10*ROW('Sanitation Data'!I9))="","",OFFSET('Sanitation Data'!$I$30,0,10*ROW('Sanitation Data'!I9)))</f>
        <v/>
      </c>
      <c r="DM15" s="305" t="str">
        <f ca="true">+IF(OFFSET('Sanitation Data'!$I$31,0,10*ROW('Sanitation Data'!I9))="","",OFFSET('Sanitation Data'!$I$31,0,10*ROW('Sanitation Data'!I9)))</f>
        <v>Yes</v>
      </c>
      <c r="DN15" s="305" t="str">
        <f ca="true">+IF(OFFSET('Sanitation Data'!$I$32,0,10*ROW('Sanitation Data'!I9))="","",OFFSET('Sanitation Data'!$I$32,0,10*ROW('Sanitation Data'!I9)))</f>
        <v>Yes</v>
      </c>
      <c r="DO15" s="305" t="str">
        <f ca="true">+IF(OFFSET('Hygiene Data'!$D$11,0,10*ROW('Hygiene Data'!D9))="","",OFFSET('Hygiene Data'!$D$11,0,10*ROW('Hygiene Data'!D9)))</f>
        <v>Yes</v>
      </c>
      <c r="DP15" s="305" t="str">
        <f ca="true">+IF(OFFSET('Hygiene Data'!$D$12,0,10*ROW('Hygiene Data'!D9))="","",OFFSET('Hygiene Data'!$D$12,0,10*ROW('Hygiene Data'!D9)))</f>
        <v/>
      </c>
      <c r="DQ15" s="305" t="str">
        <f ca="true">+IF(OFFSET('Hygiene Data'!$D$13,0,10*ROW('Hygiene Data'!D9))="","",OFFSET('Hygiene Data'!$D$13,0,10*ROW('Hygiene Data'!D9)))</f>
        <v/>
      </c>
      <c r="DR15" s="305" t="str">
        <f ca="true">+IF(OFFSET('Hygiene Data'!$E$11,0,10*ROW('Hygiene Data'!E9))="","",OFFSET('Hygiene Data'!$E$11,0,10*ROW('Hygiene Data'!E9)))</f>
        <v>Yes</v>
      </c>
      <c r="DS15" s="305" t="str">
        <f ca="true">+IF(OFFSET('Hygiene Data'!$E$12,0,10*ROW('Hygiene Data'!E9))="","",OFFSET('Hygiene Data'!$E$12,0,10*ROW('Hygiene Data'!E9)))</f>
        <v/>
      </c>
      <c r="DT15" s="305" t="str">
        <f ca="true">+IF(OFFSET('Hygiene Data'!$E$13,0,10*ROW('Hygiene Data'!E9))="","",OFFSET('Hygiene Data'!$E$13,0,10*ROW('Hygiene Data'!E9)))</f>
        <v/>
      </c>
      <c r="DU15" s="305" t="str">
        <f ca="true">+IF(OFFSET('Hygiene Data'!$F$11,0,10*ROW('Hygiene Data'!F9))="","",OFFSET('Hygiene Data'!$F$11,0,10*ROW('Hygiene Data'!F9)))</f>
        <v>Yes</v>
      </c>
      <c r="DV15" s="305" t="str">
        <f ca="true">+IF(OFFSET('Hygiene Data'!$F$12,0,10*ROW('Hygiene Data'!F9))="","",OFFSET('Hygiene Data'!$F$12,0,10*ROW('Hygiene Data'!F9)))</f>
        <v/>
      </c>
      <c r="DW15" s="305" t="str">
        <f ca="true">+IF(OFFSET('Hygiene Data'!$F$13,0,10*ROW('Hygiene Data'!F9))="","",OFFSET('Hygiene Data'!$F$13,0,10*ROW('Hygiene Data'!F9)))</f>
        <v/>
      </c>
      <c r="DX15" s="305" t="str">
        <f ca="true">+IF(OFFSET('Hygiene Data'!$G$11,0,10*ROW('Hygiene Data'!G9))="","",OFFSET('Hygiene Data'!$G$11,0,10*ROW('Hygiene Data'!G9)))</f>
        <v/>
      </c>
      <c r="DY15" s="305" t="str">
        <f ca="true">+IF(OFFSET('Hygiene Data'!$G$12,0,10*ROW('Hygiene Data'!G9))="","",OFFSET('Hygiene Data'!$G$12,0,10*ROW('Hygiene Data'!G9)))</f>
        <v/>
      </c>
      <c r="DZ15" s="305" t="str">
        <f ca="true">+IF(OFFSET('Hygiene Data'!$G$13,0,10*ROW('Hygiene Data'!G9))="","",OFFSET('Hygiene Data'!$G$13,0,10*ROW('Hygiene Data'!G9)))</f>
        <v/>
      </c>
      <c r="EA15" s="305" t="str">
        <f ca="true">+IF(OFFSET('Hygiene Data'!$H$11,0,10*ROW('Hygiene Data'!H9))="","",OFFSET('Hygiene Data'!$H$11,0,10*ROW('Hygiene Data'!H9)))</f>
        <v>Yes</v>
      </c>
      <c r="EB15" s="305" t="str">
        <f ca="true">+IF(OFFSET('Hygiene Data'!$H$12,0,10*ROW('Hygiene Data'!H9))="","",OFFSET('Hygiene Data'!$H$12,0,10*ROW('Hygiene Data'!H9)))</f>
        <v/>
      </c>
      <c r="EC15" s="305" t="str">
        <f ca="true">+IF(OFFSET('Hygiene Data'!$H$13,0,10*ROW('Hygiene Data'!H9))="","",OFFSET('Hygiene Data'!$H$13,0,10*ROW('Hygiene Data'!H9)))</f>
        <v/>
      </c>
      <c r="ED15" s="305" t="str">
        <f ca="true">+IF(OFFSET('Hygiene Data'!$I$11,0,10*ROW('Hygiene Data'!I9))="","",OFFSET('Hygiene Data'!$I$11,0,10*ROW('Hygiene Data'!I9)))</f>
        <v>Yes</v>
      </c>
      <c r="EE15" s="305" t="str">
        <f ca="true">+IF(OFFSET('Hygiene Data'!$I$12,0,10*ROW('Hygiene Data'!I9))="","",OFFSET('Hygiene Data'!$I$12,0,10*ROW('Hygiene Data'!I9)))</f>
        <v/>
      </c>
      <c r="EF15" s="305"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MWI_2015_EMIS</v>
      </c>
      <c r="B16" s="36" t="str">
        <f ca="true">+IF(OFFSET('Water Data'!$C$2,0,10*ROW('Water Data'!F10))="","",OFFSET('Water Data'!$C$2,0,10*ROW('Water Data'!F10)))</f>
        <v>EMIS</v>
      </c>
      <c r="C16" s="361">
        <f t="shared" ca="true" si="0"/>
        <v>2015</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94.4</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87.5</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98.4</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96.85</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94</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86.35</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93.8</v>
      </c>
      <c r="Q16" s="96">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86.499999999999986</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97.1</v>
      </c>
      <c r="T16" s="96">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91.55</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91.1</v>
      </c>
      <c r="W16" s="97">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72</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67.2</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67.2</v>
      </c>
      <c r="AA16" s="97">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88.8</v>
      </c>
      <c r="AB16" s="97">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78.099999999999994</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73.400000000000006</v>
      </c>
      <c r="AE16" s="97">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73.400000000000006</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91.4</v>
      </c>
      <c r="AG16" s="97">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71.400000000000006</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66.599999999999994</v>
      </c>
      <c r="AJ16" s="97">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66.599999999999994</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93.6</v>
      </c>
      <c r="AQ16" s="97">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72.8</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68.599999999999994</v>
      </c>
      <c r="AT16" s="97">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68.599999999999994</v>
      </c>
      <c r="AU16" s="97">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80.599999999999994</v>
      </c>
      <c r="AV16" s="97">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68.599999999999994</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61.3</v>
      </c>
      <c r="AY16" s="97">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61.3</v>
      </c>
      <c r="AZ16" s="98">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34.9</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43</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34.099999999999994</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35.799999999999997</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31.200000000000003</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5"/>
      <c r="BS16" s="305" t="str">
        <f ca="true">+IF(OFFSET('Water Data'!$D$27,0,10*ROW('Water Data'!D10))="","",OFFSET('Water Data'!$D$27,0,10*ROW('Water Data'!D10)))</f>
        <v>Yes</v>
      </c>
      <c r="BT16" s="305" t="str">
        <f ca="true">+IF(OFFSET('Water Data'!$D$28,0,10*ROW('Water Data'!D10))="","",OFFSET('Water Data'!$D$28,0,10*ROW('Water Data'!D10)))</f>
        <v>Yes</v>
      </c>
      <c r="BU16" s="305" t="str">
        <f ca="true">+IF(OFFSET('Water Data'!$D$29,0,10*ROW('Water Data'!D10))="","",OFFSET('Water Data'!$D$29,0,10*ROW('Water Data'!D10)))</f>
        <v/>
      </c>
      <c r="BV16" s="305" t="str">
        <f ca="true">+IF(OFFSET('Water Data'!$E$27,0,10*ROW('Water Data'!E10))="","",OFFSET('Water Data'!$E$27,0,10*ROW('Water Data'!E10)))</f>
        <v>Yes</v>
      </c>
      <c r="BW16" s="305" t="str">
        <f ca="true">+IF(OFFSET('Water Data'!$E$28,0,10*ROW('Water Data'!E10))="","",OFFSET('Water Data'!$E$28,0,10*ROW('Water Data'!E10)))</f>
        <v>Yes</v>
      </c>
      <c r="BX16" s="305" t="str">
        <f ca="true">+IF(OFFSET('Water Data'!$E$29,0,10*ROW('Water Data'!E10))="","",OFFSET('Water Data'!$E$29,0,10*ROW('Water Data'!E10)))</f>
        <v/>
      </c>
      <c r="BY16" s="305" t="str">
        <f ca="true">+IF(OFFSET('Water Data'!$F$27,0,10*ROW('Water Data'!F10))="","",OFFSET('Water Data'!$F$27,0,10*ROW('Water Data'!F10)))</f>
        <v>Yes</v>
      </c>
      <c r="BZ16" s="305" t="str">
        <f ca="true">+IF(OFFSET('Water Data'!$F$28,0,10*ROW('Water Data'!F10))="","",OFFSET('Water Data'!$F$28,0,10*ROW('Water Data'!F10)))</f>
        <v>Yes</v>
      </c>
      <c r="CA16" s="305" t="str">
        <f ca="true">+IF(OFFSET('Water Data'!$F$29,0,10*ROW('Water Data'!F10))="","",OFFSET('Water Data'!$F$29,0,10*ROW('Water Data'!F10)))</f>
        <v/>
      </c>
      <c r="CB16" s="305" t="str">
        <f ca="true">+IF(OFFSET('Water Data'!$G$27,0,10*ROW('Water Data'!G10))="","",OFFSET('Water Data'!$G$27,0,10*ROW('Water Data'!G10)))</f>
        <v/>
      </c>
      <c r="CC16" s="305" t="str">
        <f ca="true">+IF(OFFSET('Water Data'!$G$28,0,10*ROW('Water Data'!G10))="","",OFFSET('Water Data'!$G$28,0,10*ROW('Water Data'!G10)))</f>
        <v/>
      </c>
      <c r="CD16" s="305" t="str">
        <f ca="true">+IF(OFFSET('Water Data'!$G$29,0,10*ROW('Water Data'!G10))="","",OFFSET('Water Data'!$G$29,0,10*ROW('Water Data'!G10)))</f>
        <v/>
      </c>
      <c r="CE16" s="305" t="str">
        <f ca="true">+IF(OFFSET('Water Data'!$H$27,0,10*ROW('Water Data'!H10))="","",OFFSET('Water Data'!$H$27,0,10*ROW('Water Data'!H10)))</f>
        <v>Yes</v>
      </c>
      <c r="CF16" s="305" t="str">
        <f ca="true">+IF(OFFSET('Water Data'!$H$28,0,10*ROW('Water Data'!H10))="","",OFFSET('Water Data'!$H$28,0,10*ROW('Water Data'!H10)))</f>
        <v>Yes</v>
      </c>
      <c r="CG16" s="305" t="str">
        <f ca="true">+IF(OFFSET('Water Data'!$H$29,0,10*ROW('Water Data'!H10))="","",OFFSET('Water Data'!$H$29,0,10*ROW('Water Data'!H10)))</f>
        <v/>
      </c>
      <c r="CH16" s="305" t="str">
        <f ca="true">+IF(OFFSET('Water Data'!$I$27,0,10*ROW('Water Data'!I10))="","",OFFSET('Water Data'!$I$27,0,10*ROW('Water Data'!I10)))</f>
        <v>Yes</v>
      </c>
      <c r="CI16" s="305" t="str">
        <f ca="true">+IF(OFFSET('Water Data'!$I$28,0,10*ROW('Water Data'!I10))="","",OFFSET('Water Data'!$I$28,0,10*ROW('Water Data'!I10)))</f>
        <v>Yes</v>
      </c>
      <c r="CJ16" s="305" t="str">
        <f ca="true">+IF(OFFSET('Water Data'!$I$29,0,10*ROW('Water Data'!I10))="","",OFFSET('Water Data'!$I$29,0,10*ROW('Water Data'!I10)))</f>
        <v/>
      </c>
      <c r="CK16" s="305" t="str">
        <f ca="true">+IF(OFFSET('Sanitation Data'!$D$28,0,10*ROW('Sanitation Data'!D10))="","",OFFSET('Sanitation Data'!$D$28,0,10*ROW('Sanitation Data'!D10)))</f>
        <v>Yes</v>
      </c>
      <c r="CL16" s="305" t="str">
        <f ca="true">+IF(OFFSET('Sanitation Data'!$D$29,0,10*ROW('Sanitation Data'!D10))="","",OFFSET('Sanitation Data'!$D$29,0,10*ROW('Sanitation Data'!D10)))</f>
        <v>Yes</v>
      </c>
      <c r="CM16" s="305" t="str">
        <f ca="true">+IF(OFFSET('Sanitation Data'!$D$30,0,10*ROW('Sanitation Data'!D10))="","",OFFSET('Sanitation Data'!$D$30,0,10*ROW('Sanitation Data'!D10)))</f>
        <v/>
      </c>
      <c r="CN16" s="305" t="str">
        <f ca="true">+IF(OFFSET('Sanitation Data'!$D$31,0,10*ROW('Sanitation Data'!D10))="","",OFFSET('Sanitation Data'!$D$31,0,10*ROW('Sanitation Data'!D10)))</f>
        <v>Yes</v>
      </c>
      <c r="CO16" s="305" t="str">
        <f ca="true">+IF(OFFSET('Sanitation Data'!$D$32,0,10*ROW('Sanitation Data'!D10))="","",OFFSET('Sanitation Data'!$D$32,0,10*ROW('Sanitation Data'!D10)))</f>
        <v>Yes</v>
      </c>
      <c r="CP16" s="305" t="str">
        <f ca="true">+IF(OFFSET('Sanitation Data'!$E$28,0,10*ROW('Sanitation Data'!E10))="","",OFFSET('Sanitation Data'!$E$28,0,10*ROW('Sanitation Data'!E10)))</f>
        <v>Yes</v>
      </c>
      <c r="CQ16" s="305" t="str">
        <f ca="true">+IF(OFFSET('Sanitation Data'!$E$29,0,10*ROW('Sanitation Data'!E10))="","",OFFSET('Sanitation Data'!$E$29,0,10*ROW('Sanitation Data'!E10)))</f>
        <v>Yes</v>
      </c>
      <c r="CR16" s="305" t="str">
        <f ca="true">+IF(OFFSET('Sanitation Data'!$E$30,0,10*ROW('Sanitation Data'!E10))="","",OFFSET('Sanitation Data'!$E$30,0,10*ROW('Sanitation Data'!E10)))</f>
        <v/>
      </c>
      <c r="CS16" s="305" t="str">
        <f ca="true">+IF(OFFSET('Sanitation Data'!$E$31,0,10*ROW('Sanitation Data'!E10))="","",OFFSET('Sanitation Data'!$E$31,0,10*ROW('Sanitation Data'!E10)))</f>
        <v>Yes</v>
      </c>
      <c r="CT16" s="305" t="str">
        <f ca="true">+IF(OFFSET('Sanitation Data'!$E$32,0,10*ROW('Sanitation Data'!E10))="","",OFFSET('Sanitation Data'!$E$32,0,10*ROW('Sanitation Data'!E10)))</f>
        <v>Yes</v>
      </c>
      <c r="CU16" s="305" t="str">
        <f ca="true">+IF(OFFSET('Sanitation Data'!$F$28,0,10*ROW('Sanitation Data'!F10))="","",OFFSET('Sanitation Data'!$F$28,0,10*ROW('Sanitation Data'!F10)))</f>
        <v>Yes</v>
      </c>
      <c r="CV16" s="305" t="str">
        <f ca="true">+IF(OFFSET('Sanitation Data'!$F$29,0,10*ROW('Sanitation Data'!F10))="","",OFFSET('Sanitation Data'!$F$29,0,10*ROW('Sanitation Data'!F10)))</f>
        <v>Yes</v>
      </c>
      <c r="CW16" s="305" t="str">
        <f ca="true">+IF(OFFSET('Sanitation Data'!$F$30,0,10*ROW('Sanitation Data'!F10))="","",OFFSET('Sanitation Data'!$F$30,0,10*ROW('Sanitation Data'!F10)))</f>
        <v/>
      </c>
      <c r="CX16" s="305" t="str">
        <f ca="true">+IF(OFFSET('Sanitation Data'!$F$31,0,10*ROW('Sanitation Data'!F10))="","",OFFSET('Sanitation Data'!$F$31,0,10*ROW('Sanitation Data'!F10)))</f>
        <v>Yes</v>
      </c>
      <c r="CY16" s="305" t="str">
        <f ca="true">+IF(OFFSET('Sanitation Data'!$F$32,0,10*ROW('Sanitation Data'!F10))="","",OFFSET('Sanitation Data'!$F$32,0,10*ROW('Sanitation Data'!F10)))</f>
        <v>Yes</v>
      </c>
      <c r="CZ16" s="305" t="str">
        <f ca="true">+IF(OFFSET('Sanitation Data'!$G$28,0,10*ROW('Sanitation Data'!G10))="","",OFFSET('Sanitation Data'!$G$28,0,10*ROW('Sanitation Data'!G10)))</f>
        <v/>
      </c>
      <c r="DA16" s="305" t="str">
        <f ca="true">+IF(OFFSET('Sanitation Data'!$G$29,0,10*ROW('Sanitation Data'!G10))="","",OFFSET('Sanitation Data'!$G$29,0,10*ROW('Sanitation Data'!G10)))</f>
        <v/>
      </c>
      <c r="DB16" s="305" t="str">
        <f ca="true">+IF(OFFSET('Sanitation Data'!$G$30,0,10*ROW('Sanitation Data'!G10))="","",OFFSET('Sanitation Data'!$G$30,0,10*ROW('Sanitation Data'!G10)))</f>
        <v/>
      </c>
      <c r="DC16" s="305" t="str">
        <f ca="true">+IF(OFFSET('Sanitation Data'!$G$31,0,10*ROW('Sanitation Data'!G10))="","",OFFSET('Sanitation Data'!$G$31,0,10*ROW('Sanitation Data'!G10)))</f>
        <v/>
      </c>
      <c r="DD16" s="305" t="str">
        <f ca="true">+IF(OFFSET('Sanitation Data'!$G$32,0,10*ROW('Sanitation Data'!G10))="","",OFFSET('Sanitation Data'!$G$32,0,10*ROW('Sanitation Data'!G10)))</f>
        <v/>
      </c>
      <c r="DE16" s="305" t="str">
        <f ca="true">+IF(OFFSET('Sanitation Data'!$H$28,0,10*ROW('Sanitation Data'!H10))="","",OFFSET('Sanitation Data'!$H$28,0,10*ROW('Sanitation Data'!H10)))</f>
        <v>Yes</v>
      </c>
      <c r="DF16" s="305" t="str">
        <f ca="true">+IF(OFFSET('Sanitation Data'!$H$29,0,10*ROW('Sanitation Data'!H10))="","",OFFSET('Sanitation Data'!$H$29,0,10*ROW('Sanitation Data'!H10)))</f>
        <v>Yes</v>
      </c>
      <c r="DG16" s="305" t="str">
        <f ca="true">+IF(OFFSET('Sanitation Data'!$H$30,0,10*ROW('Sanitation Data'!H10))="","",OFFSET('Sanitation Data'!$H$30,0,10*ROW('Sanitation Data'!H10)))</f>
        <v/>
      </c>
      <c r="DH16" s="305" t="str">
        <f ca="true">+IF(OFFSET('Sanitation Data'!$H$31,0,10*ROW('Sanitation Data'!H10))="","",OFFSET('Sanitation Data'!$H$31,0,10*ROW('Sanitation Data'!H10)))</f>
        <v>Yes</v>
      </c>
      <c r="DI16" s="305" t="str">
        <f ca="true">+IF(OFFSET('Sanitation Data'!$H$32,0,10*ROW('Sanitation Data'!H10))="","",OFFSET('Sanitation Data'!$H$32,0,10*ROW('Sanitation Data'!H10)))</f>
        <v>Yes</v>
      </c>
      <c r="DJ16" s="305" t="str">
        <f ca="true">+IF(OFFSET('Sanitation Data'!$I$28,0,10*ROW('Sanitation Data'!I10))="","",OFFSET('Sanitation Data'!$I$28,0,10*ROW('Sanitation Data'!I10)))</f>
        <v>Yes</v>
      </c>
      <c r="DK16" s="305" t="str">
        <f ca="true">+IF(OFFSET('Sanitation Data'!$I$29,0,10*ROW('Sanitation Data'!I10))="","",OFFSET('Sanitation Data'!$I$29,0,10*ROW('Sanitation Data'!I10)))</f>
        <v>Yes</v>
      </c>
      <c r="DL16" s="305" t="str">
        <f ca="true">+IF(OFFSET('Sanitation Data'!$I$30,0,10*ROW('Sanitation Data'!I10))="","",OFFSET('Sanitation Data'!$I$30,0,10*ROW('Sanitation Data'!I10)))</f>
        <v/>
      </c>
      <c r="DM16" s="305" t="str">
        <f ca="true">+IF(OFFSET('Sanitation Data'!$I$31,0,10*ROW('Sanitation Data'!I10))="","",OFFSET('Sanitation Data'!$I$31,0,10*ROW('Sanitation Data'!I10)))</f>
        <v>Yes</v>
      </c>
      <c r="DN16" s="305" t="str">
        <f ca="true">+IF(OFFSET('Sanitation Data'!$I$32,0,10*ROW('Sanitation Data'!I10))="","",OFFSET('Sanitation Data'!$I$32,0,10*ROW('Sanitation Data'!I10)))</f>
        <v>Yes</v>
      </c>
      <c r="DO16" s="305" t="str">
        <f ca="true">+IF(OFFSET('Hygiene Data'!$D$11,0,10*ROW('Hygiene Data'!D10))="","",OFFSET('Hygiene Data'!$D$11,0,10*ROW('Hygiene Data'!D10)))</f>
        <v>Yes</v>
      </c>
      <c r="DP16" s="305" t="str">
        <f ca="true">+IF(OFFSET('Hygiene Data'!$D$12,0,10*ROW('Hygiene Data'!D10))="","",OFFSET('Hygiene Data'!$D$12,0,10*ROW('Hygiene Data'!D10)))</f>
        <v/>
      </c>
      <c r="DQ16" s="305" t="str">
        <f ca="true">+IF(OFFSET('Hygiene Data'!$D$13,0,10*ROW('Hygiene Data'!D10))="","",OFFSET('Hygiene Data'!$D$13,0,10*ROW('Hygiene Data'!D10)))</f>
        <v/>
      </c>
      <c r="DR16" s="305" t="str">
        <f ca="true">+IF(OFFSET('Hygiene Data'!$E$11,0,10*ROW('Hygiene Data'!E10))="","",OFFSET('Hygiene Data'!$E$11,0,10*ROW('Hygiene Data'!E10)))</f>
        <v>Yes</v>
      </c>
      <c r="DS16" s="305" t="str">
        <f ca="true">+IF(OFFSET('Hygiene Data'!$E$12,0,10*ROW('Hygiene Data'!E10))="","",OFFSET('Hygiene Data'!$E$12,0,10*ROW('Hygiene Data'!E10)))</f>
        <v/>
      </c>
      <c r="DT16" s="305" t="str">
        <f ca="true">+IF(OFFSET('Hygiene Data'!$E$13,0,10*ROW('Hygiene Data'!E10))="","",OFFSET('Hygiene Data'!$E$13,0,10*ROW('Hygiene Data'!E10)))</f>
        <v/>
      </c>
      <c r="DU16" s="305" t="str">
        <f ca="true">+IF(OFFSET('Hygiene Data'!$F$11,0,10*ROW('Hygiene Data'!F10))="","",OFFSET('Hygiene Data'!$F$11,0,10*ROW('Hygiene Data'!F10)))</f>
        <v>Yes</v>
      </c>
      <c r="DV16" s="305" t="str">
        <f ca="true">+IF(OFFSET('Hygiene Data'!$F$12,0,10*ROW('Hygiene Data'!F10))="","",OFFSET('Hygiene Data'!$F$12,0,10*ROW('Hygiene Data'!F10)))</f>
        <v/>
      </c>
      <c r="DW16" s="305" t="str">
        <f ca="true">+IF(OFFSET('Hygiene Data'!$F$13,0,10*ROW('Hygiene Data'!F10))="","",OFFSET('Hygiene Data'!$F$13,0,10*ROW('Hygiene Data'!F10)))</f>
        <v/>
      </c>
      <c r="DX16" s="305" t="str">
        <f ca="true">+IF(OFFSET('Hygiene Data'!$G$11,0,10*ROW('Hygiene Data'!G10))="","",OFFSET('Hygiene Data'!$G$11,0,10*ROW('Hygiene Data'!G10)))</f>
        <v/>
      </c>
      <c r="DY16" s="305" t="str">
        <f ca="true">+IF(OFFSET('Hygiene Data'!$G$12,0,10*ROW('Hygiene Data'!G10))="","",OFFSET('Hygiene Data'!$G$12,0,10*ROW('Hygiene Data'!G10)))</f>
        <v/>
      </c>
      <c r="DZ16" s="305" t="str">
        <f ca="true">+IF(OFFSET('Hygiene Data'!$G$13,0,10*ROW('Hygiene Data'!G10))="","",OFFSET('Hygiene Data'!$G$13,0,10*ROW('Hygiene Data'!G10)))</f>
        <v/>
      </c>
      <c r="EA16" s="305" t="str">
        <f ca="true">+IF(OFFSET('Hygiene Data'!$H$11,0,10*ROW('Hygiene Data'!H10))="","",OFFSET('Hygiene Data'!$H$11,0,10*ROW('Hygiene Data'!H10)))</f>
        <v>Yes</v>
      </c>
      <c r="EB16" s="305" t="str">
        <f ca="true">+IF(OFFSET('Hygiene Data'!$H$12,0,10*ROW('Hygiene Data'!H10))="","",OFFSET('Hygiene Data'!$H$12,0,10*ROW('Hygiene Data'!H10)))</f>
        <v/>
      </c>
      <c r="EC16" s="305" t="str">
        <f ca="true">+IF(OFFSET('Hygiene Data'!$H$13,0,10*ROW('Hygiene Data'!H10))="","",OFFSET('Hygiene Data'!$H$13,0,10*ROW('Hygiene Data'!H10)))</f>
        <v/>
      </c>
      <c r="ED16" s="305" t="str">
        <f ca="true">+IF(OFFSET('Hygiene Data'!$I$11,0,10*ROW('Hygiene Data'!I10))="","",OFFSET('Hygiene Data'!$I$11,0,10*ROW('Hygiene Data'!I10)))</f>
        <v>Yes</v>
      </c>
      <c r="EE16" s="305" t="str">
        <f ca="true">+IF(OFFSET('Hygiene Data'!$I$12,0,10*ROW('Hygiene Data'!I10))="","",OFFSET('Hygiene Data'!$I$12,0,10*ROW('Hygiene Data'!I10)))</f>
        <v/>
      </c>
      <c r="EF16" s="305"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MWI_2015_UIS</v>
      </c>
      <c r="B17" s="36" t="str">
        <f ca="true">+IF(OFFSET('Water Data'!$C$2,0,10*ROW('Water Data'!F11))="","",OFFSET('Water Data'!$C$2,0,10*ROW('Water Data'!F11)))</f>
        <v>Other</v>
      </c>
      <c r="C17" s="361">
        <f t="shared" ca="true" si="0"/>
        <v>2015</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[93]</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str">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[100]</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5"/>
      <c r="BS17" s="305" t="str">
        <f ca="true">+IF(OFFSET('Water Data'!$D$27,0,10*ROW('Water Data'!D11))="","",OFFSET('Water Data'!$D$27,0,10*ROW('Water Data'!D11)))</f>
        <v/>
      </c>
      <c r="BT17" s="305" t="str">
        <f ca="true">+IF(OFFSET('Water Data'!$D$28,0,10*ROW('Water Data'!D11))="","",OFFSET('Water Data'!$D$28,0,10*ROW('Water Data'!D11)))</f>
        <v/>
      </c>
      <c r="BU17" s="305" t="str">
        <f ca="true">+IF(OFFSET('Water Data'!$D$29,0,10*ROW('Water Data'!D11))="","",OFFSET('Water Data'!$D$29,0,10*ROW('Water Data'!D11)))</f>
        <v/>
      </c>
      <c r="BV17" s="305" t="str">
        <f ca="true">+IF(OFFSET('Water Data'!$E$27,0,10*ROW('Water Data'!E11))="","",OFFSET('Water Data'!$E$27,0,10*ROW('Water Data'!E11)))</f>
        <v/>
      </c>
      <c r="BW17" s="305" t="str">
        <f ca="true">+IF(OFFSET('Water Data'!$E$28,0,10*ROW('Water Data'!E11))="","",OFFSET('Water Data'!$E$28,0,10*ROW('Water Data'!E11)))</f>
        <v/>
      </c>
      <c r="BX17" s="305" t="str">
        <f ca="true">+IF(OFFSET('Water Data'!$E$29,0,10*ROW('Water Data'!E11))="","",OFFSET('Water Data'!$E$29,0,10*ROW('Water Data'!E11)))</f>
        <v/>
      </c>
      <c r="BY17" s="305" t="str">
        <f ca="true">+IF(OFFSET('Water Data'!$F$27,0,10*ROW('Water Data'!F11))="","",OFFSET('Water Data'!$F$27,0,10*ROW('Water Data'!F11)))</f>
        <v/>
      </c>
      <c r="BZ17" s="305" t="str">
        <f ca="true">+IF(OFFSET('Water Data'!$F$28,0,10*ROW('Water Data'!F11))="","",OFFSET('Water Data'!$F$28,0,10*ROW('Water Data'!F11)))</f>
        <v/>
      </c>
      <c r="CA17" s="305" t="str">
        <f ca="true">+IF(OFFSET('Water Data'!$F$29,0,10*ROW('Water Data'!F11))="","",OFFSET('Water Data'!$F$29,0,10*ROW('Water Data'!F11)))</f>
        <v/>
      </c>
      <c r="CB17" s="305" t="str">
        <f ca="true">+IF(OFFSET('Water Data'!$G$27,0,10*ROW('Water Data'!G11))="","",OFFSET('Water Data'!$G$27,0,10*ROW('Water Data'!G11)))</f>
        <v/>
      </c>
      <c r="CC17" s="305" t="str">
        <f ca="true">+IF(OFFSET('Water Data'!$G$28,0,10*ROW('Water Data'!G11))="","",OFFSET('Water Data'!$G$28,0,10*ROW('Water Data'!G11)))</f>
        <v/>
      </c>
      <c r="CD17" s="305" t="str">
        <f ca="true">+IF(OFFSET('Water Data'!$G$29,0,10*ROW('Water Data'!G11))="","",OFFSET('Water Data'!$G$29,0,10*ROW('Water Data'!G11)))</f>
        <v/>
      </c>
      <c r="CE17" s="305" t="str">
        <f ca="true">+IF(OFFSET('Water Data'!$H$27,0,10*ROW('Water Data'!H11))="","",OFFSET('Water Data'!$H$27,0,10*ROW('Water Data'!H11)))</f>
        <v/>
      </c>
      <c r="CF17" s="305" t="str">
        <f ca="true">+IF(OFFSET('Water Data'!$H$28,0,10*ROW('Water Data'!H11))="","",OFFSET('Water Data'!$H$28,0,10*ROW('Water Data'!H11)))</f>
        <v>No</v>
      </c>
      <c r="CG17" s="305" t="str">
        <f ca="true">+IF(OFFSET('Water Data'!$H$29,0,10*ROW('Water Data'!H11))="","",OFFSET('Water Data'!$H$29,0,10*ROW('Water Data'!H11)))</f>
        <v/>
      </c>
      <c r="CH17" s="305" t="str">
        <f ca="true">+IF(OFFSET('Water Data'!$I$27,0,10*ROW('Water Data'!I11))="","",OFFSET('Water Data'!$I$27,0,10*ROW('Water Data'!I11)))</f>
        <v/>
      </c>
      <c r="CI17" s="305" t="str">
        <f ca="true">+IF(OFFSET('Water Data'!$I$28,0,10*ROW('Water Data'!I11))="","",OFFSET('Water Data'!$I$28,0,10*ROW('Water Data'!I11)))</f>
        <v/>
      </c>
      <c r="CJ17" s="305" t="str">
        <f ca="true">+IF(OFFSET('Water Data'!$I$29,0,10*ROW('Water Data'!I11))="","",OFFSET('Water Data'!$I$29,0,10*ROW('Water Data'!I11)))</f>
        <v/>
      </c>
      <c r="CK17" s="305" t="str">
        <f ca="true">+IF(OFFSET('Sanitation Data'!$D$28,0,10*ROW('Sanitation Data'!D11))="","",OFFSET('Sanitation Data'!$D$28,0,10*ROW('Sanitation Data'!D11)))</f>
        <v/>
      </c>
      <c r="CL17" s="305" t="str">
        <f ca="true">+IF(OFFSET('Sanitation Data'!$D$29,0,10*ROW('Sanitation Data'!D11))="","",OFFSET('Sanitation Data'!$D$29,0,10*ROW('Sanitation Data'!D11)))</f>
        <v/>
      </c>
      <c r="CM17" s="305" t="str">
        <f ca="true">+IF(OFFSET('Sanitation Data'!$D$30,0,10*ROW('Sanitation Data'!D11))="","",OFFSET('Sanitation Data'!$D$30,0,10*ROW('Sanitation Data'!D11)))</f>
        <v/>
      </c>
      <c r="CN17" s="305" t="str">
        <f ca="true">+IF(OFFSET('Sanitation Data'!$D$31,0,10*ROW('Sanitation Data'!D11))="","",OFFSET('Sanitation Data'!$D$31,0,10*ROW('Sanitation Data'!D11)))</f>
        <v/>
      </c>
      <c r="CO17" s="305" t="str">
        <f ca="true">+IF(OFFSET('Sanitation Data'!$D$32,0,10*ROW('Sanitation Data'!D11))="","",OFFSET('Sanitation Data'!$D$32,0,10*ROW('Sanitation Data'!D11)))</f>
        <v/>
      </c>
      <c r="CP17" s="305" t="str">
        <f ca="true">+IF(OFFSET('Sanitation Data'!$E$28,0,10*ROW('Sanitation Data'!E11))="","",OFFSET('Sanitation Data'!$E$28,0,10*ROW('Sanitation Data'!E11)))</f>
        <v/>
      </c>
      <c r="CQ17" s="305" t="str">
        <f ca="true">+IF(OFFSET('Sanitation Data'!$E$29,0,10*ROW('Sanitation Data'!E11))="","",OFFSET('Sanitation Data'!$E$29,0,10*ROW('Sanitation Data'!E11)))</f>
        <v/>
      </c>
      <c r="CR17" s="305" t="str">
        <f ca="true">+IF(OFFSET('Sanitation Data'!$E$30,0,10*ROW('Sanitation Data'!E11))="","",OFFSET('Sanitation Data'!$E$30,0,10*ROW('Sanitation Data'!E11)))</f>
        <v/>
      </c>
      <c r="CS17" s="305" t="str">
        <f ca="true">+IF(OFFSET('Sanitation Data'!$E$31,0,10*ROW('Sanitation Data'!E11))="","",OFFSET('Sanitation Data'!$E$31,0,10*ROW('Sanitation Data'!E11)))</f>
        <v/>
      </c>
      <c r="CT17" s="305" t="str">
        <f ca="true">+IF(OFFSET('Sanitation Data'!$E$32,0,10*ROW('Sanitation Data'!E11))="","",OFFSET('Sanitation Data'!$E$32,0,10*ROW('Sanitation Data'!E11)))</f>
        <v/>
      </c>
      <c r="CU17" s="305" t="str">
        <f ca="true">+IF(OFFSET('Sanitation Data'!$F$28,0,10*ROW('Sanitation Data'!F11))="","",OFFSET('Sanitation Data'!$F$28,0,10*ROW('Sanitation Data'!F11)))</f>
        <v/>
      </c>
      <c r="CV17" s="305" t="str">
        <f ca="true">+IF(OFFSET('Sanitation Data'!$F$29,0,10*ROW('Sanitation Data'!F11))="","",OFFSET('Sanitation Data'!$F$29,0,10*ROW('Sanitation Data'!F11)))</f>
        <v/>
      </c>
      <c r="CW17" s="305" t="str">
        <f ca="true">+IF(OFFSET('Sanitation Data'!$F$30,0,10*ROW('Sanitation Data'!F11))="","",OFFSET('Sanitation Data'!$F$30,0,10*ROW('Sanitation Data'!F11)))</f>
        <v/>
      </c>
      <c r="CX17" s="305" t="str">
        <f ca="true">+IF(OFFSET('Sanitation Data'!$F$31,0,10*ROW('Sanitation Data'!F11))="","",OFFSET('Sanitation Data'!$F$31,0,10*ROW('Sanitation Data'!F11)))</f>
        <v/>
      </c>
      <c r="CY17" s="305" t="str">
        <f ca="true">+IF(OFFSET('Sanitation Data'!$F$32,0,10*ROW('Sanitation Data'!F11))="","",OFFSET('Sanitation Data'!$F$32,0,10*ROW('Sanitation Data'!F11)))</f>
        <v/>
      </c>
      <c r="CZ17" s="305" t="str">
        <f ca="true">+IF(OFFSET('Sanitation Data'!$G$28,0,10*ROW('Sanitation Data'!G11))="","",OFFSET('Sanitation Data'!$G$28,0,10*ROW('Sanitation Data'!G11)))</f>
        <v/>
      </c>
      <c r="DA17" s="305" t="str">
        <f ca="true">+IF(OFFSET('Sanitation Data'!$G$29,0,10*ROW('Sanitation Data'!G11))="","",OFFSET('Sanitation Data'!$G$29,0,10*ROW('Sanitation Data'!G11)))</f>
        <v/>
      </c>
      <c r="DB17" s="305" t="str">
        <f ca="true">+IF(OFFSET('Sanitation Data'!$G$30,0,10*ROW('Sanitation Data'!G11))="","",OFFSET('Sanitation Data'!$G$30,0,10*ROW('Sanitation Data'!G11)))</f>
        <v/>
      </c>
      <c r="DC17" s="305" t="str">
        <f ca="true">+IF(OFFSET('Sanitation Data'!$G$31,0,10*ROW('Sanitation Data'!G11))="","",OFFSET('Sanitation Data'!$G$31,0,10*ROW('Sanitation Data'!G11)))</f>
        <v/>
      </c>
      <c r="DD17" s="305" t="str">
        <f ca="true">+IF(OFFSET('Sanitation Data'!$G$32,0,10*ROW('Sanitation Data'!G11))="","",OFFSET('Sanitation Data'!$G$32,0,10*ROW('Sanitation Data'!G11)))</f>
        <v/>
      </c>
      <c r="DE17" s="305" t="str">
        <f ca="true">+IF(OFFSET('Sanitation Data'!$H$28,0,10*ROW('Sanitation Data'!H11))="","",OFFSET('Sanitation Data'!$H$28,0,10*ROW('Sanitation Data'!H11)))</f>
        <v>No</v>
      </c>
      <c r="DF17" s="305" t="str">
        <f ca="true">+IF(OFFSET('Sanitation Data'!$H$29,0,10*ROW('Sanitation Data'!H11))="","",OFFSET('Sanitation Data'!$H$29,0,10*ROW('Sanitation Data'!H11)))</f>
        <v/>
      </c>
      <c r="DG17" s="305" t="str">
        <f ca="true">+IF(OFFSET('Sanitation Data'!$H$30,0,10*ROW('Sanitation Data'!H11))="","",OFFSET('Sanitation Data'!$H$30,0,10*ROW('Sanitation Data'!H11)))</f>
        <v/>
      </c>
      <c r="DH17" s="305" t="str">
        <f ca="true">+IF(OFFSET('Sanitation Data'!$H$31,0,10*ROW('Sanitation Data'!H11))="","",OFFSET('Sanitation Data'!$H$31,0,10*ROW('Sanitation Data'!H11)))</f>
        <v/>
      </c>
      <c r="DI17" s="305" t="str">
        <f ca="true">+IF(OFFSET('Sanitation Data'!$H$32,0,10*ROW('Sanitation Data'!H11))="","",OFFSET('Sanitation Data'!$H$32,0,10*ROW('Sanitation Data'!H11)))</f>
        <v/>
      </c>
      <c r="DJ17" s="305" t="str">
        <f ca="true">+IF(OFFSET('Sanitation Data'!$I$28,0,10*ROW('Sanitation Data'!I11))="","",OFFSET('Sanitation Data'!$I$28,0,10*ROW('Sanitation Data'!I11)))</f>
        <v/>
      </c>
      <c r="DK17" s="305" t="str">
        <f ca="true">+IF(OFFSET('Sanitation Data'!$I$29,0,10*ROW('Sanitation Data'!I11))="","",OFFSET('Sanitation Data'!$I$29,0,10*ROW('Sanitation Data'!I11)))</f>
        <v/>
      </c>
      <c r="DL17" s="305" t="str">
        <f ca="true">+IF(OFFSET('Sanitation Data'!$I$30,0,10*ROW('Sanitation Data'!I11))="","",OFFSET('Sanitation Data'!$I$30,0,10*ROW('Sanitation Data'!I11)))</f>
        <v/>
      </c>
      <c r="DM17" s="305" t="str">
        <f ca="true">+IF(OFFSET('Sanitation Data'!$I$31,0,10*ROW('Sanitation Data'!I11))="","",OFFSET('Sanitation Data'!$I$31,0,10*ROW('Sanitation Data'!I11)))</f>
        <v/>
      </c>
      <c r="DN17" s="305" t="str">
        <f ca="true">+IF(OFFSET('Sanitation Data'!$I$32,0,10*ROW('Sanitation Data'!I11))="","",OFFSET('Sanitation Data'!$I$32,0,10*ROW('Sanitation Data'!I11)))</f>
        <v/>
      </c>
      <c r="DO17" s="305" t="str">
        <f ca="true">+IF(OFFSET('Hygiene Data'!$D$11,0,10*ROW('Hygiene Data'!D11))="","",OFFSET('Hygiene Data'!$D$11,0,10*ROW('Hygiene Data'!D11)))</f>
        <v/>
      </c>
      <c r="DP17" s="305" t="str">
        <f ca="true">+IF(OFFSET('Hygiene Data'!$D$12,0,10*ROW('Hygiene Data'!D11))="","",OFFSET('Hygiene Data'!$D$12,0,10*ROW('Hygiene Data'!D11)))</f>
        <v/>
      </c>
      <c r="DQ17" s="305" t="str">
        <f ca="true">+IF(OFFSET('Hygiene Data'!$D$13,0,10*ROW('Hygiene Data'!D11))="","",OFFSET('Hygiene Data'!$D$13,0,10*ROW('Hygiene Data'!D11)))</f>
        <v/>
      </c>
      <c r="DR17" s="305" t="str">
        <f ca="true">+IF(OFFSET('Hygiene Data'!$E$11,0,10*ROW('Hygiene Data'!E11))="","",OFFSET('Hygiene Data'!$E$11,0,10*ROW('Hygiene Data'!E11)))</f>
        <v/>
      </c>
      <c r="DS17" s="305" t="str">
        <f ca="true">+IF(OFFSET('Hygiene Data'!$E$12,0,10*ROW('Hygiene Data'!E11))="","",OFFSET('Hygiene Data'!$E$12,0,10*ROW('Hygiene Data'!E11)))</f>
        <v/>
      </c>
      <c r="DT17" s="305" t="str">
        <f ca="true">+IF(OFFSET('Hygiene Data'!$E$13,0,10*ROW('Hygiene Data'!E11))="","",OFFSET('Hygiene Data'!$E$13,0,10*ROW('Hygiene Data'!E11)))</f>
        <v/>
      </c>
      <c r="DU17" s="305" t="str">
        <f ca="true">+IF(OFFSET('Hygiene Data'!$F$11,0,10*ROW('Hygiene Data'!F11))="","",OFFSET('Hygiene Data'!$F$11,0,10*ROW('Hygiene Data'!F11)))</f>
        <v/>
      </c>
      <c r="DV17" s="305" t="str">
        <f ca="true">+IF(OFFSET('Hygiene Data'!$F$12,0,10*ROW('Hygiene Data'!F11))="","",OFFSET('Hygiene Data'!$F$12,0,10*ROW('Hygiene Data'!F11)))</f>
        <v/>
      </c>
      <c r="DW17" s="305" t="str">
        <f ca="true">+IF(OFFSET('Hygiene Data'!$F$13,0,10*ROW('Hygiene Data'!F11))="","",OFFSET('Hygiene Data'!$F$13,0,10*ROW('Hygiene Data'!F11)))</f>
        <v/>
      </c>
      <c r="DX17" s="305" t="str">
        <f ca="true">+IF(OFFSET('Hygiene Data'!$G$11,0,10*ROW('Hygiene Data'!G11))="","",OFFSET('Hygiene Data'!$G$11,0,10*ROW('Hygiene Data'!G11)))</f>
        <v/>
      </c>
      <c r="DY17" s="305" t="str">
        <f ca="true">+IF(OFFSET('Hygiene Data'!$G$12,0,10*ROW('Hygiene Data'!G11))="","",OFFSET('Hygiene Data'!$G$12,0,10*ROW('Hygiene Data'!G11)))</f>
        <v/>
      </c>
      <c r="DZ17" s="305" t="str">
        <f ca="true">+IF(OFFSET('Hygiene Data'!$G$13,0,10*ROW('Hygiene Data'!G11))="","",OFFSET('Hygiene Data'!$G$13,0,10*ROW('Hygiene Data'!G11)))</f>
        <v/>
      </c>
      <c r="EA17" s="305" t="str">
        <f ca="true">+IF(OFFSET('Hygiene Data'!$H$11,0,10*ROW('Hygiene Data'!H11))="","",OFFSET('Hygiene Data'!$H$11,0,10*ROW('Hygiene Data'!H11)))</f>
        <v/>
      </c>
      <c r="EB17" s="305" t="str">
        <f ca="true">+IF(OFFSET('Hygiene Data'!$H$12,0,10*ROW('Hygiene Data'!H11))="","",OFFSET('Hygiene Data'!$H$12,0,10*ROW('Hygiene Data'!H11)))</f>
        <v/>
      </c>
      <c r="EC17" s="305" t="str">
        <f ca="true">+IF(OFFSET('Hygiene Data'!$H$13,0,10*ROW('Hygiene Data'!H11))="","",OFFSET('Hygiene Data'!$H$13,0,10*ROW('Hygiene Data'!H11)))</f>
        <v/>
      </c>
      <c r="ED17" s="305" t="str">
        <f ca="true">+IF(OFFSET('Hygiene Data'!$I$11,0,10*ROW('Hygiene Data'!I11))="","",OFFSET('Hygiene Data'!$I$11,0,10*ROW('Hygiene Data'!I11)))</f>
        <v/>
      </c>
      <c r="EE17" s="305" t="str">
        <f ca="true">+IF(OFFSET('Hygiene Data'!$I$12,0,10*ROW('Hygiene Data'!I11))="","",OFFSET('Hygiene Data'!$I$12,0,10*ROW('Hygiene Data'!I11)))</f>
        <v/>
      </c>
      <c r="EF17" s="305"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MWI_2016_EMIS</v>
      </c>
      <c r="B18" s="36" t="str">
        <f ca="true">+IF(OFFSET('Water Data'!$C$2,0,10*ROW('Water Data'!F12))="","",OFFSET('Water Data'!$C$2,0,10*ROW('Water Data'!F12)))</f>
        <v>EMIS</v>
      </c>
      <c r="C18" s="361">
        <f t="shared" ca="true" si="0"/>
        <v>2016</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94.4</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87.600000000000009</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98.4</v>
      </c>
      <c r="H18" s="96">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95.699999999999989</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94</v>
      </c>
      <c r="K18" s="96">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86.649999999999991</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93.7</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86.7</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97.6</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91.499999999999986</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94.3</v>
      </c>
      <c r="W18" s="97">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74.599999999999994</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70.400000000000006</v>
      </c>
      <c r="Z18" s="97">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70.400000000000006</v>
      </c>
      <c r="AA18" s="97">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91.3</v>
      </c>
      <c r="AB18" s="97">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78.599999999999994</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74.3</v>
      </c>
      <c r="AE18" s="97">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74.3</v>
      </c>
      <c r="AF18" s="97">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94.6</v>
      </c>
      <c r="AG18" s="97">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74.099999999999994</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70</v>
      </c>
      <c r="AJ18" s="97">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70</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97.4</v>
      </c>
      <c r="AQ18" s="97">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75.900000000000006</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72.2</v>
      </c>
      <c r="AT18" s="97">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72.2</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80.400000000000006</v>
      </c>
      <c r="AV18" s="97">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68.8</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62.6</v>
      </c>
      <c r="AY18" s="97">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62.6</v>
      </c>
      <c r="AZ18" s="98">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38.6</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46.3</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37.700000000000003</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39.9</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32.799999999999997</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5"/>
      <c r="BS18" s="305" t="str">
        <f ca="true">+IF(OFFSET('Water Data'!$D$27,0,10*ROW('Water Data'!D12))="","",OFFSET('Water Data'!$D$27,0,10*ROW('Water Data'!D12)))</f>
        <v>Yes</v>
      </c>
      <c r="BT18" s="305" t="str">
        <f ca="true">+IF(OFFSET('Water Data'!$D$28,0,10*ROW('Water Data'!D12))="","",OFFSET('Water Data'!$D$28,0,10*ROW('Water Data'!D12)))</f>
        <v>Yes</v>
      </c>
      <c r="BU18" s="305" t="str">
        <f ca="true">+IF(OFFSET('Water Data'!$D$29,0,10*ROW('Water Data'!D12))="","",OFFSET('Water Data'!$D$29,0,10*ROW('Water Data'!D12)))</f>
        <v/>
      </c>
      <c r="BV18" s="305" t="str">
        <f ca="true">+IF(OFFSET('Water Data'!$E$27,0,10*ROW('Water Data'!E12))="","",OFFSET('Water Data'!$E$27,0,10*ROW('Water Data'!E12)))</f>
        <v>Yes</v>
      </c>
      <c r="BW18" s="305" t="str">
        <f ca="true">+IF(OFFSET('Water Data'!$E$28,0,10*ROW('Water Data'!E12))="","",OFFSET('Water Data'!$E$28,0,10*ROW('Water Data'!E12)))</f>
        <v>Yes</v>
      </c>
      <c r="BX18" s="305" t="str">
        <f ca="true">+IF(OFFSET('Water Data'!$E$29,0,10*ROW('Water Data'!E12))="","",OFFSET('Water Data'!$E$29,0,10*ROW('Water Data'!E12)))</f>
        <v/>
      </c>
      <c r="BY18" s="305" t="str">
        <f ca="true">+IF(OFFSET('Water Data'!$F$27,0,10*ROW('Water Data'!F12))="","",OFFSET('Water Data'!$F$27,0,10*ROW('Water Data'!F12)))</f>
        <v>Yes</v>
      </c>
      <c r="BZ18" s="305" t="str">
        <f ca="true">+IF(OFFSET('Water Data'!$F$28,0,10*ROW('Water Data'!F12))="","",OFFSET('Water Data'!$F$28,0,10*ROW('Water Data'!F12)))</f>
        <v>Yes</v>
      </c>
      <c r="CA18" s="305" t="str">
        <f ca="true">+IF(OFFSET('Water Data'!$F$29,0,10*ROW('Water Data'!F12))="","",OFFSET('Water Data'!$F$29,0,10*ROW('Water Data'!F12)))</f>
        <v/>
      </c>
      <c r="CB18" s="305" t="str">
        <f ca="true">+IF(OFFSET('Water Data'!$G$27,0,10*ROW('Water Data'!G12))="","",OFFSET('Water Data'!$G$27,0,10*ROW('Water Data'!G12)))</f>
        <v/>
      </c>
      <c r="CC18" s="305" t="str">
        <f ca="true">+IF(OFFSET('Water Data'!$G$28,0,10*ROW('Water Data'!G12))="","",OFFSET('Water Data'!$G$28,0,10*ROW('Water Data'!G12)))</f>
        <v/>
      </c>
      <c r="CD18" s="305" t="str">
        <f ca="true">+IF(OFFSET('Water Data'!$G$29,0,10*ROW('Water Data'!G12))="","",OFFSET('Water Data'!$G$29,0,10*ROW('Water Data'!G12)))</f>
        <v/>
      </c>
      <c r="CE18" s="305" t="str">
        <f ca="true">+IF(OFFSET('Water Data'!$H$27,0,10*ROW('Water Data'!H12))="","",OFFSET('Water Data'!$H$27,0,10*ROW('Water Data'!H12)))</f>
        <v>Yes</v>
      </c>
      <c r="CF18" s="305" t="str">
        <f ca="true">+IF(OFFSET('Water Data'!$H$28,0,10*ROW('Water Data'!H12))="","",OFFSET('Water Data'!$H$28,0,10*ROW('Water Data'!H12)))</f>
        <v>Yes</v>
      </c>
      <c r="CG18" s="305" t="str">
        <f ca="true">+IF(OFFSET('Water Data'!$H$29,0,10*ROW('Water Data'!H12))="","",OFFSET('Water Data'!$H$29,0,10*ROW('Water Data'!H12)))</f>
        <v/>
      </c>
      <c r="CH18" s="305" t="str">
        <f ca="true">+IF(OFFSET('Water Data'!$I$27,0,10*ROW('Water Data'!I12))="","",OFFSET('Water Data'!$I$27,0,10*ROW('Water Data'!I12)))</f>
        <v>Yes</v>
      </c>
      <c r="CI18" s="305" t="str">
        <f ca="true">+IF(OFFSET('Water Data'!$I$28,0,10*ROW('Water Data'!I12))="","",OFFSET('Water Data'!$I$28,0,10*ROW('Water Data'!I12)))</f>
        <v>Yes</v>
      </c>
      <c r="CJ18" s="305" t="str">
        <f ca="true">+IF(OFFSET('Water Data'!$I$29,0,10*ROW('Water Data'!I12))="","",OFFSET('Water Data'!$I$29,0,10*ROW('Water Data'!I12)))</f>
        <v/>
      </c>
      <c r="CK18" s="305" t="str">
        <f ca="true">+IF(OFFSET('Sanitation Data'!$D$28,0,10*ROW('Sanitation Data'!D12))="","",OFFSET('Sanitation Data'!$D$28,0,10*ROW('Sanitation Data'!D12)))</f>
        <v>Yes</v>
      </c>
      <c r="CL18" s="305" t="str">
        <f ca="true">+IF(OFFSET('Sanitation Data'!$D$29,0,10*ROW('Sanitation Data'!D12))="","",OFFSET('Sanitation Data'!$D$29,0,10*ROW('Sanitation Data'!D12)))</f>
        <v>Yes</v>
      </c>
      <c r="CM18" s="305" t="str">
        <f ca="true">+IF(OFFSET('Sanitation Data'!$D$30,0,10*ROW('Sanitation Data'!D12))="","",OFFSET('Sanitation Data'!$D$30,0,10*ROW('Sanitation Data'!D12)))</f>
        <v/>
      </c>
      <c r="CN18" s="305" t="str">
        <f ca="true">+IF(OFFSET('Sanitation Data'!$D$31,0,10*ROW('Sanitation Data'!D12))="","",OFFSET('Sanitation Data'!$D$31,0,10*ROW('Sanitation Data'!D12)))</f>
        <v>Yes</v>
      </c>
      <c r="CO18" s="305" t="str">
        <f ca="true">+IF(OFFSET('Sanitation Data'!$D$32,0,10*ROW('Sanitation Data'!D12))="","",OFFSET('Sanitation Data'!$D$32,0,10*ROW('Sanitation Data'!D12)))</f>
        <v>Yes</v>
      </c>
      <c r="CP18" s="305" t="str">
        <f ca="true">+IF(OFFSET('Sanitation Data'!$E$28,0,10*ROW('Sanitation Data'!E12))="","",OFFSET('Sanitation Data'!$E$28,0,10*ROW('Sanitation Data'!E12)))</f>
        <v>Yes</v>
      </c>
      <c r="CQ18" s="305" t="str">
        <f ca="true">+IF(OFFSET('Sanitation Data'!$E$29,0,10*ROW('Sanitation Data'!E12))="","",OFFSET('Sanitation Data'!$E$29,0,10*ROW('Sanitation Data'!E12)))</f>
        <v>Yes</v>
      </c>
      <c r="CR18" s="305" t="str">
        <f ca="true">+IF(OFFSET('Sanitation Data'!$E$30,0,10*ROW('Sanitation Data'!E12))="","",OFFSET('Sanitation Data'!$E$30,0,10*ROW('Sanitation Data'!E12)))</f>
        <v/>
      </c>
      <c r="CS18" s="305" t="str">
        <f ca="true">+IF(OFFSET('Sanitation Data'!$E$31,0,10*ROW('Sanitation Data'!E12))="","",OFFSET('Sanitation Data'!$E$31,0,10*ROW('Sanitation Data'!E12)))</f>
        <v>Yes</v>
      </c>
      <c r="CT18" s="305" t="str">
        <f ca="true">+IF(OFFSET('Sanitation Data'!$E$32,0,10*ROW('Sanitation Data'!E12))="","",OFFSET('Sanitation Data'!$E$32,0,10*ROW('Sanitation Data'!E12)))</f>
        <v>Yes</v>
      </c>
      <c r="CU18" s="305" t="str">
        <f ca="true">+IF(OFFSET('Sanitation Data'!$F$28,0,10*ROW('Sanitation Data'!F12))="","",OFFSET('Sanitation Data'!$F$28,0,10*ROW('Sanitation Data'!F12)))</f>
        <v>Yes</v>
      </c>
      <c r="CV18" s="305" t="str">
        <f ca="true">+IF(OFFSET('Sanitation Data'!$F$29,0,10*ROW('Sanitation Data'!F12))="","",OFFSET('Sanitation Data'!$F$29,0,10*ROW('Sanitation Data'!F12)))</f>
        <v>Yes</v>
      </c>
      <c r="CW18" s="305" t="str">
        <f ca="true">+IF(OFFSET('Sanitation Data'!$F$30,0,10*ROW('Sanitation Data'!F12))="","",OFFSET('Sanitation Data'!$F$30,0,10*ROW('Sanitation Data'!F12)))</f>
        <v/>
      </c>
      <c r="CX18" s="305" t="str">
        <f ca="true">+IF(OFFSET('Sanitation Data'!$F$31,0,10*ROW('Sanitation Data'!F12))="","",OFFSET('Sanitation Data'!$F$31,0,10*ROW('Sanitation Data'!F12)))</f>
        <v>Yes</v>
      </c>
      <c r="CY18" s="305" t="str">
        <f ca="true">+IF(OFFSET('Sanitation Data'!$F$32,0,10*ROW('Sanitation Data'!F12))="","",OFFSET('Sanitation Data'!$F$32,0,10*ROW('Sanitation Data'!F12)))</f>
        <v>Yes</v>
      </c>
      <c r="CZ18" s="305" t="str">
        <f ca="true">+IF(OFFSET('Sanitation Data'!$G$28,0,10*ROW('Sanitation Data'!G12))="","",OFFSET('Sanitation Data'!$G$28,0,10*ROW('Sanitation Data'!G12)))</f>
        <v/>
      </c>
      <c r="DA18" s="305" t="str">
        <f ca="true">+IF(OFFSET('Sanitation Data'!$G$29,0,10*ROW('Sanitation Data'!G12))="","",OFFSET('Sanitation Data'!$G$29,0,10*ROW('Sanitation Data'!G12)))</f>
        <v/>
      </c>
      <c r="DB18" s="305" t="str">
        <f ca="true">+IF(OFFSET('Sanitation Data'!$G$30,0,10*ROW('Sanitation Data'!G12))="","",OFFSET('Sanitation Data'!$G$30,0,10*ROW('Sanitation Data'!G12)))</f>
        <v/>
      </c>
      <c r="DC18" s="305" t="str">
        <f ca="true">+IF(OFFSET('Sanitation Data'!$G$31,0,10*ROW('Sanitation Data'!G12))="","",OFFSET('Sanitation Data'!$G$31,0,10*ROW('Sanitation Data'!G12)))</f>
        <v/>
      </c>
      <c r="DD18" s="305" t="str">
        <f ca="true">+IF(OFFSET('Sanitation Data'!$G$32,0,10*ROW('Sanitation Data'!G12))="","",OFFSET('Sanitation Data'!$G$32,0,10*ROW('Sanitation Data'!G12)))</f>
        <v/>
      </c>
      <c r="DE18" s="305" t="str">
        <f ca="true">+IF(OFFSET('Sanitation Data'!$H$28,0,10*ROW('Sanitation Data'!H12))="","",OFFSET('Sanitation Data'!$H$28,0,10*ROW('Sanitation Data'!H12)))</f>
        <v>Yes</v>
      </c>
      <c r="DF18" s="305" t="str">
        <f ca="true">+IF(OFFSET('Sanitation Data'!$H$29,0,10*ROW('Sanitation Data'!H12))="","",OFFSET('Sanitation Data'!$H$29,0,10*ROW('Sanitation Data'!H12)))</f>
        <v>Yes</v>
      </c>
      <c r="DG18" s="305" t="str">
        <f ca="true">+IF(OFFSET('Sanitation Data'!$H$30,0,10*ROW('Sanitation Data'!H12))="","",OFFSET('Sanitation Data'!$H$30,0,10*ROW('Sanitation Data'!H12)))</f>
        <v/>
      </c>
      <c r="DH18" s="305" t="str">
        <f ca="true">+IF(OFFSET('Sanitation Data'!$H$31,0,10*ROW('Sanitation Data'!H12))="","",OFFSET('Sanitation Data'!$H$31,0,10*ROW('Sanitation Data'!H12)))</f>
        <v>Yes</v>
      </c>
      <c r="DI18" s="305" t="str">
        <f ca="true">+IF(OFFSET('Sanitation Data'!$H$32,0,10*ROW('Sanitation Data'!H12))="","",OFFSET('Sanitation Data'!$H$32,0,10*ROW('Sanitation Data'!H12)))</f>
        <v>Yes</v>
      </c>
      <c r="DJ18" s="305" t="str">
        <f ca="true">+IF(OFFSET('Sanitation Data'!$I$28,0,10*ROW('Sanitation Data'!I12))="","",OFFSET('Sanitation Data'!$I$28,0,10*ROW('Sanitation Data'!I12)))</f>
        <v>Yes</v>
      </c>
      <c r="DK18" s="305" t="str">
        <f ca="true">+IF(OFFSET('Sanitation Data'!$I$29,0,10*ROW('Sanitation Data'!I12))="","",OFFSET('Sanitation Data'!$I$29,0,10*ROW('Sanitation Data'!I12)))</f>
        <v>Yes</v>
      </c>
      <c r="DL18" s="305" t="str">
        <f ca="true">+IF(OFFSET('Sanitation Data'!$I$30,0,10*ROW('Sanitation Data'!I12))="","",OFFSET('Sanitation Data'!$I$30,0,10*ROW('Sanitation Data'!I12)))</f>
        <v/>
      </c>
      <c r="DM18" s="305" t="str">
        <f ca="true">+IF(OFFSET('Sanitation Data'!$I$31,0,10*ROW('Sanitation Data'!I12))="","",OFFSET('Sanitation Data'!$I$31,0,10*ROW('Sanitation Data'!I12)))</f>
        <v>Yes</v>
      </c>
      <c r="DN18" s="305" t="str">
        <f ca="true">+IF(OFFSET('Sanitation Data'!$I$32,0,10*ROW('Sanitation Data'!I12))="","",OFFSET('Sanitation Data'!$I$32,0,10*ROW('Sanitation Data'!I12)))</f>
        <v>Yes</v>
      </c>
      <c r="DO18" s="305" t="str">
        <f ca="true">+IF(OFFSET('Hygiene Data'!$D$11,0,10*ROW('Hygiene Data'!D12))="","",OFFSET('Hygiene Data'!$D$11,0,10*ROW('Hygiene Data'!D12)))</f>
        <v>Yes</v>
      </c>
      <c r="DP18" s="305" t="str">
        <f ca="true">+IF(OFFSET('Hygiene Data'!$D$12,0,10*ROW('Hygiene Data'!D12))="","",OFFSET('Hygiene Data'!$D$12,0,10*ROW('Hygiene Data'!D12)))</f>
        <v/>
      </c>
      <c r="DQ18" s="305" t="str">
        <f ca="true">+IF(OFFSET('Hygiene Data'!$D$13,0,10*ROW('Hygiene Data'!D12))="","",OFFSET('Hygiene Data'!$D$13,0,10*ROW('Hygiene Data'!D12)))</f>
        <v/>
      </c>
      <c r="DR18" s="305" t="str">
        <f ca="true">+IF(OFFSET('Hygiene Data'!$E$11,0,10*ROW('Hygiene Data'!E12))="","",OFFSET('Hygiene Data'!$E$11,0,10*ROW('Hygiene Data'!E12)))</f>
        <v>Yes</v>
      </c>
      <c r="DS18" s="305" t="str">
        <f ca="true">+IF(OFFSET('Hygiene Data'!$E$12,0,10*ROW('Hygiene Data'!E12))="","",OFFSET('Hygiene Data'!$E$12,0,10*ROW('Hygiene Data'!E12)))</f>
        <v/>
      </c>
      <c r="DT18" s="305" t="str">
        <f ca="true">+IF(OFFSET('Hygiene Data'!$E$13,0,10*ROW('Hygiene Data'!E12))="","",OFFSET('Hygiene Data'!$E$13,0,10*ROW('Hygiene Data'!E12)))</f>
        <v/>
      </c>
      <c r="DU18" s="305" t="str">
        <f ca="true">+IF(OFFSET('Hygiene Data'!$F$11,0,10*ROW('Hygiene Data'!F12))="","",OFFSET('Hygiene Data'!$F$11,0,10*ROW('Hygiene Data'!F12)))</f>
        <v>Yes</v>
      </c>
      <c r="DV18" s="305" t="str">
        <f ca="true">+IF(OFFSET('Hygiene Data'!$F$12,0,10*ROW('Hygiene Data'!F12))="","",OFFSET('Hygiene Data'!$F$12,0,10*ROW('Hygiene Data'!F12)))</f>
        <v/>
      </c>
      <c r="DW18" s="305" t="str">
        <f ca="true">+IF(OFFSET('Hygiene Data'!$F$13,0,10*ROW('Hygiene Data'!F12))="","",OFFSET('Hygiene Data'!$F$13,0,10*ROW('Hygiene Data'!F12)))</f>
        <v/>
      </c>
      <c r="DX18" s="305" t="str">
        <f ca="true">+IF(OFFSET('Hygiene Data'!$G$11,0,10*ROW('Hygiene Data'!G12))="","",OFFSET('Hygiene Data'!$G$11,0,10*ROW('Hygiene Data'!G12)))</f>
        <v/>
      </c>
      <c r="DY18" s="305" t="str">
        <f ca="true">+IF(OFFSET('Hygiene Data'!$G$12,0,10*ROW('Hygiene Data'!G12))="","",OFFSET('Hygiene Data'!$G$12,0,10*ROW('Hygiene Data'!G12)))</f>
        <v/>
      </c>
      <c r="DZ18" s="305" t="str">
        <f ca="true">+IF(OFFSET('Hygiene Data'!$G$13,0,10*ROW('Hygiene Data'!G12))="","",OFFSET('Hygiene Data'!$G$13,0,10*ROW('Hygiene Data'!G12)))</f>
        <v/>
      </c>
      <c r="EA18" s="305" t="str">
        <f ca="true">+IF(OFFSET('Hygiene Data'!$H$11,0,10*ROW('Hygiene Data'!H12))="","",OFFSET('Hygiene Data'!$H$11,0,10*ROW('Hygiene Data'!H12)))</f>
        <v>Yes</v>
      </c>
      <c r="EB18" s="305" t="str">
        <f ca="true">+IF(OFFSET('Hygiene Data'!$H$12,0,10*ROW('Hygiene Data'!H12))="","",OFFSET('Hygiene Data'!$H$12,0,10*ROW('Hygiene Data'!H12)))</f>
        <v/>
      </c>
      <c r="EC18" s="305" t="str">
        <f ca="true">+IF(OFFSET('Hygiene Data'!$H$13,0,10*ROW('Hygiene Data'!H12))="","",OFFSET('Hygiene Data'!$H$13,0,10*ROW('Hygiene Data'!H12)))</f>
        <v/>
      </c>
      <c r="ED18" s="305" t="str">
        <f ca="true">+IF(OFFSET('Hygiene Data'!$I$11,0,10*ROW('Hygiene Data'!I12))="","",OFFSET('Hygiene Data'!$I$11,0,10*ROW('Hygiene Data'!I12)))</f>
        <v>Yes</v>
      </c>
      <c r="EE18" s="305" t="str">
        <f ca="true">+IF(OFFSET('Hygiene Data'!$I$12,0,10*ROW('Hygiene Data'!I12))="","",OFFSET('Hygiene Data'!$I$12,0,10*ROW('Hygiene Data'!I12)))</f>
        <v/>
      </c>
      <c r="EF18" s="305"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MWI_2016_UIS</v>
      </c>
      <c r="B19" s="36" t="str">
        <f ca="true">+IF(OFFSET('Water Data'!$C$2,0,10*ROW('Water Data'!F13))="","",OFFSET('Water Data'!$C$2,0,10*ROW('Water Data'!F13)))</f>
        <v>Other</v>
      </c>
      <c r="C19" s="361">
        <f t="shared" ca="true" si="0"/>
        <v>2016</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str">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[70]</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str">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[72]</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str">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[61]</v>
      </c>
      <c r="AZ19" s="98" t="str">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[37]</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str">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[37]</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5"/>
      <c r="BS19" s="305" t="str">
        <f ca="true">+IF(OFFSET('Water Data'!$D$27,0,10*ROW('Water Data'!D13))="","",OFFSET('Water Data'!$D$27,0,10*ROW('Water Data'!D13)))</f>
        <v/>
      </c>
      <c r="BT19" s="305" t="str">
        <f ca="true">+IF(OFFSET('Water Data'!$D$28,0,10*ROW('Water Data'!D13))="","",OFFSET('Water Data'!$D$28,0,10*ROW('Water Data'!D13)))</f>
        <v/>
      </c>
      <c r="BU19" s="305" t="str">
        <f ca="true">+IF(OFFSET('Water Data'!$D$29,0,10*ROW('Water Data'!D13))="","",OFFSET('Water Data'!$D$29,0,10*ROW('Water Data'!D13)))</f>
        <v/>
      </c>
      <c r="BV19" s="305" t="str">
        <f ca="true">+IF(OFFSET('Water Data'!$E$27,0,10*ROW('Water Data'!E13))="","",OFFSET('Water Data'!$E$27,0,10*ROW('Water Data'!E13)))</f>
        <v/>
      </c>
      <c r="BW19" s="305" t="str">
        <f ca="true">+IF(OFFSET('Water Data'!$E$28,0,10*ROW('Water Data'!E13))="","",OFFSET('Water Data'!$E$28,0,10*ROW('Water Data'!E13)))</f>
        <v/>
      </c>
      <c r="BX19" s="305" t="str">
        <f ca="true">+IF(OFFSET('Water Data'!$E$29,0,10*ROW('Water Data'!E13))="","",OFFSET('Water Data'!$E$29,0,10*ROW('Water Data'!E13)))</f>
        <v/>
      </c>
      <c r="BY19" s="305" t="str">
        <f ca="true">+IF(OFFSET('Water Data'!$F$27,0,10*ROW('Water Data'!F13))="","",OFFSET('Water Data'!$F$27,0,10*ROW('Water Data'!F13)))</f>
        <v/>
      </c>
      <c r="BZ19" s="305" t="str">
        <f ca="true">+IF(OFFSET('Water Data'!$F$28,0,10*ROW('Water Data'!F13))="","",OFFSET('Water Data'!$F$28,0,10*ROW('Water Data'!F13)))</f>
        <v/>
      </c>
      <c r="CA19" s="305" t="str">
        <f ca="true">+IF(OFFSET('Water Data'!$F$29,0,10*ROW('Water Data'!F13))="","",OFFSET('Water Data'!$F$29,0,10*ROW('Water Data'!F13)))</f>
        <v/>
      </c>
      <c r="CB19" s="305" t="str">
        <f ca="true">+IF(OFFSET('Water Data'!$G$27,0,10*ROW('Water Data'!G13))="","",OFFSET('Water Data'!$G$27,0,10*ROW('Water Data'!G13)))</f>
        <v/>
      </c>
      <c r="CC19" s="305" t="str">
        <f ca="true">+IF(OFFSET('Water Data'!$G$28,0,10*ROW('Water Data'!G13))="","",OFFSET('Water Data'!$G$28,0,10*ROW('Water Data'!G13)))</f>
        <v/>
      </c>
      <c r="CD19" s="305" t="str">
        <f ca="true">+IF(OFFSET('Water Data'!$G$29,0,10*ROW('Water Data'!G13))="","",OFFSET('Water Data'!$G$29,0,10*ROW('Water Data'!G13)))</f>
        <v/>
      </c>
      <c r="CE19" s="305" t="str">
        <f ca="true">+IF(OFFSET('Water Data'!$H$27,0,10*ROW('Water Data'!H13))="","",OFFSET('Water Data'!$H$27,0,10*ROW('Water Data'!H13)))</f>
        <v/>
      </c>
      <c r="CF19" s="305" t="str">
        <f ca="true">+IF(OFFSET('Water Data'!$H$28,0,10*ROW('Water Data'!H13))="","",OFFSET('Water Data'!$H$28,0,10*ROW('Water Data'!H13)))</f>
        <v/>
      </c>
      <c r="CG19" s="305" t="str">
        <f ca="true">+IF(OFFSET('Water Data'!$H$29,0,10*ROW('Water Data'!H13))="","",OFFSET('Water Data'!$H$29,0,10*ROW('Water Data'!H13)))</f>
        <v/>
      </c>
      <c r="CH19" s="305" t="str">
        <f ca="true">+IF(OFFSET('Water Data'!$I$27,0,10*ROW('Water Data'!I13))="","",OFFSET('Water Data'!$I$27,0,10*ROW('Water Data'!I13)))</f>
        <v/>
      </c>
      <c r="CI19" s="305" t="str">
        <f ca="true">+IF(OFFSET('Water Data'!$I$28,0,10*ROW('Water Data'!I13))="","",OFFSET('Water Data'!$I$28,0,10*ROW('Water Data'!I13)))</f>
        <v/>
      </c>
      <c r="CJ19" s="305" t="str">
        <f ca="true">+IF(OFFSET('Water Data'!$I$29,0,10*ROW('Water Data'!I13))="","",OFFSET('Water Data'!$I$29,0,10*ROW('Water Data'!I13)))</f>
        <v/>
      </c>
      <c r="CK19" s="305" t="str">
        <f ca="true">+IF(OFFSET('Sanitation Data'!$D$28,0,10*ROW('Sanitation Data'!D13))="","",OFFSET('Sanitation Data'!$D$28,0,10*ROW('Sanitation Data'!D13)))</f>
        <v/>
      </c>
      <c r="CL19" s="305" t="str">
        <f ca="true">+IF(OFFSET('Sanitation Data'!$D$29,0,10*ROW('Sanitation Data'!D13))="","",OFFSET('Sanitation Data'!$D$29,0,10*ROW('Sanitation Data'!D13)))</f>
        <v/>
      </c>
      <c r="CM19" s="305" t="str">
        <f ca="true">+IF(OFFSET('Sanitation Data'!$D$30,0,10*ROW('Sanitation Data'!D13))="","",OFFSET('Sanitation Data'!$D$30,0,10*ROW('Sanitation Data'!D13)))</f>
        <v/>
      </c>
      <c r="CN19" s="305" t="str">
        <f ca="true">+IF(OFFSET('Sanitation Data'!$D$31,0,10*ROW('Sanitation Data'!D13))="","",OFFSET('Sanitation Data'!$D$31,0,10*ROW('Sanitation Data'!D13)))</f>
        <v/>
      </c>
      <c r="CO19" s="305" t="str">
        <f ca="true">+IF(OFFSET('Sanitation Data'!$D$32,0,10*ROW('Sanitation Data'!D13))="","",OFFSET('Sanitation Data'!$D$32,0,10*ROW('Sanitation Data'!D13)))</f>
        <v>No</v>
      </c>
      <c r="CP19" s="305" t="str">
        <f ca="true">+IF(OFFSET('Sanitation Data'!$E$28,0,10*ROW('Sanitation Data'!E13))="","",OFFSET('Sanitation Data'!$E$28,0,10*ROW('Sanitation Data'!E13)))</f>
        <v/>
      </c>
      <c r="CQ19" s="305" t="str">
        <f ca="true">+IF(OFFSET('Sanitation Data'!$E$29,0,10*ROW('Sanitation Data'!E13))="","",OFFSET('Sanitation Data'!$E$29,0,10*ROW('Sanitation Data'!E13)))</f>
        <v/>
      </c>
      <c r="CR19" s="305" t="str">
        <f ca="true">+IF(OFFSET('Sanitation Data'!$E$30,0,10*ROW('Sanitation Data'!E13))="","",OFFSET('Sanitation Data'!$E$30,0,10*ROW('Sanitation Data'!E13)))</f>
        <v/>
      </c>
      <c r="CS19" s="305" t="str">
        <f ca="true">+IF(OFFSET('Sanitation Data'!$E$31,0,10*ROW('Sanitation Data'!E13))="","",OFFSET('Sanitation Data'!$E$31,0,10*ROW('Sanitation Data'!E13)))</f>
        <v/>
      </c>
      <c r="CT19" s="305" t="str">
        <f ca="true">+IF(OFFSET('Sanitation Data'!$E$32,0,10*ROW('Sanitation Data'!E13))="","",OFFSET('Sanitation Data'!$E$32,0,10*ROW('Sanitation Data'!E13)))</f>
        <v/>
      </c>
      <c r="CU19" s="305" t="str">
        <f ca="true">+IF(OFFSET('Sanitation Data'!$F$28,0,10*ROW('Sanitation Data'!F13))="","",OFFSET('Sanitation Data'!$F$28,0,10*ROW('Sanitation Data'!F13)))</f>
        <v/>
      </c>
      <c r="CV19" s="305" t="str">
        <f ca="true">+IF(OFFSET('Sanitation Data'!$F$29,0,10*ROW('Sanitation Data'!F13))="","",OFFSET('Sanitation Data'!$F$29,0,10*ROW('Sanitation Data'!F13)))</f>
        <v/>
      </c>
      <c r="CW19" s="305" t="str">
        <f ca="true">+IF(OFFSET('Sanitation Data'!$F$30,0,10*ROW('Sanitation Data'!F13))="","",OFFSET('Sanitation Data'!$F$30,0,10*ROW('Sanitation Data'!F13)))</f>
        <v/>
      </c>
      <c r="CX19" s="305" t="str">
        <f ca="true">+IF(OFFSET('Sanitation Data'!$F$31,0,10*ROW('Sanitation Data'!F13))="","",OFFSET('Sanitation Data'!$F$31,0,10*ROW('Sanitation Data'!F13)))</f>
        <v/>
      </c>
      <c r="CY19" s="305" t="str">
        <f ca="true">+IF(OFFSET('Sanitation Data'!$F$32,0,10*ROW('Sanitation Data'!F13))="","",OFFSET('Sanitation Data'!$F$32,0,10*ROW('Sanitation Data'!F13)))</f>
        <v/>
      </c>
      <c r="CZ19" s="305" t="str">
        <f ca="true">+IF(OFFSET('Sanitation Data'!$G$28,0,10*ROW('Sanitation Data'!G13))="","",OFFSET('Sanitation Data'!$G$28,0,10*ROW('Sanitation Data'!G13)))</f>
        <v/>
      </c>
      <c r="DA19" s="305" t="str">
        <f ca="true">+IF(OFFSET('Sanitation Data'!$G$29,0,10*ROW('Sanitation Data'!G13))="","",OFFSET('Sanitation Data'!$G$29,0,10*ROW('Sanitation Data'!G13)))</f>
        <v/>
      </c>
      <c r="DB19" s="305" t="str">
        <f ca="true">+IF(OFFSET('Sanitation Data'!$G$30,0,10*ROW('Sanitation Data'!G13))="","",OFFSET('Sanitation Data'!$G$30,0,10*ROW('Sanitation Data'!G13)))</f>
        <v/>
      </c>
      <c r="DC19" s="305" t="str">
        <f ca="true">+IF(OFFSET('Sanitation Data'!$G$31,0,10*ROW('Sanitation Data'!G13))="","",OFFSET('Sanitation Data'!$G$31,0,10*ROW('Sanitation Data'!G13)))</f>
        <v/>
      </c>
      <c r="DD19" s="305" t="str">
        <f ca="true">+IF(OFFSET('Sanitation Data'!$G$32,0,10*ROW('Sanitation Data'!G13))="","",OFFSET('Sanitation Data'!$G$32,0,10*ROW('Sanitation Data'!G13)))</f>
        <v/>
      </c>
      <c r="DE19" s="305" t="str">
        <f ca="true">+IF(OFFSET('Sanitation Data'!$H$28,0,10*ROW('Sanitation Data'!H13))="","",OFFSET('Sanitation Data'!$H$28,0,10*ROW('Sanitation Data'!H13)))</f>
        <v/>
      </c>
      <c r="DF19" s="305" t="str">
        <f ca="true">+IF(OFFSET('Sanitation Data'!$H$29,0,10*ROW('Sanitation Data'!H13))="","",OFFSET('Sanitation Data'!$H$29,0,10*ROW('Sanitation Data'!H13)))</f>
        <v/>
      </c>
      <c r="DG19" s="305" t="str">
        <f ca="true">+IF(OFFSET('Sanitation Data'!$H$30,0,10*ROW('Sanitation Data'!H13))="","",OFFSET('Sanitation Data'!$H$30,0,10*ROW('Sanitation Data'!H13)))</f>
        <v/>
      </c>
      <c r="DH19" s="305" t="str">
        <f ca="true">+IF(OFFSET('Sanitation Data'!$H$31,0,10*ROW('Sanitation Data'!H13))="","",OFFSET('Sanitation Data'!$H$31,0,10*ROW('Sanitation Data'!H13)))</f>
        <v/>
      </c>
      <c r="DI19" s="305" t="str">
        <f ca="true">+IF(OFFSET('Sanitation Data'!$H$32,0,10*ROW('Sanitation Data'!H13))="","",OFFSET('Sanitation Data'!$H$32,0,10*ROW('Sanitation Data'!H13)))</f>
        <v>No</v>
      </c>
      <c r="DJ19" s="305" t="str">
        <f ca="true">+IF(OFFSET('Sanitation Data'!$I$28,0,10*ROW('Sanitation Data'!I13))="","",OFFSET('Sanitation Data'!$I$28,0,10*ROW('Sanitation Data'!I13)))</f>
        <v/>
      </c>
      <c r="DK19" s="305" t="str">
        <f ca="true">+IF(OFFSET('Sanitation Data'!$I$29,0,10*ROW('Sanitation Data'!I13))="","",OFFSET('Sanitation Data'!$I$29,0,10*ROW('Sanitation Data'!I13)))</f>
        <v/>
      </c>
      <c r="DL19" s="305" t="str">
        <f ca="true">+IF(OFFSET('Sanitation Data'!$I$30,0,10*ROW('Sanitation Data'!I13))="","",OFFSET('Sanitation Data'!$I$30,0,10*ROW('Sanitation Data'!I13)))</f>
        <v/>
      </c>
      <c r="DM19" s="305" t="str">
        <f ca="true">+IF(OFFSET('Sanitation Data'!$I$31,0,10*ROW('Sanitation Data'!I13))="","",OFFSET('Sanitation Data'!$I$31,0,10*ROW('Sanitation Data'!I13)))</f>
        <v/>
      </c>
      <c r="DN19" s="305" t="str">
        <f ca="true">+IF(OFFSET('Sanitation Data'!$I$32,0,10*ROW('Sanitation Data'!I13))="","",OFFSET('Sanitation Data'!$I$32,0,10*ROW('Sanitation Data'!I13)))</f>
        <v>No</v>
      </c>
      <c r="DO19" s="305" t="str">
        <f ca="true">+IF(OFFSET('Hygiene Data'!$D$11,0,10*ROW('Hygiene Data'!D13))="","",OFFSET('Hygiene Data'!$D$11,0,10*ROW('Hygiene Data'!D13)))</f>
        <v>No</v>
      </c>
      <c r="DP19" s="305" t="str">
        <f ca="true">+IF(OFFSET('Hygiene Data'!$D$12,0,10*ROW('Hygiene Data'!D13))="","",OFFSET('Hygiene Data'!$D$12,0,10*ROW('Hygiene Data'!D13)))</f>
        <v/>
      </c>
      <c r="DQ19" s="305" t="str">
        <f ca="true">+IF(OFFSET('Hygiene Data'!$D$13,0,10*ROW('Hygiene Data'!D13))="","",OFFSET('Hygiene Data'!$D$13,0,10*ROW('Hygiene Data'!D13)))</f>
        <v/>
      </c>
      <c r="DR19" s="305" t="str">
        <f ca="true">+IF(OFFSET('Hygiene Data'!$E$11,0,10*ROW('Hygiene Data'!E13))="","",OFFSET('Hygiene Data'!$E$11,0,10*ROW('Hygiene Data'!E13)))</f>
        <v/>
      </c>
      <c r="DS19" s="305" t="str">
        <f ca="true">+IF(OFFSET('Hygiene Data'!$E$12,0,10*ROW('Hygiene Data'!E13))="","",OFFSET('Hygiene Data'!$E$12,0,10*ROW('Hygiene Data'!E13)))</f>
        <v/>
      </c>
      <c r="DT19" s="305" t="str">
        <f ca="true">+IF(OFFSET('Hygiene Data'!$E$13,0,10*ROW('Hygiene Data'!E13))="","",OFFSET('Hygiene Data'!$E$13,0,10*ROW('Hygiene Data'!E13)))</f>
        <v/>
      </c>
      <c r="DU19" s="305" t="str">
        <f ca="true">+IF(OFFSET('Hygiene Data'!$F$11,0,10*ROW('Hygiene Data'!F13))="","",OFFSET('Hygiene Data'!$F$11,0,10*ROW('Hygiene Data'!F13)))</f>
        <v/>
      </c>
      <c r="DV19" s="305" t="str">
        <f ca="true">+IF(OFFSET('Hygiene Data'!$F$12,0,10*ROW('Hygiene Data'!F13))="","",OFFSET('Hygiene Data'!$F$12,0,10*ROW('Hygiene Data'!F13)))</f>
        <v/>
      </c>
      <c r="DW19" s="305" t="str">
        <f ca="true">+IF(OFFSET('Hygiene Data'!$F$13,0,10*ROW('Hygiene Data'!F13))="","",OFFSET('Hygiene Data'!$F$13,0,10*ROW('Hygiene Data'!F13)))</f>
        <v/>
      </c>
      <c r="DX19" s="305" t="str">
        <f ca="true">+IF(OFFSET('Hygiene Data'!$G$11,0,10*ROW('Hygiene Data'!G13))="","",OFFSET('Hygiene Data'!$G$11,0,10*ROW('Hygiene Data'!G13)))</f>
        <v/>
      </c>
      <c r="DY19" s="305" t="str">
        <f ca="true">+IF(OFFSET('Hygiene Data'!$G$12,0,10*ROW('Hygiene Data'!G13))="","",OFFSET('Hygiene Data'!$G$12,0,10*ROW('Hygiene Data'!G13)))</f>
        <v/>
      </c>
      <c r="DZ19" s="305" t="str">
        <f ca="true">+IF(OFFSET('Hygiene Data'!$G$13,0,10*ROW('Hygiene Data'!G13))="","",OFFSET('Hygiene Data'!$G$13,0,10*ROW('Hygiene Data'!G13)))</f>
        <v/>
      </c>
      <c r="EA19" s="305" t="str">
        <f ca="true">+IF(OFFSET('Hygiene Data'!$H$11,0,10*ROW('Hygiene Data'!H13))="","",OFFSET('Hygiene Data'!$H$11,0,10*ROW('Hygiene Data'!H13)))</f>
        <v>No</v>
      </c>
      <c r="EB19" s="305" t="str">
        <f ca="true">+IF(OFFSET('Hygiene Data'!$H$12,0,10*ROW('Hygiene Data'!H13))="","",OFFSET('Hygiene Data'!$H$12,0,10*ROW('Hygiene Data'!H13)))</f>
        <v/>
      </c>
      <c r="EC19" s="305" t="str">
        <f ca="true">+IF(OFFSET('Hygiene Data'!$H$13,0,10*ROW('Hygiene Data'!H13))="","",OFFSET('Hygiene Data'!$H$13,0,10*ROW('Hygiene Data'!H13)))</f>
        <v/>
      </c>
      <c r="ED19" s="305" t="str">
        <f ca="true">+IF(OFFSET('Hygiene Data'!$I$11,0,10*ROW('Hygiene Data'!I13))="","",OFFSET('Hygiene Data'!$I$11,0,10*ROW('Hygiene Data'!I13)))</f>
        <v/>
      </c>
      <c r="EE19" s="305" t="str">
        <f ca="true">+IF(OFFSET('Hygiene Data'!$I$12,0,10*ROW('Hygiene Data'!I13))="","",OFFSET('Hygiene Data'!$I$12,0,10*ROW('Hygiene Data'!I13)))</f>
        <v/>
      </c>
      <c r="EF19" s="305"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MWI_2017_EMIS</v>
      </c>
      <c r="B20" s="36" t="str">
        <f ca="true">+IF(OFFSET('Water Data'!$C$2,0,10*ROW('Water Data'!F14))="","",OFFSET('Water Data'!$C$2,0,10*ROW('Water Data'!F14)))</f>
        <v>EMIS</v>
      </c>
      <c r="C20" s="361">
        <f t="shared" ca="true" si="0"/>
        <v>2017</v>
      </c>
      <c r="D20" s="96">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92.830103530661006</v>
      </c>
      <c r="E20" s="96">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88</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94</v>
      </c>
      <c r="Q20" s="96">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88</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88</v>
      </c>
      <c r="T20" s="96">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88</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305"/>
      <c r="BS20" s="305" t="str">
        <f ca="true">+IF(OFFSET('Water Data'!$D$27,0,10*ROW('Water Data'!D14))="","",OFFSET('Water Data'!$D$27,0,10*ROW('Water Data'!D14)))</f>
        <v>Yes</v>
      </c>
      <c r="BT20" s="305" t="str">
        <f ca="true">+IF(OFFSET('Water Data'!$D$28,0,10*ROW('Water Data'!D14))="","",OFFSET('Water Data'!$D$28,0,10*ROW('Water Data'!D14)))</f>
        <v>Yes</v>
      </c>
      <c r="BU20" s="305" t="str">
        <f ca="true">+IF(OFFSET('Water Data'!$D$29,0,10*ROW('Water Data'!D14))="","",OFFSET('Water Data'!$D$29,0,10*ROW('Water Data'!D14)))</f>
        <v/>
      </c>
      <c r="BV20" s="305" t="str">
        <f ca="true">+IF(OFFSET('Water Data'!$E$27,0,10*ROW('Water Data'!E14))="","",OFFSET('Water Data'!$E$27,0,10*ROW('Water Data'!E14)))</f>
        <v/>
      </c>
      <c r="BW20" s="305" t="str">
        <f ca="true">+IF(OFFSET('Water Data'!$E$28,0,10*ROW('Water Data'!E14))="","",OFFSET('Water Data'!$E$28,0,10*ROW('Water Data'!E14)))</f>
        <v/>
      </c>
      <c r="BX20" s="305" t="str">
        <f ca="true">+IF(OFFSET('Water Data'!$E$29,0,10*ROW('Water Data'!E14))="","",OFFSET('Water Data'!$E$29,0,10*ROW('Water Data'!E14)))</f>
        <v/>
      </c>
      <c r="BY20" s="305" t="str">
        <f ca="true">+IF(OFFSET('Water Data'!$F$27,0,10*ROW('Water Data'!F14))="","",OFFSET('Water Data'!$F$27,0,10*ROW('Water Data'!F14)))</f>
        <v/>
      </c>
      <c r="BZ20" s="305" t="str">
        <f ca="true">+IF(OFFSET('Water Data'!$F$28,0,10*ROW('Water Data'!F14))="","",OFFSET('Water Data'!$F$28,0,10*ROW('Water Data'!F14)))</f>
        <v/>
      </c>
      <c r="CA20" s="305" t="str">
        <f ca="true">+IF(OFFSET('Water Data'!$F$29,0,10*ROW('Water Data'!F14))="","",OFFSET('Water Data'!$F$29,0,10*ROW('Water Data'!F14)))</f>
        <v/>
      </c>
      <c r="CB20" s="305" t="str">
        <f ca="true">+IF(OFFSET('Water Data'!$G$27,0,10*ROW('Water Data'!G14))="","",OFFSET('Water Data'!$G$27,0,10*ROW('Water Data'!G14)))</f>
        <v/>
      </c>
      <c r="CC20" s="305" t="str">
        <f ca="true">+IF(OFFSET('Water Data'!$G$28,0,10*ROW('Water Data'!G14))="","",OFFSET('Water Data'!$G$28,0,10*ROW('Water Data'!G14)))</f>
        <v/>
      </c>
      <c r="CD20" s="305" t="str">
        <f ca="true">+IF(OFFSET('Water Data'!$G$29,0,10*ROW('Water Data'!G14))="","",OFFSET('Water Data'!$G$29,0,10*ROW('Water Data'!G14)))</f>
        <v/>
      </c>
      <c r="CE20" s="305" t="str">
        <f ca="true">+IF(OFFSET('Water Data'!$H$27,0,10*ROW('Water Data'!H14))="","",OFFSET('Water Data'!$H$27,0,10*ROW('Water Data'!H14)))</f>
        <v>Yes</v>
      </c>
      <c r="CF20" s="305" t="str">
        <f ca="true">+IF(OFFSET('Water Data'!$H$28,0,10*ROW('Water Data'!H14))="","",OFFSET('Water Data'!$H$28,0,10*ROW('Water Data'!H14)))</f>
        <v>Yes</v>
      </c>
      <c r="CG20" s="305" t="str">
        <f ca="true">+IF(OFFSET('Water Data'!$H$29,0,10*ROW('Water Data'!H14))="","",OFFSET('Water Data'!$H$29,0,10*ROW('Water Data'!H14)))</f>
        <v/>
      </c>
      <c r="CH20" s="305" t="str">
        <f ca="true">+IF(OFFSET('Water Data'!$I$27,0,10*ROW('Water Data'!I14))="","",OFFSET('Water Data'!$I$27,0,10*ROW('Water Data'!I14)))</f>
        <v>Yes</v>
      </c>
      <c r="CI20" s="305" t="str">
        <f ca="true">+IF(OFFSET('Water Data'!$I$28,0,10*ROW('Water Data'!I14))="","",OFFSET('Water Data'!$I$28,0,10*ROW('Water Data'!I14)))</f>
        <v>Yes</v>
      </c>
      <c r="CJ20" s="305" t="str">
        <f ca="true">+IF(OFFSET('Water Data'!$I$29,0,10*ROW('Water Data'!I14))="","",OFFSET('Water Data'!$I$29,0,10*ROW('Water Data'!I14)))</f>
        <v/>
      </c>
      <c r="CK20" s="305" t="str">
        <f ca="true">+IF(OFFSET('Sanitation Data'!$D$28,0,10*ROW('Sanitation Data'!D14))="","",OFFSET('Sanitation Data'!$D$28,0,10*ROW('Sanitation Data'!D14)))</f>
        <v/>
      </c>
      <c r="CL20" s="305" t="str">
        <f ca="true">+IF(OFFSET('Sanitation Data'!$D$29,0,10*ROW('Sanitation Data'!D14))="","",OFFSET('Sanitation Data'!$D$29,0,10*ROW('Sanitation Data'!D14)))</f>
        <v/>
      </c>
      <c r="CM20" s="305" t="str">
        <f ca="true">+IF(OFFSET('Sanitation Data'!$D$30,0,10*ROW('Sanitation Data'!D14))="","",OFFSET('Sanitation Data'!$D$30,0,10*ROW('Sanitation Data'!D14)))</f>
        <v/>
      </c>
      <c r="CN20" s="305" t="str">
        <f ca="true">+IF(OFFSET('Sanitation Data'!$D$31,0,10*ROW('Sanitation Data'!D14))="","",OFFSET('Sanitation Data'!$D$31,0,10*ROW('Sanitation Data'!D14)))</f>
        <v/>
      </c>
      <c r="CO20" s="305" t="str">
        <f ca="true">+IF(OFFSET('Sanitation Data'!$D$32,0,10*ROW('Sanitation Data'!D14))="","",OFFSET('Sanitation Data'!$D$32,0,10*ROW('Sanitation Data'!D14)))</f>
        <v/>
      </c>
      <c r="CP20" s="305" t="str">
        <f ca="true">+IF(OFFSET('Sanitation Data'!$E$28,0,10*ROW('Sanitation Data'!E14))="","",OFFSET('Sanitation Data'!$E$28,0,10*ROW('Sanitation Data'!E14)))</f>
        <v/>
      </c>
      <c r="CQ20" s="305" t="str">
        <f ca="true">+IF(OFFSET('Sanitation Data'!$E$29,0,10*ROW('Sanitation Data'!E14))="","",OFFSET('Sanitation Data'!$E$29,0,10*ROW('Sanitation Data'!E14)))</f>
        <v/>
      </c>
      <c r="CR20" s="305" t="str">
        <f ca="true">+IF(OFFSET('Sanitation Data'!$E$30,0,10*ROW('Sanitation Data'!E14))="","",OFFSET('Sanitation Data'!$E$30,0,10*ROW('Sanitation Data'!E14)))</f>
        <v/>
      </c>
      <c r="CS20" s="305" t="str">
        <f ca="true">+IF(OFFSET('Sanitation Data'!$E$31,0,10*ROW('Sanitation Data'!E14))="","",OFFSET('Sanitation Data'!$E$31,0,10*ROW('Sanitation Data'!E14)))</f>
        <v/>
      </c>
      <c r="CT20" s="305" t="str">
        <f ca="true">+IF(OFFSET('Sanitation Data'!$E$32,0,10*ROW('Sanitation Data'!E14))="","",OFFSET('Sanitation Data'!$E$32,0,10*ROW('Sanitation Data'!E14)))</f>
        <v/>
      </c>
      <c r="CU20" s="305" t="str">
        <f ca="true">+IF(OFFSET('Sanitation Data'!$F$28,0,10*ROW('Sanitation Data'!F14))="","",OFFSET('Sanitation Data'!$F$28,0,10*ROW('Sanitation Data'!F14)))</f>
        <v/>
      </c>
      <c r="CV20" s="305" t="str">
        <f ca="true">+IF(OFFSET('Sanitation Data'!$F$29,0,10*ROW('Sanitation Data'!F14))="","",OFFSET('Sanitation Data'!$F$29,0,10*ROW('Sanitation Data'!F14)))</f>
        <v/>
      </c>
      <c r="CW20" s="305" t="str">
        <f ca="true">+IF(OFFSET('Sanitation Data'!$F$30,0,10*ROW('Sanitation Data'!F14))="","",OFFSET('Sanitation Data'!$F$30,0,10*ROW('Sanitation Data'!F14)))</f>
        <v/>
      </c>
      <c r="CX20" s="305" t="str">
        <f ca="true">+IF(OFFSET('Sanitation Data'!$F$31,0,10*ROW('Sanitation Data'!F14))="","",OFFSET('Sanitation Data'!$F$31,0,10*ROW('Sanitation Data'!F14)))</f>
        <v/>
      </c>
      <c r="CY20" s="305" t="str">
        <f ca="true">+IF(OFFSET('Sanitation Data'!$F$32,0,10*ROW('Sanitation Data'!F14))="","",OFFSET('Sanitation Data'!$F$32,0,10*ROW('Sanitation Data'!F14)))</f>
        <v/>
      </c>
      <c r="CZ20" s="305" t="str">
        <f ca="true">+IF(OFFSET('Sanitation Data'!$G$28,0,10*ROW('Sanitation Data'!G14))="","",OFFSET('Sanitation Data'!$G$28,0,10*ROW('Sanitation Data'!G14)))</f>
        <v/>
      </c>
      <c r="DA20" s="305" t="str">
        <f ca="true">+IF(OFFSET('Sanitation Data'!$G$29,0,10*ROW('Sanitation Data'!G14))="","",OFFSET('Sanitation Data'!$G$29,0,10*ROW('Sanitation Data'!G14)))</f>
        <v/>
      </c>
      <c r="DB20" s="305" t="str">
        <f ca="true">+IF(OFFSET('Sanitation Data'!$G$30,0,10*ROW('Sanitation Data'!G14))="","",OFFSET('Sanitation Data'!$G$30,0,10*ROW('Sanitation Data'!G14)))</f>
        <v/>
      </c>
      <c r="DC20" s="305" t="str">
        <f ca="true">+IF(OFFSET('Sanitation Data'!$G$31,0,10*ROW('Sanitation Data'!G14))="","",OFFSET('Sanitation Data'!$G$31,0,10*ROW('Sanitation Data'!G14)))</f>
        <v/>
      </c>
      <c r="DD20" s="305" t="str">
        <f ca="true">+IF(OFFSET('Sanitation Data'!$G$32,0,10*ROW('Sanitation Data'!G14))="","",OFFSET('Sanitation Data'!$G$32,0,10*ROW('Sanitation Data'!G14)))</f>
        <v/>
      </c>
      <c r="DE20" s="305" t="str">
        <f ca="true">+IF(OFFSET('Sanitation Data'!$H$28,0,10*ROW('Sanitation Data'!H14))="","",OFFSET('Sanitation Data'!$H$28,0,10*ROW('Sanitation Data'!H14)))</f>
        <v/>
      </c>
      <c r="DF20" s="305" t="str">
        <f ca="true">+IF(OFFSET('Sanitation Data'!$H$29,0,10*ROW('Sanitation Data'!H14))="","",OFFSET('Sanitation Data'!$H$29,0,10*ROW('Sanitation Data'!H14)))</f>
        <v/>
      </c>
      <c r="DG20" s="305" t="str">
        <f ca="true">+IF(OFFSET('Sanitation Data'!$H$30,0,10*ROW('Sanitation Data'!H14))="","",OFFSET('Sanitation Data'!$H$30,0,10*ROW('Sanitation Data'!H14)))</f>
        <v/>
      </c>
      <c r="DH20" s="305" t="str">
        <f ca="true">+IF(OFFSET('Sanitation Data'!$H$31,0,10*ROW('Sanitation Data'!H14))="","",OFFSET('Sanitation Data'!$H$31,0,10*ROW('Sanitation Data'!H14)))</f>
        <v/>
      </c>
      <c r="DI20" s="305" t="str">
        <f ca="true">+IF(OFFSET('Sanitation Data'!$H$32,0,10*ROW('Sanitation Data'!H14))="","",OFFSET('Sanitation Data'!$H$32,0,10*ROW('Sanitation Data'!H14)))</f>
        <v/>
      </c>
      <c r="DJ20" s="305" t="str">
        <f ca="true">+IF(OFFSET('Sanitation Data'!$I$28,0,10*ROW('Sanitation Data'!I14))="","",OFFSET('Sanitation Data'!$I$28,0,10*ROW('Sanitation Data'!I14)))</f>
        <v/>
      </c>
      <c r="DK20" s="305" t="str">
        <f ca="true">+IF(OFFSET('Sanitation Data'!$I$29,0,10*ROW('Sanitation Data'!I14))="","",OFFSET('Sanitation Data'!$I$29,0,10*ROW('Sanitation Data'!I14)))</f>
        <v/>
      </c>
      <c r="DL20" s="305" t="str">
        <f ca="true">+IF(OFFSET('Sanitation Data'!$I$30,0,10*ROW('Sanitation Data'!I14))="","",OFFSET('Sanitation Data'!$I$30,0,10*ROW('Sanitation Data'!I14)))</f>
        <v/>
      </c>
      <c r="DM20" s="305" t="str">
        <f ca="true">+IF(OFFSET('Sanitation Data'!$I$31,0,10*ROW('Sanitation Data'!I14))="","",OFFSET('Sanitation Data'!$I$31,0,10*ROW('Sanitation Data'!I14)))</f>
        <v/>
      </c>
      <c r="DN20" s="305" t="str">
        <f ca="true">+IF(OFFSET('Sanitation Data'!$I$32,0,10*ROW('Sanitation Data'!I14))="","",OFFSET('Sanitation Data'!$I$32,0,10*ROW('Sanitation Data'!I14)))</f>
        <v/>
      </c>
      <c r="DO20" s="305" t="str">
        <f ca="true">+IF(OFFSET('Hygiene Data'!$D$11,0,10*ROW('Hygiene Data'!D14))="","",OFFSET('Hygiene Data'!$D$11,0,10*ROW('Hygiene Data'!D14)))</f>
        <v/>
      </c>
      <c r="DP20" s="305" t="str">
        <f ca="true">+IF(OFFSET('Hygiene Data'!$D$12,0,10*ROW('Hygiene Data'!D14))="","",OFFSET('Hygiene Data'!$D$12,0,10*ROW('Hygiene Data'!D14)))</f>
        <v/>
      </c>
      <c r="DQ20" s="305" t="str">
        <f ca="true">+IF(OFFSET('Hygiene Data'!$D$13,0,10*ROW('Hygiene Data'!D14))="","",OFFSET('Hygiene Data'!$D$13,0,10*ROW('Hygiene Data'!D14)))</f>
        <v/>
      </c>
      <c r="DR20" s="305" t="str">
        <f ca="true">+IF(OFFSET('Hygiene Data'!$E$11,0,10*ROW('Hygiene Data'!E14))="","",OFFSET('Hygiene Data'!$E$11,0,10*ROW('Hygiene Data'!E14)))</f>
        <v/>
      </c>
      <c r="DS20" s="305" t="str">
        <f ca="true">+IF(OFFSET('Hygiene Data'!$E$12,0,10*ROW('Hygiene Data'!E14))="","",OFFSET('Hygiene Data'!$E$12,0,10*ROW('Hygiene Data'!E14)))</f>
        <v/>
      </c>
      <c r="DT20" s="305" t="str">
        <f ca="true">+IF(OFFSET('Hygiene Data'!$E$13,0,10*ROW('Hygiene Data'!E14))="","",OFFSET('Hygiene Data'!$E$13,0,10*ROW('Hygiene Data'!E14)))</f>
        <v/>
      </c>
      <c r="DU20" s="305" t="str">
        <f ca="true">+IF(OFFSET('Hygiene Data'!$F$11,0,10*ROW('Hygiene Data'!F14))="","",OFFSET('Hygiene Data'!$F$11,0,10*ROW('Hygiene Data'!F14)))</f>
        <v/>
      </c>
      <c r="DV20" s="305" t="str">
        <f ca="true">+IF(OFFSET('Hygiene Data'!$F$12,0,10*ROW('Hygiene Data'!F14))="","",OFFSET('Hygiene Data'!$F$12,0,10*ROW('Hygiene Data'!F14)))</f>
        <v/>
      </c>
      <c r="DW20" s="305" t="str">
        <f ca="true">+IF(OFFSET('Hygiene Data'!$F$13,0,10*ROW('Hygiene Data'!F14))="","",OFFSET('Hygiene Data'!$F$13,0,10*ROW('Hygiene Data'!F14)))</f>
        <v/>
      </c>
      <c r="DX20" s="305" t="str">
        <f ca="true">+IF(OFFSET('Hygiene Data'!$G$11,0,10*ROW('Hygiene Data'!G14))="","",OFFSET('Hygiene Data'!$G$11,0,10*ROW('Hygiene Data'!G14)))</f>
        <v/>
      </c>
      <c r="DY20" s="305" t="str">
        <f ca="true">+IF(OFFSET('Hygiene Data'!$G$12,0,10*ROW('Hygiene Data'!G14))="","",OFFSET('Hygiene Data'!$G$12,0,10*ROW('Hygiene Data'!G14)))</f>
        <v/>
      </c>
      <c r="DZ20" s="305" t="str">
        <f ca="true">+IF(OFFSET('Hygiene Data'!$G$13,0,10*ROW('Hygiene Data'!G14))="","",OFFSET('Hygiene Data'!$G$13,0,10*ROW('Hygiene Data'!G14)))</f>
        <v/>
      </c>
      <c r="EA20" s="305" t="str">
        <f ca="true">+IF(OFFSET('Hygiene Data'!$H$11,0,10*ROW('Hygiene Data'!H14))="","",OFFSET('Hygiene Data'!$H$11,0,10*ROW('Hygiene Data'!H14)))</f>
        <v/>
      </c>
      <c r="EB20" s="305" t="str">
        <f ca="true">+IF(OFFSET('Hygiene Data'!$H$12,0,10*ROW('Hygiene Data'!H14))="","",OFFSET('Hygiene Data'!$H$12,0,10*ROW('Hygiene Data'!H14)))</f>
        <v/>
      </c>
      <c r="EC20" s="305" t="str">
        <f ca="true">+IF(OFFSET('Hygiene Data'!$H$13,0,10*ROW('Hygiene Data'!H14))="","",OFFSET('Hygiene Data'!$H$13,0,10*ROW('Hygiene Data'!H14)))</f>
        <v/>
      </c>
      <c r="ED20" s="305" t="str">
        <f ca="true">+IF(OFFSET('Hygiene Data'!$I$11,0,10*ROW('Hygiene Data'!I14))="","",OFFSET('Hygiene Data'!$I$11,0,10*ROW('Hygiene Data'!I14)))</f>
        <v/>
      </c>
      <c r="EE20" s="305" t="str">
        <f ca="true">+IF(OFFSET('Hygiene Data'!$I$12,0,10*ROW('Hygiene Data'!I14))="","",OFFSET('Hygiene Data'!$I$12,0,10*ROW('Hygiene Data'!I14)))</f>
        <v/>
      </c>
      <c r="EF20" s="305"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MWI_2017_UIS</v>
      </c>
      <c r="B21" s="36" t="str">
        <f ca="true">+IF(OFFSET('Water Data'!$C$2,0,10*ROW('Water Data'!F15))="","",OFFSET('Water Data'!$C$2,0,10*ROW('Water Data'!F15)))</f>
        <v>Other</v>
      </c>
      <c r="C21" s="361">
        <f t="shared" ca="true" si="0"/>
        <v>2017</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87.27</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87.27</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28.457999999999998</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28.457999999999998</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5"/>
      <c r="BS21" s="305" t="str">
        <f ca="true">+IF(OFFSET('Water Data'!$D$27,0,10*ROW('Water Data'!D15))="","",OFFSET('Water Data'!$D$27,0,10*ROW('Water Data'!D15)))</f>
        <v/>
      </c>
      <c r="BT21" s="305" t="str">
        <f ca="true">+IF(OFFSET('Water Data'!$D$28,0,10*ROW('Water Data'!D15))="","",OFFSET('Water Data'!$D$28,0,10*ROW('Water Data'!D15)))</f>
        <v/>
      </c>
      <c r="BU21" s="305" t="str">
        <f ca="true">+IF(OFFSET('Water Data'!$D$29,0,10*ROW('Water Data'!D15))="","",OFFSET('Water Data'!$D$29,0,10*ROW('Water Data'!D15)))</f>
        <v>Yes</v>
      </c>
      <c r="BV21" s="305" t="str">
        <f ca="true">+IF(OFFSET('Water Data'!$E$27,0,10*ROW('Water Data'!E15))="","",OFFSET('Water Data'!$E$27,0,10*ROW('Water Data'!E15)))</f>
        <v/>
      </c>
      <c r="BW21" s="305" t="str">
        <f ca="true">+IF(OFFSET('Water Data'!$E$28,0,10*ROW('Water Data'!E15))="","",OFFSET('Water Data'!$E$28,0,10*ROW('Water Data'!E15)))</f>
        <v/>
      </c>
      <c r="BX21" s="305" t="str">
        <f ca="true">+IF(OFFSET('Water Data'!$E$29,0,10*ROW('Water Data'!E15))="","",OFFSET('Water Data'!$E$29,0,10*ROW('Water Data'!E15)))</f>
        <v/>
      </c>
      <c r="BY21" s="305" t="str">
        <f ca="true">+IF(OFFSET('Water Data'!$F$27,0,10*ROW('Water Data'!F15))="","",OFFSET('Water Data'!$F$27,0,10*ROW('Water Data'!F15)))</f>
        <v/>
      </c>
      <c r="BZ21" s="305" t="str">
        <f ca="true">+IF(OFFSET('Water Data'!$F$28,0,10*ROW('Water Data'!F15))="","",OFFSET('Water Data'!$F$28,0,10*ROW('Water Data'!F15)))</f>
        <v/>
      </c>
      <c r="CA21" s="305" t="str">
        <f ca="true">+IF(OFFSET('Water Data'!$F$29,0,10*ROW('Water Data'!F15))="","",OFFSET('Water Data'!$F$29,0,10*ROW('Water Data'!F15)))</f>
        <v/>
      </c>
      <c r="CB21" s="305" t="str">
        <f ca="true">+IF(OFFSET('Water Data'!$G$27,0,10*ROW('Water Data'!G15))="","",OFFSET('Water Data'!$G$27,0,10*ROW('Water Data'!G15)))</f>
        <v/>
      </c>
      <c r="CC21" s="305" t="str">
        <f ca="true">+IF(OFFSET('Water Data'!$G$28,0,10*ROW('Water Data'!G15))="","",OFFSET('Water Data'!$G$28,0,10*ROW('Water Data'!G15)))</f>
        <v/>
      </c>
      <c r="CD21" s="305" t="str">
        <f ca="true">+IF(OFFSET('Water Data'!$G$29,0,10*ROW('Water Data'!G15))="","",OFFSET('Water Data'!$G$29,0,10*ROW('Water Data'!G15)))</f>
        <v/>
      </c>
      <c r="CE21" s="305" t="str">
        <f ca="true">+IF(OFFSET('Water Data'!$H$27,0,10*ROW('Water Data'!H15))="","",OFFSET('Water Data'!$H$27,0,10*ROW('Water Data'!H15)))</f>
        <v/>
      </c>
      <c r="CF21" s="305" t="str">
        <f ca="true">+IF(OFFSET('Water Data'!$H$28,0,10*ROW('Water Data'!H15))="","",OFFSET('Water Data'!$H$28,0,10*ROW('Water Data'!H15)))</f>
        <v/>
      </c>
      <c r="CG21" s="305" t="str">
        <f ca="true">+IF(OFFSET('Water Data'!$H$29,0,10*ROW('Water Data'!H15))="","",OFFSET('Water Data'!$H$29,0,10*ROW('Water Data'!H15)))</f>
        <v>Yes</v>
      </c>
      <c r="CH21" s="305" t="str">
        <f ca="true">+IF(OFFSET('Water Data'!$I$27,0,10*ROW('Water Data'!I15))="","",OFFSET('Water Data'!$I$27,0,10*ROW('Water Data'!I15)))</f>
        <v/>
      </c>
      <c r="CI21" s="305" t="str">
        <f ca="true">+IF(OFFSET('Water Data'!$I$28,0,10*ROW('Water Data'!I15))="","",OFFSET('Water Data'!$I$28,0,10*ROW('Water Data'!I15)))</f>
        <v/>
      </c>
      <c r="CJ21" s="305" t="str">
        <f ca="true">+IF(OFFSET('Water Data'!$I$29,0,10*ROW('Water Data'!I15))="","",OFFSET('Water Data'!$I$29,0,10*ROW('Water Data'!I15)))</f>
        <v/>
      </c>
      <c r="CK21" s="305" t="str">
        <f ca="true">+IF(OFFSET('Sanitation Data'!$D$28,0,10*ROW('Sanitation Data'!D15))="","",OFFSET('Sanitation Data'!$D$28,0,10*ROW('Sanitation Data'!D15)))</f>
        <v/>
      </c>
      <c r="CL21" s="305" t="str">
        <f ca="true">+IF(OFFSET('Sanitation Data'!$D$29,0,10*ROW('Sanitation Data'!D15))="","",OFFSET('Sanitation Data'!$D$29,0,10*ROW('Sanitation Data'!D15)))</f>
        <v/>
      </c>
      <c r="CM21" s="305" t="str">
        <f ca="true">+IF(OFFSET('Sanitation Data'!$D$30,0,10*ROW('Sanitation Data'!D15))="","",OFFSET('Sanitation Data'!$D$30,0,10*ROW('Sanitation Data'!D15)))</f>
        <v/>
      </c>
      <c r="CN21" s="305" t="str">
        <f ca="true">+IF(OFFSET('Sanitation Data'!$D$31,0,10*ROW('Sanitation Data'!D15))="","",OFFSET('Sanitation Data'!$D$31,0,10*ROW('Sanitation Data'!D15)))</f>
        <v/>
      </c>
      <c r="CO21" s="305" t="str">
        <f ca="true">+IF(OFFSET('Sanitation Data'!$D$32,0,10*ROW('Sanitation Data'!D15))="","",OFFSET('Sanitation Data'!$D$32,0,10*ROW('Sanitation Data'!D15)))</f>
        <v/>
      </c>
      <c r="CP21" s="305" t="str">
        <f ca="true">+IF(OFFSET('Sanitation Data'!$E$28,0,10*ROW('Sanitation Data'!E15))="","",OFFSET('Sanitation Data'!$E$28,0,10*ROW('Sanitation Data'!E15)))</f>
        <v/>
      </c>
      <c r="CQ21" s="305" t="str">
        <f ca="true">+IF(OFFSET('Sanitation Data'!$E$29,0,10*ROW('Sanitation Data'!E15))="","",OFFSET('Sanitation Data'!$E$29,0,10*ROW('Sanitation Data'!E15)))</f>
        <v/>
      </c>
      <c r="CR21" s="305" t="str">
        <f ca="true">+IF(OFFSET('Sanitation Data'!$E$30,0,10*ROW('Sanitation Data'!E15))="","",OFFSET('Sanitation Data'!$E$30,0,10*ROW('Sanitation Data'!E15)))</f>
        <v/>
      </c>
      <c r="CS21" s="305" t="str">
        <f ca="true">+IF(OFFSET('Sanitation Data'!$E$31,0,10*ROW('Sanitation Data'!E15))="","",OFFSET('Sanitation Data'!$E$31,0,10*ROW('Sanitation Data'!E15)))</f>
        <v/>
      </c>
      <c r="CT21" s="305" t="str">
        <f ca="true">+IF(OFFSET('Sanitation Data'!$E$32,0,10*ROW('Sanitation Data'!E15))="","",OFFSET('Sanitation Data'!$E$32,0,10*ROW('Sanitation Data'!E15)))</f>
        <v/>
      </c>
      <c r="CU21" s="305" t="str">
        <f ca="true">+IF(OFFSET('Sanitation Data'!$F$28,0,10*ROW('Sanitation Data'!F15))="","",OFFSET('Sanitation Data'!$F$28,0,10*ROW('Sanitation Data'!F15)))</f>
        <v/>
      </c>
      <c r="CV21" s="305" t="str">
        <f ca="true">+IF(OFFSET('Sanitation Data'!$F$29,0,10*ROW('Sanitation Data'!F15))="","",OFFSET('Sanitation Data'!$F$29,0,10*ROW('Sanitation Data'!F15)))</f>
        <v/>
      </c>
      <c r="CW21" s="305" t="str">
        <f ca="true">+IF(OFFSET('Sanitation Data'!$F$30,0,10*ROW('Sanitation Data'!F15))="","",OFFSET('Sanitation Data'!$F$30,0,10*ROW('Sanitation Data'!F15)))</f>
        <v/>
      </c>
      <c r="CX21" s="305" t="str">
        <f ca="true">+IF(OFFSET('Sanitation Data'!$F$31,0,10*ROW('Sanitation Data'!F15))="","",OFFSET('Sanitation Data'!$F$31,0,10*ROW('Sanitation Data'!F15)))</f>
        <v/>
      </c>
      <c r="CY21" s="305" t="str">
        <f ca="true">+IF(OFFSET('Sanitation Data'!$F$32,0,10*ROW('Sanitation Data'!F15))="","",OFFSET('Sanitation Data'!$F$32,0,10*ROW('Sanitation Data'!F15)))</f>
        <v/>
      </c>
      <c r="CZ21" s="305" t="str">
        <f ca="true">+IF(OFFSET('Sanitation Data'!$G$28,0,10*ROW('Sanitation Data'!G15))="","",OFFSET('Sanitation Data'!$G$28,0,10*ROW('Sanitation Data'!G15)))</f>
        <v/>
      </c>
      <c r="DA21" s="305" t="str">
        <f ca="true">+IF(OFFSET('Sanitation Data'!$G$29,0,10*ROW('Sanitation Data'!G15))="","",OFFSET('Sanitation Data'!$G$29,0,10*ROW('Sanitation Data'!G15)))</f>
        <v/>
      </c>
      <c r="DB21" s="305" t="str">
        <f ca="true">+IF(OFFSET('Sanitation Data'!$G$30,0,10*ROW('Sanitation Data'!G15))="","",OFFSET('Sanitation Data'!$G$30,0,10*ROW('Sanitation Data'!G15)))</f>
        <v/>
      </c>
      <c r="DC21" s="305" t="str">
        <f ca="true">+IF(OFFSET('Sanitation Data'!$G$31,0,10*ROW('Sanitation Data'!G15))="","",OFFSET('Sanitation Data'!$G$31,0,10*ROW('Sanitation Data'!G15)))</f>
        <v/>
      </c>
      <c r="DD21" s="305" t="str">
        <f ca="true">+IF(OFFSET('Sanitation Data'!$G$32,0,10*ROW('Sanitation Data'!G15))="","",OFFSET('Sanitation Data'!$G$32,0,10*ROW('Sanitation Data'!G15)))</f>
        <v/>
      </c>
      <c r="DE21" s="305" t="str">
        <f ca="true">+IF(OFFSET('Sanitation Data'!$H$28,0,10*ROW('Sanitation Data'!H15))="","",OFFSET('Sanitation Data'!$H$28,0,10*ROW('Sanitation Data'!H15)))</f>
        <v/>
      </c>
      <c r="DF21" s="305" t="str">
        <f ca="true">+IF(OFFSET('Sanitation Data'!$H$29,0,10*ROW('Sanitation Data'!H15))="","",OFFSET('Sanitation Data'!$H$29,0,10*ROW('Sanitation Data'!H15)))</f>
        <v/>
      </c>
      <c r="DG21" s="305" t="str">
        <f ca="true">+IF(OFFSET('Sanitation Data'!$H$30,0,10*ROW('Sanitation Data'!H15))="","",OFFSET('Sanitation Data'!$H$30,0,10*ROW('Sanitation Data'!H15)))</f>
        <v/>
      </c>
      <c r="DH21" s="305" t="str">
        <f ca="true">+IF(OFFSET('Sanitation Data'!$H$31,0,10*ROW('Sanitation Data'!H15))="","",OFFSET('Sanitation Data'!$H$31,0,10*ROW('Sanitation Data'!H15)))</f>
        <v/>
      </c>
      <c r="DI21" s="305" t="str">
        <f ca="true">+IF(OFFSET('Sanitation Data'!$H$32,0,10*ROW('Sanitation Data'!H15))="","",OFFSET('Sanitation Data'!$H$32,0,10*ROW('Sanitation Data'!H15)))</f>
        <v/>
      </c>
      <c r="DJ21" s="305" t="str">
        <f ca="true">+IF(OFFSET('Sanitation Data'!$I$28,0,10*ROW('Sanitation Data'!I15))="","",OFFSET('Sanitation Data'!$I$28,0,10*ROW('Sanitation Data'!I15)))</f>
        <v/>
      </c>
      <c r="DK21" s="305" t="str">
        <f ca="true">+IF(OFFSET('Sanitation Data'!$I$29,0,10*ROW('Sanitation Data'!I15))="","",OFFSET('Sanitation Data'!$I$29,0,10*ROW('Sanitation Data'!I15)))</f>
        <v/>
      </c>
      <c r="DL21" s="305" t="str">
        <f ca="true">+IF(OFFSET('Sanitation Data'!$I$30,0,10*ROW('Sanitation Data'!I15))="","",OFFSET('Sanitation Data'!$I$30,0,10*ROW('Sanitation Data'!I15)))</f>
        <v/>
      </c>
      <c r="DM21" s="305" t="str">
        <f ca="true">+IF(OFFSET('Sanitation Data'!$I$31,0,10*ROW('Sanitation Data'!I15))="","",OFFSET('Sanitation Data'!$I$31,0,10*ROW('Sanitation Data'!I15)))</f>
        <v/>
      </c>
      <c r="DN21" s="305" t="str">
        <f ca="true">+IF(OFFSET('Sanitation Data'!$I$32,0,10*ROW('Sanitation Data'!I15))="","",OFFSET('Sanitation Data'!$I$32,0,10*ROW('Sanitation Data'!I15)))</f>
        <v/>
      </c>
      <c r="DO21" s="305" t="str">
        <f ca="true">+IF(OFFSET('Hygiene Data'!$D$11,0,10*ROW('Hygiene Data'!D15))="","",OFFSET('Hygiene Data'!$D$11,0,10*ROW('Hygiene Data'!D15)))</f>
        <v/>
      </c>
      <c r="DP21" s="305" t="str">
        <f ca="true">+IF(OFFSET('Hygiene Data'!$D$12,0,10*ROW('Hygiene Data'!D15))="","",OFFSET('Hygiene Data'!$D$12,0,10*ROW('Hygiene Data'!D15)))</f>
        <v/>
      </c>
      <c r="DQ21" s="305" t="str">
        <f ca="true">+IF(OFFSET('Hygiene Data'!$D$13,0,10*ROW('Hygiene Data'!D15))="","",OFFSET('Hygiene Data'!$D$13,0,10*ROW('Hygiene Data'!D15)))</f>
        <v>Yes</v>
      </c>
      <c r="DR21" s="305" t="str">
        <f ca="true">+IF(OFFSET('Hygiene Data'!$E$11,0,10*ROW('Hygiene Data'!E15))="","",OFFSET('Hygiene Data'!$E$11,0,10*ROW('Hygiene Data'!E15)))</f>
        <v/>
      </c>
      <c r="DS21" s="305" t="str">
        <f ca="true">+IF(OFFSET('Hygiene Data'!$E$12,0,10*ROW('Hygiene Data'!E15))="","",OFFSET('Hygiene Data'!$E$12,0,10*ROW('Hygiene Data'!E15)))</f>
        <v/>
      </c>
      <c r="DT21" s="305" t="str">
        <f ca="true">+IF(OFFSET('Hygiene Data'!$E$13,0,10*ROW('Hygiene Data'!E15))="","",OFFSET('Hygiene Data'!$E$13,0,10*ROW('Hygiene Data'!E15)))</f>
        <v/>
      </c>
      <c r="DU21" s="305" t="str">
        <f ca="true">+IF(OFFSET('Hygiene Data'!$F$11,0,10*ROW('Hygiene Data'!F15))="","",OFFSET('Hygiene Data'!$F$11,0,10*ROW('Hygiene Data'!F15)))</f>
        <v/>
      </c>
      <c r="DV21" s="305" t="str">
        <f ca="true">+IF(OFFSET('Hygiene Data'!$F$12,0,10*ROW('Hygiene Data'!F15))="","",OFFSET('Hygiene Data'!$F$12,0,10*ROW('Hygiene Data'!F15)))</f>
        <v/>
      </c>
      <c r="DW21" s="305" t="str">
        <f ca="true">+IF(OFFSET('Hygiene Data'!$F$13,0,10*ROW('Hygiene Data'!F15))="","",OFFSET('Hygiene Data'!$F$13,0,10*ROW('Hygiene Data'!F15)))</f>
        <v/>
      </c>
      <c r="DX21" s="305" t="str">
        <f ca="true">+IF(OFFSET('Hygiene Data'!$G$11,0,10*ROW('Hygiene Data'!G15))="","",OFFSET('Hygiene Data'!$G$11,0,10*ROW('Hygiene Data'!G15)))</f>
        <v/>
      </c>
      <c r="DY21" s="305" t="str">
        <f ca="true">+IF(OFFSET('Hygiene Data'!$G$12,0,10*ROW('Hygiene Data'!G15))="","",OFFSET('Hygiene Data'!$G$12,0,10*ROW('Hygiene Data'!G15)))</f>
        <v/>
      </c>
      <c r="DZ21" s="305" t="str">
        <f ca="true">+IF(OFFSET('Hygiene Data'!$G$13,0,10*ROW('Hygiene Data'!G15))="","",OFFSET('Hygiene Data'!$G$13,0,10*ROW('Hygiene Data'!G15)))</f>
        <v/>
      </c>
      <c r="EA21" s="305" t="str">
        <f ca="true">+IF(OFFSET('Hygiene Data'!$H$11,0,10*ROW('Hygiene Data'!H15))="","",OFFSET('Hygiene Data'!$H$11,0,10*ROW('Hygiene Data'!H15)))</f>
        <v/>
      </c>
      <c r="EB21" s="305" t="str">
        <f ca="true">+IF(OFFSET('Hygiene Data'!$H$12,0,10*ROW('Hygiene Data'!H15))="","",OFFSET('Hygiene Data'!$H$12,0,10*ROW('Hygiene Data'!H15)))</f>
        <v/>
      </c>
      <c r="EC21" s="305" t="str">
        <f ca="true">+IF(OFFSET('Hygiene Data'!$H$13,0,10*ROW('Hygiene Data'!H15))="","",OFFSET('Hygiene Data'!$H$13,0,10*ROW('Hygiene Data'!H15)))</f>
        <v>Yes</v>
      </c>
      <c r="ED21" s="305" t="str">
        <f ca="true">+IF(OFFSET('Hygiene Data'!$I$11,0,10*ROW('Hygiene Data'!I15))="","",OFFSET('Hygiene Data'!$I$11,0,10*ROW('Hygiene Data'!I15)))</f>
        <v/>
      </c>
      <c r="EE21" s="305" t="str">
        <f ca="true">+IF(OFFSET('Hygiene Data'!$I$12,0,10*ROW('Hygiene Data'!I15))="","",OFFSET('Hygiene Data'!$I$12,0,10*ROW('Hygiene Data'!I15)))</f>
        <v/>
      </c>
      <c r="EF21" s="305"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MWI_2017_WV</v>
      </c>
      <c r="B22" s="36" t="str">
        <f ca="true">+IF(OFFSET('Water Data'!$C$2,0,10*ROW('Water Data'!F16))="","",OFFSET('Water Data'!$C$2,0,10*ROW('Water Data'!F16)))</f>
        <v>Survey</v>
      </c>
      <c r="C22" s="361">
        <f t="shared" ca="true" si="0"/>
        <v>2017</v>
      </c>
      <c r="D22" s="96">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95.55556</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90</v>
      </c>
      <c r="F22" s="96">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68.181820000000002</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95.55556</v>
      </c>
      <c r="K22" s="96">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90</v>
      </c>
      <c r="L22" s="96">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68.181820000000002</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str">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[87]</v>
      </c>
      <c r="W22" s="97" t="str">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[82]</v>
      </c>
      <c r="X22" s="97" t="str">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[54]</v>
      </c>
      <c r="Y22" s="97" t="str">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[61]</v>
      </c>
      <c r="Z22" s="97" t="str">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[48]</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str">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[87]</v>
      </c>
      <c r="AG22" s="97" t="str">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[82]</v>
      </c>
      <c r="AH22" s="97" t="str">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[54]</v>
      </c>
      <c r="AI22" s="97" t="str">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[61]</v>
      </c>
      <c r="AJ22" s="97" t="str">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[48]</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47.058819999999997</v>
      </c>
      <c r="BA22" s="98">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23.529409999999999</v>
      </c>
      <c r="BB22" s="98">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12.941179999999999</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47.058819999999997</v>
      </c>
      <c r="BG22" s="98">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23.529409999999999</v>
      </c>
      <c r="BH22" s="98">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12.941179999999999</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5"/>
      <c r="BS22" s="305" t="str">
        <f ca="true">+IF(OFFSET('Water Data'!$D$27,0,10*ROW('Water Data'!D16))="","",OFFSET('Water Data'!$D$27,0,10*ROW('Water Data'!D16)))</f>
        <v>Yes</v>
      </c>
      <c r="BT22" s="305" t="str">
        <f ca="true">+IF(OFFSET('Water Data'!$D$28,0,10*ROW('Water Data'!D16))="","",OFFSET('Water Data'!$D$28,0,10*ROW('Water Data'!D16)))</f>
        <v>Yes</v>
      </c>
      <c r="BU22" s="305" t="str">
        <f ca="true">+IF(OFFSET('Water Data'!$D$29,0,10*ROW('Water Data'!D16))="","",OFFSET('Water Data'!$D$29,0,10*ROW('Water Data'!D16)))</f>
        <v>Yes</v>
      </c>
      <c r="BV22" s="305" t="str">
        <f ca="true">+IF(OFFSET('Water Data'!$E$27,0,10*ROW('Water Data'!E16))="","",OFFSET('Water Data'!$E$27,0,10*ROW('Water Data'!E16)))</f>
        <v/>
      </c>
      <c r="BW22" s="305" t="str">
        <f ca="true">+IF(OFFSET('Water Data'!$E$28,0,10*ROW('Water Data'!E16))="","",OFFSET('Water Data'!$E$28,0,10*ROW('Water Data'!E16)))</f>
        <v/>
      </c>
      <c r="BX22" s="305" t="str">
        <f ca="true">+IF(OFFSET('Water Data'!$E$29,0,10*ROW('Water Data'!E16))="","",OFFSET('Water Data'!$E$29,0,10*ROW('Water Data'!E16)))</f>
        <v/>
      </c>
      <c r="BY22" s="305" t="str">
        <f ca="true">+IF(OFFSET('Water Data'!$F$27,0,10*ROW('Water Data'!F16))="","",OFFSET('Water Data'!$F$27,0,10*ROW('Water Data'!F16)))</f>
        <v>Yes</v>
      </c>
      <c r="BZ22" s="305" t="str">
        <f ca="true">+IF(OFFSET('Water Data'!$F$28,0,10*ROW('Water Data'!F16))="","",OFFSET('Water Data'!$F$28,0,10*ROW('Water Data'!F16)))</f>
        <v>Yes</v>
      </c>
      <c r="CA22" s="305" t="str">
        <f ca="true">+IF(OFFSET('Water Data'!$F$29,0,10*ROW('Water Data'!F16))="","",OFFSET('Water Data'!$F$29,0,10*ROW('Water Data'!F16)))</f>
        <v>Yes</v>
      </c>
      <c r="CB22" s="305" t="str">
        <f ca="true">+IF(OFFSET('Water Data'!$G$27,0,10*ROW('Water Data'!G16))="","",OFFSET('Water Data'!$G$27,0,10*ROW('Water Data'!G16)))</f>
        <v/>
      </c>
      <c r="CC22" s="305" t="str">
        <f ca="true">+IF(OFFSET('Water Data'!$G$28,0,10*ROW('Water Data'!G16))="","",OFFSET('Water Data'!$G$28,0,10*ROW('Water Data'!G16)))</f>
        <v/>
      </c>
      <c r="CD22" s="305" t="str">
        <f ca="true">+IF(OFFSET('Water Data'!$G$29,0,10*ROW('Water Data'!G16))="","",OFFSET('Water Data'!$G$29,0,10*ROW('Water Data'!G16)))</f>
        <v/>
      </c>
      <c r="CE22" s="305" t="str">
        <f ca="true">+IF(OFFSET('Water Data'!$H$27,0,10*ROW('Water Data'!H16))="","",OFFSET('Water Data'!$H$27,0,10*ROW('Water Data'!H16)))</f>
        <v/>
      </c>
      <c r="CF22" s="305" t="str">
        <f ca="true">+IF(OFFSET('Water Data'!$H$28,0,10*ROW('Water Data'!H16))="","",OFFSET('Water Data'!$H$28,0,10*ROW('Water Data'!H16)))</f>
        <v/>
      </c>
      <c r="CG22" s="305" t="str">
        <f ca="true">+IF(OFFSET('Water Data'!$H$29,0,10*ROW('Water Data'!H16))="","",OFFSET('Water Data'!$H$29,0,10*ROW('Water Data'!H16)))</f>
        <v/>
      </c>
      <c r="CH22" s="305" t="str">
        <f ca="true">+IF(OFFSET('Water Data'!$I$27,0,10*ROW('Water Data'!I16))="","",OFFSET('Water Data'!$I$27,0,10*ROW('Water Data'!I16)))</f>
        <v/>
      </c>
      <c r="CI22" s="305" t="str">
        <f ca="true">+IF(OFFSET('Water Data'!$I$28,0,10*ROW('Water Data'!I16))="","",OFFSET('Water Data'!$I$28,0,10*ROW('Water Data'!I16)))</f>
        <v/>
      </c>
      <c r="CJ22" s="305" t="str">
        <f ca="true">+IF(OFFSET('Water Data'!$I$29,0,10*ROW('Water Data'!I16))="","",OFFSET('Water Data'!$I$29,0,10*ROW('Water Data'!I16)))</f>
        <v/>
      </c>
      <c r="CK22" s="305" t="str">
        <f ca="true">+IF(OFFSET('Sanitation Data'!$D$28,0,10*ROW('Sanitation Data'!D16))="","",OFFSET('Sanitation Data'!$D$28,0,10*ROW('Sanitation Data'!D16)))</f>
        <v>No</v>
      </c>
      <c r="CL22" s="305" t="str">
        <f ca="true">+IF(OFFSET('Sanitation Data'!$D$29,0,10*ROW('Sanitation Data'!D16))="","",OFFSET('Sanitation Data'!$D$29,0,10*ROW('Sanitation Data'!D16)))</f>
        <v>No</v>
      </c>
      <c r="CM22" s="305" t="str">
        <f ca="true">+IF(OFFSET('Sanitation Data'!$D$30,0,10*ROW('Sanitation Data'!D16))="","",OFFSET('Sanitation Data'!$D$30,0,10*ROW('Sanitation Data'!D16)))</f>
        <v>No</v>
      </c>
      <c r="CN22" s="305" t="str">
        <f ca="true">+IF(OFFSET('Sanitation Data'!$D$31,0,10*ROW('Sanitation Data'!D16))="","",OFFSET('Sanitation Data'!$D$31,0,10*ROW('Sanitation Data'!D16)))</f>
        <v>No</v>
      </c>
      <c r="CO22" s="305" t="str">
        <f ca="true">+IF(OFFSET('Sanitation Data'!$D$32,0,10*ROW('Sanitation Data'!D16))="","",OFFSET('Sanitation Data'!$D$32,0,10*ROW('Sanitation Data'!D16)))</f>
        <v>No</v>
      </c>
      <c r="CP22" s="305" t="str">
        <f ca="true">+IF(OFFSET('Sanitation Data'!$E$28,0,10*ROW('Sanitation Data'!E16))="","",OFFSET('Sanitation Data'!$E$28,0,10*ROW('Sanitation Data'!E16)))</f>
        <v/>
      </c>
      <c r="CQ22" s="305" t="str">
        <f ca="true">+IF(OFFSET('Sanitation Data'!$E$29,0,10*ROW('Sanitation Data'!E16))="","",OFFSET('Sanitation Data'!$E$29,0,10*ROW('Sanitation Data'!E16)))</f>
        <v/>
      </c>
      <c r="CR22" s="305" t="str">
        <f ca="true">+IF(OFFSET('Sanitation Data'!$E$30,0,10*ROW('Sanitation Data'!E16))="","",OFFSET('Sanitation Data'!$E$30,0,10*ROW('Sanitation Data'!E16)))</f>
        <v/>
      </c>
      <c r="CS22" s="305" t="str">
        <f ca="true">+IF(OFFSET('Sanitation Data'!$E$31,0,10*ROW('Sanitation Data'!E16))="","",OFFSET('Sanitation Data'!$E$31,0,10*ROW('Sanitation Data'!E16)))</f>
        <v/>
      </c>
      <c r="CT22" s="305" t="str">
        <f ca="true">+IF(OFFSET('Sanitation Data'!$E$32,0,10*ROW('Sanitation Data'!E16))="","",OFFSET('Sanitation Data'!$E$32,0,10*ROW('Sanitation Data'!E16)))</f>
        <v/>
      </c>
      <c r="CU22" s="305" t="str">
        <f ca="true">+IF(OFFSET('Sanitation Data'!$F$28,0,10*ROW('Sanitation Data'!F16))="","",OFFSET('Sanitation Data'!$F$28,0,10*ROW('Sanitation Data'!F16)))</f>
        <v>No</v>
      </c>
      <c r="CV22" s="305" t="str">
        <f ca="true">+IF(OFFSET('Sanitation Data'!$F$29,0,10*ROW('Sanitation Data'!F16))="","",OFFSET('Sanitation Data'!$F$29,0,10*ROW('Sanitation Data'!F16)))</f>
        <v>No</v>
      </c>
      <c r="CW22" s="305" t="str">
        <f ca="true">+IF(OFFSET('Sanitation Data'!$F$30,0,10*ROW('Sanitation Data'!F16))="","",OFFSET('Sanitation Data'!$F$30,0,10*ROW('Sanitation Data'!F16)))</f>
        <v>No</v>
      </c>
      <c r="CX22" s="305" t="str">
        <f ca="true">+IF(OFFSET('Sanitation Data'!$F$31,0,10*ROW('Sanitation Data'!F16))="","",OFFSET('Sanitation Data'!$F$31,0,10*ROW('Sanitation Data'!F16)))</f>
        <v>No</v>
      </c>
      <c r="CY22" s="305" t="str">
        <f ca="true">+IF(OFFSET('Sanitation Data'!$F$32,0,10*ROW('Sanitation Data'!F16))="","",OFFSET('Sanitation Data'!$F$32,0,10*ROW('Sanitation Data'!F16)))</f>
        <v>No</v>
      </c>
      <c r="CZ22" s="305" t="str">
        <f ca="true">+IF(OFFSET('Sanitation Data'!$G$28,0,10*ROW('Sanitation Data'!G16))="","",OFFSET('Sanitation Data'!$G$28,0,10*ROW('Sanitation Data'!G16)))</f>
        <v/>
      </c>
      <c r="DA22" s="305" t="str">
        <f ca="true">+IF(OFFSET('Sanitation Data'!$G$29,0,10*ROW('Sanitation Data'!G16))="","",OFFSET('Sanitation Data'!$G$29,0,10*ROW('Sanitation Data'!G16)))</f>
        <v/>
      </c>
      <c r="DB22" s="305" t="str">
        <f ca="true">+IF(OFFSET('Sanitation Data'!$G$30,0,10*ROW('Sanitation Data'!G16))="","",OFFSET('Sanitation Data'!$G$30,0,10*ROW('Sanitation Data'!G16)))</f>
        <v/>
      </c>
      <c r="DC22" s="305" t="str">
        <f ca="true">+IF(OFFSET('Sanitation Data'!$G$31,0,10*ROW('Sanitation Data'!G16))="","",OFFSET('Sanitation Data'!$G$31,0,10*ROW('Sanitation Data'!G16)))</f>
        <v/>
      </c>
      <c r="DD22" s="305" t="str">
        <f ca="true">+IF(OFFSET('Sanitation Data'!$G$32,0,10*ROW('Sanitation Data'!G16))="","",OFFSET('Sanitation Data'!$G$32,0,10*ROW('Sanitation Data'!G16)))</f>
        <v/>
      </c>
      <c r="DE22" s="305" t="str">
        <f ca="true">+IF(OFFSET('Sanitation Data'!$H$28,0,10*ROW('Sanitation Data'!H16))="","",OFFSET('Sanitation Data'!$H$28,0,10*ROW('Sanitation Data'!H16)))</f>
        <v/>
      </c>
      <c r="DF22" s="305" t="str">
        <f ca="true">+IF(OFFSET('Sanitation Data'!$H$29,0,10*ROW('Sanitation Data'!H16))="","",OFFSET('Sanitation Data'!$H$29,0,10*ROW('Sanitation Data'!H16)))</f>
        <v/>
      </c>
      <c r="DG22" s="305" t="str">
        <f ca="true">+IF(OFFSET('Sanitation Data'!$H$30,0,10*ROW('Sanitation Data'!H16))="","",OFFSET('Sanitation Data'!$H$30,0,10*ROW('Sanitation Data'!H16)))</f>
        <v/>
      </c>
      <c r="DH22" s="305" t="str">
        <f ca="true">+IF(OFFSET('Sanitation Data'!$H$31,0,10*ROW('Sanitation Data'!H16))="","",OFFSET('Sanitation Data'!$H$31,0,10*ROW('Sanitation Data'!H16)))</f>
        <v/>
      </c>
      <c r="DI22" s="305" t="str">
        <f ca="true">+IF(OFFSET('Sanitation Data'!$H$32,0,10*ROW('Sanitation Data'!H16))="","",OFFSET('Sanitation Data'!$H$32,0,10*ROW('Sanitation Data'!H16)))</f>
        <v/>
      </c>
      <c r="DJ22" s="305" t="str">
        <f ca="true">+IF(OFFSET('Sanitation Data'!$I$28,0,10*ROW('Sanitation Data'!I16))="","",OFFSET('Sanitation Data'!$I$28,0,10*ROW('Sanitation Data'!I16)))</f>
        <v/>
      </c>
      <c r="DK22" s="305" t="str">
        <f ca="true">+IF(OFFSET('Sanitation Data'!$I$29,0,10*ROW('Sanitation Data'!I16))="","",OFFSET('Sanitation Data'!$I$29,0,10*ROW('Sanitation Data'!I16)))</f>
        <v/>
      </c>
      <c r="DL22" s="305" t="str">
        <f ca="true">+IF(OFFSET('Sanitation Data'!$I$30,0,10*ROW('Sanitation Data'!I16))="","",OFFSET('Sanitation Data'!$I$30,0,10*ROW('Sanitation Data'!I16)))</f>
        <v/>
      </c>
      <c r="DM22" s="305" t="str">
        <f ca="true">+IF(OFFSET('Sanitation Data'!$I$31,0,10*ROW('Sanitation Data'!I16))="","",OFFSET('Sanitation Data'!$I$31,0,10*ROW('Sanitation Data'!I16)))</f>
        <v/>
      </c>
      <c r="DN22" s="305" t="str">
        <f ca="true">+IF(OFFSET('Sanitation Data'!$I$32,0,10*ROW('Sanitation Data'!I16))="","",OFFSET('Sanitation Data'!$I$32,0,10*ROW('Sanitation Data'!I16)))</f>
        <v/>
      </c>
      <c r="DO22" s="305" t="str">
        <f ca="true">+IF(OFFSET('Hygiene Data'!$D$11,0,10*ROW('Hygiene Data'!D16))="","",OFFSET('Hygiene Data'!$D$11,0,10*ROW('Hygiene Data'!D16)))</f>
        <v>Yes</v>
      </c>
      <c r="DP22" s="305" t="str">
        <f ca="true">+IF(OFFSET('Hygiene Data'!$D$12,0,10*ROW('Hygiene Data'!D16))="","",OFFSET('Hygiene Data'!$D$12,0,10*ROW('Hygiene Data'!D16)))</f>
        <v>Yes</v>
      </c>
      <c r="DQ22" s="305" t="str">
        <f ca="true">+IF(OFFSET('Hygiene Data'!$D$13,0,10*ROW('Hygiene Data'!D16))="","",OFFSET('Hygiene Data'!$D$13,0,10*ROW('Hygiene Data'!D16)))</f>
        <v>Yes</v>
      </c>
      <c r="DR22" s="305" t="str">
        <f ca="true">+IF(OFFSET('Hygiene Data'!$E$11,0,10*ROW('Hygiene Data'!E16))="","",OFFSET('Hygiene Data'!$E$11,0,10*ROW('Hygiene Data'!E16)))</f>
        <v/>
      </c>
      <c r="DS22" s="305" t="str">
        <f ca="true">+IF(OFFSET('Hygiene Data'!$E$12,0,10*ROW('Hygiene Data'!E16))="","",OFFSET('Hygiene Data'!$E$12,0,10*ROW('Hygiene Data'!E16)))</f>
        <v/>
      </c>
      <c r="DT22" s="305" t="str">
        <f ca="true">+IF(OFFSET('Hygiene Data'!$E$13,0,10*ROW('Hygiene Data'!E16))="","",OFFSET('Hygiene Data'!$E$13,0,10*ROW('Hygiene Data'!E16)))</f>
        <v/>
      </c>
      <c r="DU22" s="305" t="str">
        <f ca="true">+IF(OFFSET('Hygiene Data'!$F$11,0,10*ROW('Hygiene Data'!F16))="","",OFFSET('Hygiene Data'!$F$11,0,10*ROW('Hygiene Data'!F16)))</f>
        <v>Yes</v>
      </c>
      <c r="DV22" s="305" t="str">
        <f ca="true">+IF(OFFSET('Hygiene Data'!$F$12,0,10*ROW('Hygiene Data'!F16))="","",OFFSET('Hygiene Data'!$F$12,0,10*ROW('Hygiene Data'!F16)))</f>
        <v>Yes</v>
      </c>
      <c r="DW22" s="305" t="str">
        <f ca="true">+IF(OFFSET('Hygiene Data'!$F$13,0,10*ROW('Hygiene Data'!F16))="","",OFFSET('Hygiene Data'!$F$13,0,10*ROW('Hygiene Data'!F16)))</f>
        <v>Yes</v>
      </c>
      <c r="DX22" s="305" t="str">
        <f ca="true">+IF(OFFSET('Hygiene Data'!$G$11,0,10*ROW('Hygiene Data'!G16))="","",OFFSET('Hygiene Data'!$G$11,0,10*ROW('Hygiene Data'!G16)))</f>
        <v/>
      </c>
      <c r="DY22" s="305" t="str">
        <f ca="true">+IF(OFFSET('Hygiene Data'!$G$12,0,10*ROW('Hygiene Data'!G16))="","",OFFSET('Hygiene Data'!$G$12,0,10*ROW('Hygiene Data'!G16)))</f>
        <v/>
      </c>
      <c r="DZ22" s="305" t="str">
        <f ca="true">+IF(OFFSET('Hygiene Data'!$G$13,0,10*ROW('Hygiene Data'!G16))="","",OFFSET('Hygiene Data'!$G$13,0,10*ROW('Hygiene Data'!G16)))</f>
        <v/>
      </c>
      <c r="EA22" s="305" t="str">
        <f ca="true">+IF(OFFSET('Hygiene Data'!$H$11,0,10*ROW('Hygiene Data'!H16))="","",OFFSET('Hygiene Data'!$H$11,0,10*ROW('Hygiene Data'!H16)))</f>
        <v/>
      </c>
      <c r="EB22" s="305" t="str">
        <f ca="true">+IF(OFFSET('Hygiene Data'!$H$12,0,10*ROW('Hygiene Data'!H16))="","",OFFSET('Hygiene Data'!$H$12,0,10*ROW('Hygiene Data'!H16)))</f>
        <v/>
      </c>
      <c r="EC22" s="305" t="str">
        <f ca="true">+IF(OFFSET('Hygiene Data'!$H$13,0,10*ROW('Hygiene Data'!H16))="","",OFFSET('Hygiene Data'!$H$13,0,10*ROW('Hygiene Data'!H16)))</f>
        <v/>
      </c>
      <c r="ED22" s="305" t="str">
        <f ca="true">+IF(OFFSET('Hygiene Data'!$I$11,0,10*ROW('Hygiene Data'!I16))="","",OFFSET('Hygiene Data'!$I$11,0,10*ROW('Hygiene Data'!I16)))</f>
        <v/>
      </c>
      <c r="EE22" s="305" t="str">
        <f ca="true">+IF(OFFSET('Hygiene Data'!$I$12,0,10*ROW('Hygiene Data'!I16))="","",OFFSET('Hygiene Data'!$I$12,0,10*ROW('Hygiene Data'!I16)))</f>
        <v/>
      </c>
      <c r="EF22" s="305"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MWI_2018_EMIS</v>
      </c>
      <c r="B23" s="36" t="str">
        <f ca="true">+IF(OFFSET('Water Data'!$C$2,0,10*ROW('Water Data'!F17))="","",OFFSET('Water Data'!$C$2,0,10*ROW('Water Data'!F17)))</f>
        <v>EMIS</v>
      </c>
      <c r="C23" s="361">
        <f t="shared" ca="true" si="0"/>
        <v>2018</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96.629110792865518</v>
      </c>
      <c r="E23" s="96">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91.871318838692872</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96.3</v>
      </c>
      <c r="Q23" s="96">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90.399999999999991</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98</v>
      </c>
      <c r="T23" s="96">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98</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5"/>
      <c r="BS23" s="305" t="str">
        <f ca="true">+IF(OFFSET('Water Data'!$D$27,0,10*ROW('Water Data'!D17))="","",OFFSET('Water Data'!$D$27,0,10*ROW('Water Data'!D17)))</f>
        <v>Yes</v>
      </c>
      <c r="BT23" s="305" t="str">
        <f ca="true">+IF(OFFSET('Water Data'!$D$28,0,10*ROW('Water Data'!D17))="","",OFFSET('Water Data'!$D$28,0,10*ROW('Water Data'!D17)))</f>
        <v>Yes</v>
      </c>
      <c r="BU23" s="305" t="str">
        <f ca="true">+IF(OFFSET('Water Data'!$D$29,0,10*ROW('Water Data'!D17))="","",OFFSET('Water Data'!$D$29,0,10*ROW('Water Data'!D17)))</f>
        <v/>
      </c>
      <c r="BV23" s="305" t="str">
        <f ca="true">+IF(OFFSET('Water Data'!$E$27,0,10*ROW('Water Data'!E17))="","",OFFSET('Water Data'!$E$27,0,10*ROW('Water Data'!E17)))</f>
        <v/>
      </c>
      <c r="BW23" s="305" t="str">
        <f ca="true">+IF(OFFSET('Water Data'!$E$28,0,10*ROW('Water Data'!E17))="","",OFFSET('Water Data'!$E$28,0,10*ROW('Water Data'!E17)))</f>
        <v/>
      </c>
      <c r="BX23" s="305" t="str">
        <f ca="true">+IF(OFFSET('Water Data'!$E$29,0,10*ROW('Water Data'!E17))="","",OFFSET('Water Data'!$E$29,0,10*ROW('Water Data'!E17)))</f>
        <v/>
      </c>
      <c r="BY23" s="305" t="str">
        <f ca="true">+IF(OFFSET('Water Data'!$F$27,0,10*ROW('Water Data'!F17))="","",OFFSET('Water Data'!$F$27,0,10*ROW('Water Data'!F17)))</f>
        <v/>
      </c>
      <c r="BZ23" s="305" t="str">
        <f ca="true">+IF(OFFSET('Water Data'!$F$28,0,10*ROW('Water Data'!F17))="","",OFFSET('Water Data'!$F$28,0,10*ROW('Water Data'!F17)))</f>
        <v/>
      </c>
      <c r="CA23" s="305" t="str">
        <f ca="true">+IF(OFFSET('Water Data'!$F$29,0,10*ROW('Water Data'!F17))="","",OFFSET('Water Data'!$F$29,0,10*ROW('Water Data'!F17)))</f>
        <v/>
      </c>
      <c r="CB23" s="305" t="str">
        <f ca="true">+IF(OFFSET('Water Data'!$G$27,0,10*ROW('Water Data'!G17))="","",OFFSET('Water Data'!$G$27,0,10*ROW('Water Data'!G17)))</f>
        <v/>
      </c>
      <c r="CC23" s="305" t="str">
        <f ca="true">+IF(OFFSET('Water Data'!$G$28,0,10*ROW('Water Data'!G17))="","",OFFSET('Water Data'!$G$28,0,10*ROW('Water Data'!G17)))</f>
        <v/>
      </c>
      <c r="CD23" s="305" t="str">
        <f ca="true">+IF(OFFSET('Water Data'!$G$29,0,10*ROW('Water Data'!G17))="","",OFFSET('Water Data'!$G$29,0,10*ROW('Water Data'!G17)))</f>
        <v/>
      </c>
      <c r="CE23" s="305" t="str">
        <f ca="true">+IF(OFFSET('Water Data'!$H$27,0,10*ROW('Water Data'!H17))="","",OFFSET('Water Data'!$H$27,0,10*ROW('Water Data'!H17)))</f>
        <v>Yes</v>
      </c>
      <c r="CF23" s="305" t="str">
        <f ca="true">+IF(OFFSET('Water Data'!$H$28,0,10*ROW('Water Data'!H17))="","",OFFSET('Water Data'!$H$28,0,10*ROW('Water Data'!H17)))</f>
        <v>Yes</v>
      </c>
      <c r="CG23" s="305" t="str">
        <f ca="true">+IF(OFFSET('Water Data'!$H$29,0,10*ROW('Water Data'!H17))="","",OFFSET('Water Data'!$H$29,0,10*ROW('Water Data'!H17)))</f>
        <v/>
      </c>
      <c r="CH23" s="305" t="str">
        <f ca="true">+IF(OFFSET('Water Data'!$I$27,0,10*ROW('Water Data'!I17))="","",OFFSET('Water Data'!$I$27,0,10*ROW('Water Data'!I17)))</f>
        <v>Yes</v>
      </c>
      <c r="CI23" s="305" t="str">
        <f ca="true">+IF(OFFSET('Water Data'!$I$28,0,10*ROW('Water Data'!I17))="","",OFFSET('Water Data'!$I$28,0,10*ROW('Water Data'!I17)))</f>
        <v>Yes</v>
      </c>
      <c r="CJ23" s="305" t="str">
        <f ca="true">+IF(OFFSET('Water Data'!$I$29,0,10*ROW('Water Data'!I17))="","",OFFSET('Water Data'!$I$29,0,10*ROW('Water Data'!I17)))</f>
        <v/>
      </c>
      <c r="CK23" s="305" t="str">
        <f ca="true">+IF(OFFSET('Sanitation Data'!$D$28,0,10*ROW('Sanitation Data'!D17))="","",OFFSET('Sanitation Data'!$D$28,0,10*ROW('Sanitation Data'!D17)))</f>
        <v/>
      </c>
      <c r="CL23" s="305" t="str">
        <f ca="true">+IF(OFFSET('Sanitation Data'!$D$29,0,10*ROW('Sanitation Data'!D17))="","",OFFSET('Sanitation Data'!$D$29,0,10*ROW('Sanitation Data'!D17)))</f>
        <v/>
      </c>
      <c r="CM23" s="305" t="str">
        <f ca="true">+IF(OFFSET('Sanitation Data'!$D$30,0,10*ROW('Sanitation Data'!D17))="","",OFFSET('Sanitation Data'!$D$30,0,10*ROW('Sanitation Data'!D17)))</f>
        <v/>
      </c>
      <c r="CN23" s="305" t="str">
        <f ca="true">+IF(OFFSET('Sanitation Data'!$D$31,0,10*ROW('Sanitation Data'!D17))="","",OFFSET('Sanitation Data'!$D$31,0,10*ROW('Sanitation Data'!D17)))</f>
        <v/>
      </c>
      <c r="CO23" s="305" t="str">
        <f ca="true">+IF(OFFSET('Sanitation Data'!$D$32,0,10*ROW('Sanitation Data'!D17))="","",OFFSET('Sanitation Data'!$D$32,0,10*ROW('Sanitation Data'!D17)))</f>
        <v/>
      </c>
      <c r="CP23" s="305" t="str">
        <f ca="true">+IF(OFFSET('Sanitation Data'!$E$28,0,10*ROW('Sanitation Data'!E17))="","",OFFSET('Sanitation Data'!$E$28,0,10*ROW('Sanitation Data'!E17)))</f>
        <v/>
      </c>
      <c r="CQ23" s="305" t="str">
        <f ca="true">+IF(OFFSET('Sanitation Data'!$E$29,0,10*ROW('Sanitation Data'!E17))="","",OFFSET('Sanitation Data'!$E$29,0,10*ROW('Sanitation Data'!E17)))</f>
        <v/>
      </c>
      <c r="CR23" s="305" t="str">
        <f ca="true">+IF(OFFSET('Sanitation Data'!$E$30,0,10*ROW('Sanitation Data'!E17))="","",OFFSET('Sanitation Data'!$E$30,0,10*ROW('Sanitation Data'!E17)))</f>
        <v/>
      </c>
      <c r="CS23" s="305" t="str">
        <f ca="true">+IF(OFFSET('Sanitation Data'!$E$31,0,10*ROW('Sanitation Data'!E17))="","",OFFSET('Sanitation Data'!$E$31,0,10*ROW('Sanitation Data'!E17)))</f>
        <v/>
      </c>
      <c r="CT23" s="305" t="str">
        <f ca="true">+IF(OFFSET('Sanitation Data'!$E$32,0,10*ROW('Sanitation Data'!E17))="","",OFFSET('Sanitation Data'!$E$32,0,10*ROW('Sanitation Data'!E17)))</f>
        <v/>
      </c>
      <c r="CU23" s="305" t="str">
        <f ca="true">+IF(OFFSET('Sanitation Data'!$F$28,0,10*ROW('Sanitation Data'!F17))="","",OFFSET('Sanitation Data'!$F$28,0,10*ROW('Sanitation Data'!F17)))</f>
        <v/>
      </c>
      <c r="CV23" s="305" t="str">
        <f ca="true">+IF(OFFSET('Sanitation Data'!$F$29,0,10*ROW('Sanitation Data'!F17))="","",OFFSET('Sanitation Data'!$F$29,0,10*ROW('Sanitation Data'!F17)))</f>
        <v/>
      </c>
      <c r="CW23" s="305" t="str">
        <f ca="true">+IF(OFFSET('Sanitation Data'!$F$30,0,10*ROW('Sanitation Data'!F17))="","",OFFSET('Sanitation Data'!$F$30,0,10*ROW('Sanitation Data'!F17)))</f>
        <v/>
      </c>
      <c r="CX23" s="305" t="str">
        <f ca="true">+IF(OFFSET('Sanitation Data'!$F$31,0,10*ROW('Sanitation Data'!F17))="","",OFFSET('Sanitation Data'!$F$31,0,10*ROW('Sanitation Data'!F17)))</f>
        <v/>
      </c>
      <c r="CY23" s="305" t="str">
        <f ca="true">+IF(OFFSET('Sanitation Data'!$F$32,0,10*ROW('Sanitation Data'!F17))="","",OFFSET('Sanitation Data'!$F$32,0,10*ROW('Sanitation Data'!F17)))</f>
        <v/>
      </c>
      <c r="CZ23" s="305" t="str">
        <f ca="true">+IF(OFFSET('Sanitation Data'!$G$28,0,10*ROW('Sanitation Data'!G17))="","",OFFSET('Sanitation Data'!$G$28,0,10*ROW('Sanitation Data'!G17)))</f>
        <v/>
      </c>
      <c r="DA23" s="305" t="str">
        <f ca="true">+IF(OFFSET('Sanitation Data'!$G$29,0,10*ROW('Sanitation Data'!G17))="","",OFFSET('Sanitation Data'!$G$29,0,10*ROW('Sanitation Data'!G17)))</f>
        <v/>
      </c>
      <c r="DB23" s="305" t="str">
        <f ca="true">+IF(OFFSET('Sanitation Data'!$G$30,0,10*ROW('Sanitation Data'!G17))="","",OFFSET('Sanitation Data'!$G$30,0,10*ROW('Sanitation Data'!G17)))</f>
        <v/>
      </c>
      <c r="DC23" s="305" t="str">
        <f ca="true">+IF(OFFSET('Sanitation Data'!$G$31,0,10*ROW('Sanitation Data'!G17))="","",OFFSET('Sanitation Data'!$G$31,0,10*ROW('Sanitation Data'!G17)))</f>
        <v/>
      </c>
      <c r="DD23" s="305" t="str">
        <f ca="true">+IF(OFFSET('Sanitation Data'!$G$32,0,10*ROW('Sanitation Data'!G17))="","",OFFSET('Sanitation Data'!$G$32,0,10*ROW('Sanitation Data'!G17)))</f>
        <v/>
      </c>
      <c r="DE23" s="305" t="str">
        <f ca="true">+IF(OFFSET('Sanitation Data'!$H$28,0,10*ROW('Sanitation Data'!H17))="","",OFFSET('Sanitation Data'!$H$28,0,10*ROW('Sanitation Data'!H17)))</f>
        <v/>
      </c>
      <c r="DF23" s="305" t="str">
        <f ca="true">+IF(OFFSET('Sanitation Data'!$H$29,0,10*ROW('Sanitation Data'!H17))="","",OFFSET('Sanitation Data'!$H$29,0,10*ROW('Sanitation Data'!H17)))</f>
        <v/>
      </c>
      <c r="DG23" s="305" t="str">
        <f ca="true">+IF(OFFSET('Sanitation Data'!$H$30,0,10*ROW('Sanitation Data'!H17))="","",OFFSET('Sanitation Data'!$H$30,0,10*ROW('Sanitation Data'!H17)))</f>
        <v/>
      </c>
      <c r="DH23" s="305" t="str">
        <f ca="true">+IF(OFFSET('Sanitation Data'!$H$31,0,10*ROW('Sanitation Data'!H17))="","",OFFSET('Sanitation Data'!$H$31,0,10*ROW('Sanitation Data'!H17)))</f>
        <v/>
      </c>
      <c r="DI23" s="305" t="str">
        <f ca="true">+IF(OFFSET('Sanitation Data'!$H$32,0,10*ROW('Sanitation Data'!H17))="","",OFFSET('Sanitation Data'!$H$32,0,10*ROW('Sanitation Data'!H17)))</f>
        <v/>
      </c>
      <c r="DJ23" s="305" t="str">
        <f ca="true">+IF(OFFSET('Sanitation Data'!$I$28,0,10*ROW('Sanitation Data'!I17))="","",OFFSET('Sanitation Data'!$I$28,0,10*ROW('Sanitation Data'!I17)))</f>
        <v/>
      </c>
      <c r="DK23" s="305" t="str">
        <f ca="true">+IF(OFFSET('Sanitation Data'!$I$29,0,10*ROW('Sanitation Data'!I17))="","",OFFSET('Sanitation Data'!$I$29,0,10*ROW('Sanitation Data'!I17)))</f>
        <v/>
      </c>
      <c r="DL23" s="305" t="str">
        <f ca="true">+IF(OFFSET('Sanitation Data'!$I$30,0,10*ROW('Sanitation Data'!I17))="","",OFFSET('Sanitation Data'!$I$30,0,10*ROW('Sanitation Data'!I17)))</f>
        <v/>
      </c>
      <c r="DM23" s="305" t="str">
        <f ca="true">+IF(OFFSET('Sanitation Data'!$I$31,0,10*ROW('Sanitation Data'!I17))="","",OFFSET('Sanitation Data'!$I$31,0,10*ROW('Sanitation Data'!I17)))</f>
        <v/>
      </c>
      <c r="DN23" s="305" t="str">
        <f ca="true">+IF(OFFSET('Sanitation Data'!$I$32,0,10*ROW('Sanitation Data'!I17))="","",OFFSET('Sanitation Data'!$I$32,0,10*ROW('Sanitation Data'!I17)))</f>
        <v/>
      </c>
      <c r="DO23" s="305" t="str">
        <f ca="true">+IF(OFFSET('Hygiene Data'!$D$11,0,10*ROW('Hygiene Data'!D17))="","",OFFSET('Hygiene Data'!$D$11,0,10*ROW('Hygiene Data'!D17)))</f>
        <v/>
      </c>
      <c r="DP23" s="305" t="str">
        <f ca="true">+IF(OFFSET('Hygiene Data'!$D$12,0,10*ROW('Hygiene Data'!D17))="","",OFFSET('Hygiene Data'!$D$12,0,10*ROW('Hygiene Data'!D17)))</f>
        <v/>
      </c>
      <c r="DQ23" s="305" t="str">
        <f ca="true">+IF(OFFSET('Hygiene Data'!$D$13,0,10*ROW('Hygiene Data'!D17))="","",OFFSET('Hygiene Data'!$D$13,0,10*ROW('Hygiene Data'!D17)))</f>
        <v/>
      </c>
      <c r="DR23" s="305" t="str">
        <f ca="true">+IF(OFFSET('Hygiene Data'!$E$11,0,10*ROW('Hygiene Data'!E17))="","",OFFSET('Hygiene Data'!$E$11,0,10*ROW('Hygiene Data'!E17)))</f>
        <v/>
      </c>
      <c r="DS23" s="305" t="str">
        <f ca="true">+IF(OFFSET('Hygiene Data'!$E$12,0,10*ROW('Hygiene Data'!E17))="","",OFFSET('Hygiene Data'!$E$12,0,10*ROW('Hygiene Data'!E17)))</f>
        <v/>
      </c>
      <c r="DT23" s="305" t="str">
        <f ca="true">+IF(OFFSET('Hygiene Data'!$E$13,0,10*ROW('Hygiene Data'!E17))="","",OFFSET('Hygiene Data'!$E$13,0,10*ROW('Hygiene Data'!E17)))</f>
        <v/>
      </c>
      <c r="DU23" s="305" t="str">
        <f ca="true">+IF(OFFSET('Hygiene Data'!$F$11,0,10*ROW('Hygiene Data'!F17))="","",OFFSET('Hygiene Data'!$F$11,0,10*ROW('Hygiene Data'!F17)))</f>
        <v/>
      </c>
      <c r="DV23" s="305" t="str">
        <f ca="true">+IF(OFFSET('Hygiene Data'!$F$12,0,10*ROW('Hygiene Data'!F17))="","",OFFSET('Hygiene Data'!$F$12,0,10*ROW('Hygiene Data'!F17)))</f>
        <v/>
      </c>
      <c r="DW23" s="305" t="str">
        <f ca="true">+IF(OFFSET('Hygiene Data'!$F$13,0,10*ROW('Hygiene Data'!F17))="","",OFFSET('Hygiene Data'!$F$13,0,10*ROW('Hygiene Data'!F17)))</f>
        <v/>
      </c>
      <c r="DX23" s="305" t="str">
        <f ca="true">+IF(OFFSET('Hygiene Data'!$G$11,0,10*ROW('Hygiene Data'!G17))="","",OFFSET('Hygiene Data'!$G$11,0,10*ROW('Hygiene Data'!G17)))</f>
        <v/>
      </c>
      <c r="DY23" s="305" t="str">
        <f ca="true">+IF(OFFSET('Hygiene Data'!$G$12,0,10*ROW('Hygiene Data'!G17))="","",OFFSET('Hygiene Data'!$G$12,0,10*ROW('Hygiene Data'!G17)))</f>
        <v/>
      </c>
      <c r="DZ23" s="305" t="str">
        <f ca="true">+IF(OFFSET('Hygiene Data'!$G$13,0,10*ROW('Hygiene Data'!G17))="","",OFFSET('Hygiene Data'!$G$13,0,10*ROW('Hygiene Data'!G17)))</f>
        <v/>
      </c>
      <c r="EA23" s="305" t="str">
        <f ca="true">+IF(OFFSET('Hygiene Data'!$H$11,0,10*ROW('Hygiene Data'!H17))="","",OFFSET('Hygiene Data'!$H$11,0,10*ROW('Hygiene Data'!H17)))</f>
        <v/>
      </c>
      <c r="EB23" s="305" t="str">
        <f ca="true">+IF(OFFSET('Hygiene Data'!$H$12,0,10*ROW('Hygiene Data'!H17))="","",OFFSET('Hygiene Data'!$H$12,0,10*ROW('Hygiene Data'!H17)))</f>
        <v/>
      </c>
      <c r="EC23" s="305" t="str">
        <f ca="true">+IF(OFFSET('Hygiene Data'!$H$13,0,10*ROW('Hygiene Data'!H17))="","",OFFSET('Hygiene Data'!$H$13,0,10*ROW('Hygiene Data'!H17)))</f>
        <v/>
      </c>
      <c r="ED23" s="305" t="str">
        <f ca="true">+IF(OFFSET('Hygiene Data'!$I$11,0,10*ROW('Hygiene Data'!I17))="","",OFFSET('Hygiene Data'!$I$11,0,10*ROW('Hygiene Data'!I17)))</f>
        <v/>
      </c>
      <c r="EE23" s="305" t="str">
        <f ca="true">+IF(OFFSET('Hygiene Data'!$I$12,0,10*ROW('Hygiene Data'!I17))="","",OFFSET('Hygiene Data'!$I$12,0,10*ROW('Hygiene Data'!I17)))</f>
        <v/>
      </c>
      <c r="EF23" s="305"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MWI_2019_EMIS</v>
      </c>
      <c r="B24" s="36" t="str">
        <f ca="true">+IF(OFFSET('Water Data'!$C$2,0,10*ROW('Water Data'!F18))="","",OFFSET('Water Data'!$C$2,0,10*ROW('Water Data'!F18)))</f>
        <v>EMIS</v>
      </c>
      <c r="C24" s="361">
        <f t="shared" ca="true" si="0"/>
        <v>2019</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81.7</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68.786695167767846</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71.5</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56.1</v>
      </c>
      <c r="AZ24" s="98">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42.890627024225935</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43.65</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39.340000000000003</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5"/>
      <c r="BS24" s="305" t="str">
        <f ca="true">+IF(OFFSET('Water Data'!$D$27,0,10*ROW('Water Data'!D18))="","",OFFSET('Water Data'!$D$27,0,10*ROW('Water Data'!D18)))</f>
        <v/>
      </c>
      <c r="BT24" s="305" t="str">
        <f ca="true">+IF(OFFSET('Water Data'!$D$28,0,10*ROW('Water Data'!D18))="","",OFFSET('Water Data'!$D$28,0,10*ROW('Water Data'!D18)))</f>
        <v/>
      </c>
      <c r="BU24" s="305" t="str">
        <f ca="true">+IF(OFFSET('Water Data'!$D$29,0,10*ROW('Water Data'!D18))="","",OFFSET('Water Data'!$D$29,0,10*ROW('Water Data'!D18)))</f>
        <v/>
      </c>
      <c r="BV24" s="305" t="str">
        <f ca="true">+IF(OFFSET('Water Data'!$E$27,0,10*ROW('Water Data'!E18))="","",OFFSET('Water Data'!$E$27,0,10*ROW('Water Data'!E18)))</f>
        <v/>
      </c>
      <c r="BW24" s="305" t="str">
        <f ca="true">+IF(OFFSET('Water Data'!$E$28,0,10*ROW('Water Data'!E18))="","",OFFSET('Water Data'!$E$28,0,10*ROW('Water Data'!E18)))</f>
        <v/>
      </c>
      <c r="BX24" s="305" t="str">
        <f ca="true">+IF(OFFSET('Water Data'!$E$29,0,10*ROW('Water Data'!E18))="","",OFFSET('Water Data'!$E$29,0,10*ROW('Water Data'!E18)))</f>
        <v/>
      </c>
      <c r="BY24" s="305" t="str">
        <f ca="true">+IF(OFFSET('Water Data'!$F$27,0,10*ROW('Water Data'!F18))="","",OFFSET('Water Data'!$F$27,0,10*ROW('Water Data'!F18)))</f>
        <v/>
      </c>
      <c r="BZ24" s="305" t="str">
        <f ca="true">+IF(OFFSET('Water Data'!$F$28,0,10*ROW('Water Data'!F18))="","",OFFSET('Water Data'!$F$28,0,10*ROW('Water Data'!F18)))</f>
        <v/>
      </c>
      <c r="CA24" s="305" t="str">
        <f ca="true">+IF(OFFSET('Water Data'!$F$29,0,10*ROW('Water Data'!F18))="","",OFFSET('Water Data'!$F$29,0,10*ROW('Water Data'!F18)))</f>
        <v/>
      </c>
      <c r="CB24" s="305" t="str">
        <f ca="true">+IF(OFFSET('Water Data'!$G$27,0,10*ROW('Water Data'!G18))="","",OFFSET('Water Data'!$G$27,0,10*ROW('Water Data'!G18)))</f>
        <v/>
      </c>
      <c r="CC24" s="305" t="str">
        <f ca="true">+IF(OFFSET('Water Data'!$G$28,0,10*ROW('Water Data'!G18))="","",OFFSET('Water Data'!$G$28,0,10*ROW('Water Data'!G18)))</f>
        <v/>
      </c>
      <c r="CD24" s="305" t="str">
        <f ca="true">+IF(OFFSET('Water Data'!$G$29,0,10*ROW('Water Data'!G18))="","",OFFSET('Water Data'!$G$29,0,10*ROW('Water Data'!G18)))</f>
        <v/>
      </c>
      <c r="CE24" s="305" t="str">
        <f ca="true">+IF(OFFSET('Water Data'!$H$27,0,10*ROW('Water Data'!H18))="","",OFFSET('Water Data'!$H$27,0,10*ROW('Water Data'!H18)))</f>
        <v/>
      </c>
      <c r="CF24" s="305" t="str">
        <f ca="true">+IF(OFFSET('Water Data'!$H$28,0,10*ROW('Water Data'!H18))="","",OFFSET('Water Data'!$H$28,0,10*ROW('Water Data'!H18)))</f>
        <v/>
      </c>
      <c r="CG24" s="305" t="str">
        <f ca="true">+IF(OFFSET('Water Data'!$H$29,0,10*ROW('Water Data'!H18))="","",OFFSET('Water Data'!$H$29,0,10*ROW('Water Data'!H18)))</f>
        <v/>
      </c>
      <c r="CH24" s="305" t="str">
        <f ca="true">+IF(OFFSET('Water Data'!$I$27,0,10*ROW('Water Data'!I18))="","",OFFSET('Water Data'!$I$27,0,10*ROW('Water Data'!I18)))</f>
        <v/>
      </c>
      <c r="CI24" s="305" t="str">
        <f ca="true">+IF(OFFSET('Water Data'!$I$28,0,10*ROW('Water Data'!I18))="","",OFFSET('Water Data'!$I$28,0,10*ROW('Water Data'!I18)))</f>
        <v/>
      </c>
      <c r="CJ24" s="305" t="str">
        <f ca="true">+IF(OFFSET('Water Data'!$I$29,0,10*ROW('Water Data'!I18))="","",OFFSET('Water Data'!$I$29,0,10*ROW('Water Data'!I18)))</f>
        <v>Yes</v>
      </c>
      <c r="CK24" s="305" t="str">
        <f ca="true">+IF(OFFSET('Sanitation Data'!$D$28,0,10*ROW('Sanitation Data'!D18))="","",OFFSET('Sanitation Data'!$D$28,0,10*ROW('Sanitation Data'!D18)))</f>
        <v/>
      </c>
      <c r="CL24" s="305" t="str">
        <f ca="true">+IF(OFFSET('Sanitation Data'!$D$29,0,10*ROW('Sanitation Data'!D18))="","",OFFSET('Sanitation Data'!$D$29,0,10*ROW('Sanitation Data'!D18)))</f>
        <v/>
      </c>
      <c r="CM24" s="305" t="str">
        <f ca="true">+IF(OFFSET('Sanitation Data'!$D$30,0,10*ROW('Sanitation Data'!D18))="","",OFFSET('Sanitation Data'!$D$30,0,10*ROW('Sanitation Data'!D18)))</f>
        <v/>
      </c>
      <c r="CN24" s="305" t="str">
        <f ca="true">+IF(OFFSET('Sanitation Data'!$D$31,0,10*ROW('Sanitation Data'!D18))="","",OFFSET('Sanitation Data'!$D$31,0,10*ROW('Sanitation Data'!D18)))</f>
        <v/>
      </c>
      <c r="CO24" s="305" t="str">
        <f ca="true">+IF(OFFSET('Sanitation Data'!$D$32,0,10*ROW('Sanitation Data'!D18))="","",OFFSET('Sanitation Data'!$D$32,0,10*ROW('Sanitation Data'!D18)))</f>
        <v>Yes</v>
      </c>
      <c r="CP24" s="305" t="str">
        <f ca="true">+IF(OFFSET('Sanitation Data'!$E$28,0,10*ROW('Sanitation Data'!E18))="","",OFFSET('Sanitation Data'!$E$28,0,10*ROW('Sanitation Data'!E18)))</f>
        <v/>
      </c>
      <c r="CQ24" s="305" t="str">
        <f ca="true">+IF(OFFSET('Sanitation Data'!$E$29,0,10*ROW('Sanitation Data'!E18))="","",OFFSET('Sanitation Data'!$E$29,0,10*ROW('Sanitation Data'!E18)))</f>
        <v/>
      </c>
      <c r="CR24" s="305" t="str">
        <f ca="true">+IF(OFFSET('Sanitation Data'!$E$30,0,10*ROW('Sanitation Data'!E18))="","",OFFSET('Sanitation Data'!$E$30,0,10*ROW('Sanitation Data'!E18)))</f>
        <v/>
      </c>
      <c r="CS24" s="305" t="str">
        <f ca="true">+IF(OFFSET('Sanitation Data'!$E$31,0,10*ROW('Sanitation Data'!E18))="","",OFFSET('Sanitation Data'!$E$31,0,10*ROW('Sanitation Data'!E18)))</f>
        <v/>
      </c>
      <c r="CT24" s="305" t="str">
        <f ca="true">+IF(OFFSET('Sanitation Data'!$E$32,0,10*ROW('Sanitation Data'!E18))="","",OFFSET('Sanitation Data'!$E$32,0,10*ROW('Sanitation Data'!E18)))</f>
        <v/>
      </c>
      <c r="CU24" s="305" t="str">
        <f ca="true">+IF(OFFSET('Sanitation Data'!$F$28,0,10*ROW('Sanitation Data'!F18))="","",OFFSET('Sanitation Data'!$F$28,0,10*ROW('Sanitation Data'!F18)))</f>
        <v/>
      </c>
      <c r="CV24" s="305" t="str">
        <f ca="true">+IF(OFFSET('Sanitation Data'!$F$29,0,10*ROW('Sanitation Data'!F18))="","",OFFSET('Sanitation Data'!$F$29,0,10*ROW('Sanitation Data'!F18)))</f>
        <v/>
      </c>
      <c r="CW24" s="305" t="str">
        <f ca="true">+IF(OFFSET('Sanitation Data'!$F$30,0,10*ROW('Sanitation Data'!F18))="","",OFFSET('Sanitation Data'!$F$30,0,10*ROW('Sanitation Data'!F18)))</f>
        <v/>
      </c>
      <c r="CX24" s="305" t="str">
        <f ca="true">+IF(OFFSET('Sanitation Data'!$F$31,0,10*ROW('Sanitation Data'!F18))="","",OFFSET('Sanitation Data'!$F$31,0,10*ROW('Sanitation Data'!F18)))</f>
        <v/>
      </c>
      <c r="CY24" s="305" t="str">
        <f ca="true">+IF(OFFSET('Sanitation Data'!$F$32,0,10*ROW('Sanitation Data'!F18))="","",OFFSET('Sanitation Data'!$F$32,0,10*ROW('Sanitation Data'!F18)))</f>
        <v/>
      </c>
      <c r="CZ24" s="305" t="str">
        <f ca="true">+IF(OFFSET('Sanitation Data'!$G$28,0,10*ROW('Sanitation Data'!G18))="","",OFFSET('Sanitation Data'!$G$28,0,10*ROW('Sanitation Data'!G18)))</f>
        <v/>
      </c>
      <c r="DA24" s="305" t="str">
        <f ca="true">+IF(OFFSET('Sanitation Data'!$G$29,0,10*ROW('Sanitation Data'!G18))="","",OFFSET('Sanitation Data'!$G$29,0,10*ROW('Sanitation Data'!G18)))</f>
        <v/>
      </c>
      <c r="DB24" s="305" t="str">
        <f ca="true">+IF(OFFSET('Sanitation Data'!$G$30,0,10*ROW('Sanitation Data'!G18))="","",OFFSET('Sanitation Data'!$G$30,0,10*ROW('Sanitation Data'!G18)))</f>
        <v/>
      </c>
      <c r="DC24" s="305" t="str">
        <f ca="true">+IF(OFFSET('Sanitation Data'!$G$31,0,10*ROW('Sanitation Data'!G18))="","",OFFSET('Sanitation Data'!$G$31,0,10*ROW('Sanitation Data'!G18)))</f>
        <v/>
      </c>
      <c r="DD24" s="305" t="str">
        <f ca="true">+IF(OFFSET('Sanitation Data'!$G$32,0,10*ROW('Sanitation Data'!G18))="","",OFFSET('Sanitation Data'!$G$32,0,10*ROW('Sanitation Data'!G18)))</f>
        <v/>
      </c>
      <c r="DE24" s="305" t="str">
        <f ca="true">+IF(OFFSET('Sanitation Data'!$H$28,0,10*ROW('Sanitation Data'!H18))="","",OFFSET('Sanitation Data'!$H$28,0,10*ROW('Sanitation Data'!H18)))</f>
        <v/>
      </c>
      <c r="DF24" s="305" t="str">
        <f ca="true">+IF(OFFSET('Sanitation Data'!$H$29,0,10*ROW('Sanitation Data'!H18))="","",OFFSET('Sanitation Data'!$H$29,0,10*ROW('Sanitation Data'!H18)))</f>
        <v/>
      </c>
      <c r="DG24" s="305" t="str">
        <f ca="true">+IF(OFFSET('Sanitation Data'!$H$30,0,10*ROW('Sanitation Data'!H18))="","",OFFSET('Sanitation Data'!$H$30,0,10*ROW('Sanitation Data'!H18)))</f>
        <v/>
      </c>
      <c r="DH24" s="305" t="str">
        <f ca="true">+IF(OFFSET('Sanitation Data'!$H$31,0,10*ROW('Sanitation Data'!H18))="","",OFFSET('Sanitation Data'!$H$31,0,10*ROW('Sanitation Data'!H18)))</f>
        <v/>
      </c>
      <c r="DI24" s="305" t="str">
        <f ca="true">+IF(OFFSET('Sanitation Data'!$H$32,0,10*ROW('Sanitation Data'!H18))="","",OFFSET('Sanitation Data'!$H$32,0,10*ROW('Sanitation Data'!H18)))</f>
        <v>Yes</v>
      </c>
      <c r="DJ24" s="305" t="str">
        <f ca="true">+IF(OFFSET('Sanitation Data'!$I$28,0,10*ROW('Sanitation Data'!I18))="","",OFFSET('Sanitation Data'!$I$28,0,10*ROW('Sanitation Data'!I18)))</f>
        <v/>
      </c>
      <c r="DK24" s="305" t="str">
        <f ca="true">+IF(OFFSET('Sanitation Data'!$I$29,0,10*ROW('Sanitation Data'!I18))="","",OFFSET('Sanitation Data'!$I$29,0,10*ROW('Sanitation Data'!I18)))</f>
        <v/>
      </c>
      <c r="DL24" s="305" t="str">
        <f ca="true">+IF(OFFSET('Sanitation Data'!$I$30,0,10*ROW('Sanitation Data'!I18))="","",OFFSET('Sanitation Data'!$I$30,0,10*ROW('Sanitation Data'!I18)))</f>
        <v/>
      </c>
      <c r="DM24" s="305" t="str">
        <f ca="true">+IF(OFFSET('Sanitation Data'!$I$31,0,10*ROW('Sanitation Data'!I18))="","",OFFSET('Sanitation Data'!$I$31,0,10*ROW('Sanitation Data'!I18)))</f>
        <v/>
      </c>
      <c r="DN24" s="305" t="str">
        <f ca="true">+IF(OFFSET('Sanitation Data'!$I$32,0,10*ROW('Sanitation Data'!I18))="","",OFFSET('Sanitation Data'!$I$32,0,10*ROW('Sanitation Data'!I18)))</f>
        <v>Yes</v>
      </c>
      <c r="DO24" s="305" t="str">
        <f ca="true">+IF(OFFSET('Hygiene Data'!$D$11,0,10*ROW('Hygiene Data'!D18))="","",OFFSET('Hygiene Data'!$D$11,0,10*ROW('Hygiene Data'!D18)))</f>
        <v>Yes</v>
      </c>
      <c r="DP24" s="305" t="str">
        <f ca="true">+IF(OFFSET('Hygiene Data'!$D$12,0,10*ROW('Hygiene Data'!D18))="","",OFFSET('Hygiene Data'!$D$12,0,10*ROW('Hygiene Data'!D18)))</f>
        <v/>
      </c>
      <c r="DQ24" s="305" t="str">
        <f ca="true">+IF(OFFSET('Hygiene Data'!$D$13,0,10*ROW('Hygiene Data'!D18))="","",OFFSET('Hygiene Data'!$D$13,0,10*ROW('Hygiene Data'!D18)))</f>
        <v/>
      </c>
      <c r="DR24" s="305" t="str">
        <f ca="true">+IF(OFFSET('Hygiene Data'!$E$11,0,10*ROW('Hygiene Data'!E18))="","",OFFSET('Hygiene Data'!$E$11,0,10*ROW('Hygiene Data'!E18)))</f>
        <v/>
      </c>
      <c r="DS24" s="305" t="str">
        <f ca="true">+IF(OFFSET('Hygiene Data'!$E$12,0,10*ROW('Hygiene Data'!E18))="","",OFFSET('Hygiene Data'!$E$12,0,10*ROW('Hygiene Data'!E18)))</f>
        <v/>
      </c>
      <c r="DT24" s="305" t="str">
        <f ca="true">+IF(OFFSET('Hygiene Data'!$E$13,0,10*ROW('Hygiene Data'!E18))="","",OFFSET('Hygiene Data'!$E$13,0,10*ROW('Hygiene Data'!E18)))</f>
        <v/>
      </c>
      <c r="DU24" s="305" t="str">
        <f ca="true">+IF(OFFSET('Hygiene Data'!$F$11,0,10*ROW('Hygiene Data'!F18))="","",OFFSET('Hygiene Data'!$F$11,0,10*ROW('Hygiene Data'!F18)))</f>
        <v/>
      </c>
      <c r="DV24" s="305" t="str">
        <f ca="true">+IF(OFFSET('Hygiene Data'!$F$12,0,10*ROW('Hygiene Data'!F18))="","",OFFSET('Hygiene Data'!$F$12,0,10*ROW('Hygiene Data'!F18)))</f>
        <v/>
      </c>
      <c r="DW24" s="305" t="str">
        <f ca="true">+IF(OFFSET('Hygiene Data'!$F$13,0,10*ROW('Hygiene Data'!F18))="","",OFFSET('Hygiene Data'!$F$13,0,10*ROW('Hygiene Data'!F18)))</f>
        <v/>
      </c>
      <c r="DX24" s="305" t="str">
        <f ca="true">+IF(OFFSET('Hygiene Data'!$G$11,0,10*ROW('Hygiene Data'!G18))="","",OFFSET('Hygiene Data'!$G$11,0,10*ROW('Hygiene Data'!G18)))</f>
        <v/>
      </c>
      <c r="DY24" s="305" t="str">
        <f ca="true">+IF(OFFSET('Hygiene Data'!$G$12,0,10*ROW('Hygiene Data'!G18))="","",OFFSET('Hygiene Data'!$G$12,0,10*ROW('Hygiene Data'!G18)))</f>
        <v/>
      </c>
      <c r="DZ24" s="305" t="str">
        <f ca="true">+IF(OFFSET('Hygiene Data'!$G$13,0,10*ROW('Hygiene Data'!G18))="","",OFFSET('Hygiene Data'!$G$13,0,10*ROW('Hygiene Data'!G18)))</f>
        <v/>
      </c>
      <c r="EA24" s="305" t="str">
        <f ca="true">+IF(OFFSET('Hygiene Data'!$H$11,0,10*ROW('Hygiene Data'!H18))="","",OFFSET('Hygiene Data'!$H$11,0,10*ROW('Hygiene Data'!H18)))</f>
        <v>Yes</v>
      </c>
      <c r="EB24" s="305" t="str">
        <f ca="true">+IF(OFFSET('Hygiene Data'!$H$12,0,10*ROW('Hygiene Data'!H18))="","",OFFSET('Hygiene Data'!$H$12,0,10*ROW('Hygiene Data'!H18)))</f>
        <v/>
      </c>
      <c r="EC24" s="305" t="str">
        <f ca="true">+IF(OFFSET('Hygiene Data'!$H$13,0,10*ROW('Hygiene Data'!H18))="","",OFFSET('Hygiene Data'!$H$13,0,10*ROW('Hygiene Data'!H18)))</f>
        <v/>
      </c>
      <c r="ED24" s="305" t="str">
        <f ca="true">+IF(OFFSET('Hygiene Data'!$I$11,0,10*ROW('Hygiene Data'!I18))="","",OFFSET('Hygiene Data'!$I$11,0,10*ROW('Hygiene Data'!I18)))</f>
        <v>Yes</v>
      </c>
      <c r="EE24" s="305" t="str">
        <f ca="true">+IF(OFFSET('Hygiene Data'!$I$12,0,10*ROW('Hygiene Data'!I18))="","",OFFSET('Hygiene Data'!$I$12,0,10*ROW('Hygiene Data'!I18)))</f>
        <v/>
      </c>
      <c r="EF24" s="305"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MWI_2019_UIS</v>
      </c>
      <c r="B25" s="36" t="str">
        <f ca="true">+IF(OFFSET('Water Data'!$C$2,0,10*ROW('Water Data'!F19))="","",OFFSET('Water Data'!$C$2,0,10*ROW('Water Data'!F19)))</f>
        <v>Other</v>
      </c>
      <c r="C25" s="361">
        <f t="shared" ca="true" si="0"/>
        <v>2019</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str">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[37]</v>
      </c>
      <c r="BR25" s="305"/>
      <c r="BS25" s="305" t="str">
        <f ca="true">+IF(OFFSET('Water Data'!$D$27,0,10*ROW('Water Data'!D19))="","",OFFSET('Water Data'!$D$27,0,10*ROW('Water Data'!D19)))</f>
        <v/>
      </c>
      <c r="BT25" s="305" t="str">
        <f ca="true">+IF(OFFSET('Water Data'!$D$28,0,10*ROW('Water Data'!D19))="","",OFFSET('Water Data'!$D$28,0,10*ROW('Water Data'!D19)))</f>
        <v/>
      </c>
      <c r="BU25" s="305" t="str">
        <f ca="true">+IF(OFFSET('Water Data'!$D$29,0,10*ROW('Water Data'!D19))="","",OFFSET('Water Data'!$D$29,0,10*ROW('Water Data'!D19)))</f>
        <v/>
      </c>
      <c r="BV25" s="305" t="str">
        <f ca="true">+IF(OFFSET('Water Data'!$E$27,0,10*ROW('Water Data'!E19))="","",OFFSET('Water Data'!$E$27,0,10*ROW('Water Data'!E19)))</f>
        <v/>
      </c>
      <c r="BW25" s="305" t="str">
        <f ca="true">+IF(OFFSET('Water Data'!$E$28,0,10*ROW('Water Data'!E19))="","",OFFSET('Water Data'!$E$28,0,10*ROW('Water Data'!E19)))</f>
        <v/>
      </c>
      <c r="BX25" s="305" t="str">
        <f ca="true">+IF(OFFSET('Water Data'!$E$29,0,10*ROW('Water Data'!E19))="","",OFFSET('Water Data'!$E$29,0,10*ROW('Water Data'!E19)))</f>
        <v/>
      </c>
      <c r="BY25" s="305" t="str">
        <f ca="true">+IF(OFFSET('Water Data'!$F$27,0,10*ROW('Water Data'!F19))="","",OFFSET('Water Data'!$F$27,0,10*ROW('Water Data'!F19)))</f>
        <v/>
      </c>
      <c r="BZ25" s="305" t="str">
        <f ca="true">+IF(OFFSET('Water Data'!$F$28,0,10*ROW('Water Data'!F19))="","",OFFSET('Water Data'!$F$28,0,10*ROW('Water Data'!F19)))</f>
        <v/>
      </c>
      <c r="CA25" s="305" t="str">
        <f ca="true">+IF(OFFSET('Water Data'!$F$29,0,10*ROW('Water Data'!F19))="","",OFFSET('Water Data'!$F$29,0,10*ROW('Water Data'!F19)))</f>
        <v/>
      </c>
      <c r="CB25" s="305" t="str">
        <f ca="true">+IF(OFFSET('Water Data'!$G$27,0,10*ROW('Water Data'!G19))="","",OFFSET('Water Data'!$G$27,0,10*ROW('Water Data'!G19)))</f>
        <v/>
      </c>
      <c r="CC25" s="305" t="str">
        <f ca="true">+IF(OFFSET('Water Data'!$G$28,0,10*ROW('Water Data'!G19))="","",OFFSET('Water Data'!$G$28,0,10*ROW('Water Data'!G19)))</f>
        <v/>
      </c>
      <c r="CD25" s="305" t="str">
        <f ca="true">+IF(OFFSET('Water Data'!$G$29,0,10*ROW('Water Data'!G19))="","",OFFSET('Water Data'!$G$29,0,10*ROW('Water Data'!G19)))</f>
        <v/>
      </c>
      <c r="CE25" s="305" t="str">
        <f ca="true">+IF(OFFSET('Water Data'!$H$27,0,10*ROW('Water Data'!H19))="","",OFFSET('Water Data'!$H$27,0,10*ROW('Water Data'!H19)))</f>
        <v/>
      </c>
      <c r="CF25" s="305" t="str">
        <f ca="true">+IF(OFFSET('Water Data'!$H$28,0,10*ROW('Water Data'!H19))="","",OFFSET('Water Data'!$H$28,0,10*ROW('Water Data'!H19)))</f>
        <v/>
      </c>
      <c r="CG25" s="305" t="str">
        <f ca="true">+IF(OFFSET('Water Data'!$H$29,0,10*ROW('Water Data'!H19))="","",OFFSET('Water Data'!$H$29,0,10*ROW('Water Data'!H19)))</f>
        <v/>
      </c>
      <c r="CH25" s="305" t="str">
        <f ca="true">+IF(OFFSET('Water Data'!$I$27,0,10*ROW('Water Data'!I19))="","",OFFSET('Water Data'!$I$27,0,10*ROW('Water Data'!I19)))</f>
        <v/>
      </c>
      <c r="CI25" s="305" t="str">
        <f ca="true">+IF(OFFSET('Water Data'!$I$28,0,10*ROW('Water Data'!I19))="","",OFFSET('Water Data'!$I$28,0,10*ROW('Water Data'!I19)))</f>
        <v/>
      </c>
      <c r="CJ25" s="305" t="str">
        <f ca="true">+IF(OFFSET('Water Data'!$I$29,0,10*ROW('Water Data'!I19))="","",OFFSET('Water Data'!$I$29,0,10*ROW('Water Data'!I19)))</f>
        <v/>
      </c>
      <c r="CK25" s="305" t="str">
        <f ca="true">+IF(OFFSET('Sanitation Data'!$D$28,0,10*ROW('Sanitation Data'!D19))="","",OFFSET('Sanitation Data'!$D$28,0,10*ROW('Sanitation Data'!D19)))</f>
        <v/>
      </c>
      <c r="CL25" s="305" t="str">
        <f ca="true">+IF(OFFSET('Sanitation Data'!$D$29,0,10*ROW('Sanitation Data'!D19))="","",OFFSET('Sanitation Data'!$D$29,0,10*ROW('Sanitation Data'!D19)))</f>
        <v/>
      </c>
      <c r="CM25" s="305" t="str">
        <f ca="true">+IF(OFFSET('Sanitation Data'!$D$30,0,10*ROW('Sanitation Data'!D19))="","",OFFSET('Sanitation Data'!$D$30,0,10*ROW('Sanitation Data'!D19)))</f>
        <v/>
      </c>
      <c r="CN25" s="305" t="str">
        <f ca="true">+IF(OFFSET('Sanitation Data'!$D$31,0,10*ROW('Sanitation Data'!D19))="","",OFFSET('Sanitation Data'!$D$31,0,10*ROW('Sanitation Data'!D19)))</f>
        <v/>
      </c>
      <c r="CO25" s="305" t="str">
        <f ca="true">+IF(OFFSET('Sanitation Data'!$D$32,0,10*ROW('Sanitation Data'!D19))="","",OFFSET('Sanitation Data'!$D$32,0,10*ROW('Sanitation Data'!D19)))</f>
        <v/>
      </c>
      <c r="CP25" s="305" t="str">
        <f ca="true">+IF(OFFSET('Sanitation Data'!$E$28,0,10*ROW('Sanitation Data'!E19))="","",OFFSET('Sanitation Data'!$E$28,0,10*ROW('Sanitation Data'!E19)))</f>
        <v/>
      </c>
      <c r="CQ25" s="305" t="str">
        <f ca="true">+IF(OFFSET('Sanitation Data'!$E$29,0,10*ROW('Sanitation Data'!E19))="","",OFFSET('Sanitation Data'!$E$29,0,10*ROW('Sanitation Data'!E19)))</f>
        <v/>
      </c>
      <c r="CR25" s="305" t="str">
        <f ca="true">+IF(OFFSET('Sanitation Data'!$E$30,0,10*ROW('Sanitation Data'!E19))="","",OFFSET('Sanitation Data'!$E$30,0,10*ROW('Sanitation Data'!E19)))</f>
        <v/>
      </c>
      <c r="CS25" s="305" t="str">
        <f ca="true">+IF(OFFSET('Sanitation Data'!$E$31,0,10*ROW('Sanitation Data'!E19))="","",OFFSET('Sanitation Data'!$E$31,0,10*ROW('Sanitation Data'!E19)))</f>
        <v/>
      </c>
      <c r="CT25" s="305" t="str">
        <f ca="true">+IF(OFFSET('Sanitation Data'!$E$32,0,10*ROW('Sanitation Data'!E19))="","",OFFSET('Sanitation Data'!$E$32,0,10*ROW('Sanitation Data'!E19)))</f>
        <v/>
      </c>
      <c r="CU25" s="305" t="str">
        <f ca="true">+IF(OFFSET('Sanitation Data'!$F$28,0,10*ROW('Sanitation Data'!F19))="","",OFFSET('Sanitation Data'!$F$28,0,10*ROW('Sanitation Data'!F19)))</f>
        <v/>
      </c>
      <c r="CV25" s="305" t="str">
        <f ca="true">+IF(OFFSET('Sanitation Data'!$F$29,0,10*ROW('Sanitation Data'!F19))="","",OFFSET('Sanitation Data'!$F$29,0,10*ROW('Sanitation Data'!F19)))</f>
        <v/>
      </c>
      <c r="CW25" s="305" t="str">
        <f ca="true">+IF(OFFSET('Sanitation Data'!$F$30,0,10*ROW('Sanitation Data'!F19))="","",OFFSET('Sanitation Data'!$F$30,0,10*ROW('Sanitation Data'!F19)))</f>
        <v/>
      </c>
      <c r="CX25" s="305" t="str">
        <f ca="true">+IF(OFFSET('Sanitation Data'!$F$31,0,10*ROW('Sanitation Data'!F19))="","",OFFSET('Sanitation Data'!$F$31,0,10*ROW('Sanitation Data'!F19)))</f>
        <v/>
      </c>
      <c r="CY25" s="305" t="str">
        <f ca="true">+IF(OFFSET('Sanitation Data'!$F$32,0,10*ROW('Sanitation Data'!F19))="","",OFFSET('Sanitation Data'!$F$32,0,10*ROW('Sanitation Data'!F19)))</f>
        <v/>
      </c>
      <c r="CZ25" s="305" t="str">
        <f ca="true">+IF(OFFSET('Sanitation Data'!$G$28,0,10*ROW('Sanitation Data'!G19))="","",OFFSET('Sanitation Data'!$G$28,0,10*ROW('Sanitation Data'!G19)))</f>
        <v/>
      </c>
      <c r="DA25" s="305" t="str">
        <f ca="true">+IF(OFFSET('Sanitation Data'!$G$29,0,10*ROW('Sanitation Data'!G19))="","",OFFSET('Sanitation Data'!$G$29,0,10*ROW('Sanitation Data'!G19)))</f>
        <v/>
      </c>
      <c r="DB25" s="305" t="str">
        <f ca="true">+IF(OFFSET('Sanitation Data'!$G$30,0,10*ROW('Sanitation Data'!G19))="","",OFFSET('Sanitation Data'!$G$30,0,10*ROW('Sanitation Data'!G19)))</f>
        <v/>
      </c>
      <c r="DC25" s="305" t="str">
        <f ca="true">+IF(OFFSET('Sanitation Data'!$G$31,0,10*ROW('Sanitation Data'!G19))="","",OFFSET('Sanitation Data'!$G$31,0,10*ROW('Sanitation Data'!G19)))</f>
        <v/>
      </c>
      <c r="DD25" s="305" t="str">
        <f ca="true">+IF(OFFSET('Sanitation Data'!$G$32,0,10*ROW('Sanitation Data'!G19))="","",OFFSET('Sanitation Data'!$G$32,0,10*ROW('Sanitation Data'!G19)))</f>
        <v/>
      </c>
      <c r="DE25" s="305" t="str">
        <f ca="true">+IF(OFFSET('Sanitation Data'!$H$28,0,10*ROW('Sanitation Data'!H19))="","",OFFSET('Sanitation Data'!$H$28,0,10*ROW('Sanitation Data'!H19)))</f>
        <v/>
      </c>
      <c r="DF25" s="305" t="str">
        <f ca="true">+IF(OFFSET('Sanitation Data'!$H$29,0,10*ROW('Sanitation Data'!H19))="","",OFFSET('Sanitation Data'!$H$29,0,10*ROW('Sanitation Data'!H19)))</f>
        <v/>
      </c>
      <c r="DG25" s="305" t="str">
        <f ca="true">+IF(OFFSET('Sanitation Data'!$H$30,0,10*ROW('Sanitation Data'!H19))="","",OFFSET('Sanitation Data'!$H$30,0,10*ROW('Sanitation Data'!H19)))</f>
        <v/>
      </c>
      <c r="DH25" s="305" t="str">
        <f ca="true">+IF(OFFSET('Sanitation Data'!$H$31,0,10*ROW('Sanitation Data'!H19))="","",OFFSET('Sanitation Data'!$H$31,0,10*ROW('Sanitation Data'!H19)))</f>
        <v/>
      </c>
      <c r="DI25" s="305" t="str">
        <f ca="true">+IF(OFFSET('Sanitation Data'!$H$32,0,10*ROW('Sanitation Data'!H19))="","",OFFSET('Sanitation Data'!$H$32,0,10*ROW('Sanitation Data'!H19)))</f>
        <v/>
      </c>
      <c r="DJ25" s="305" t="str">
        <f ca="true">+IF(OFFSET('Sanitation Data'!$I$28,0,10*ROW('Sanitation Data'!I19))="","",OFFSET('Sanitation Data'!$I$28,0,10*ROW('Sanitation Data'!I19)))</f>
        <v/>
      </c>
      <c r="DK25" s="305" t="str">
        <f ca="true">+IF(OFFSET('Sanitation Data'!$I$29,0,10*ROW('Sanitation Data'!I19))="","",OFFSET('Sanitation Data'!$I$29,0,10*ROW('Sanitation Data'!I19)))</f>
        <v/>
      </c>
      <c r="DL25" s="305" t="str">
        <f ca="true">+IF(OFFSET('Sanitation Data'!$I$30,0,10*ROW('Sanitation Data'!I19))="","",OFFSET('Sanitation Data'!$I$30,0,10*ROW('Sanitation Data'!I19)))</f>
        <v/>
      </c>
      <c r="DM25" s="305" t="str">
        <f ca="true">+IF(OFFSET('Sanitation Data'!$I$31,0,10*ROW('Sanitation Data'!I19))="","",OFFSET('Sanitation Data'!$I$31,0,10*ROW('Sanitation Data'!I19)))</f>
        <v/>
      </c>
      <c r="DN25" s="305" t="str">
        <f ca="true">+IF(OFFSET('Sanitation Data'!$I$32,0,10*ROW('Sanitation Data'!I19))="","",OFFSET('Sanitation Data'!$I$32,0,10*ROW('Sanitation Data'!I19)))</f>
        <v/>
      </c>
      <c r="DO25" s="305" t="str">
        <f ca="true">+IF(OFFSET('Hygiene Data'!$D$11,0,10*ROW('Hygiene Data'!D19))="","",OFFSET('Hygiene Data'!$D$11,0,10*ROW('Hygiene Data'!D19)))</f>
        <v/>
      </c>
      <c r="DP25" s="305" t="str">
        <f ca="true">+IF(OFFSET('Hygiene Data'!$D$12,0,10*ROW('Hygiene Data'!D19))="","",OFFSET('Hygiene Data'!$D$12,0,10*ROW('Hygiene Data'!D19)))</f>
        <v/>
      </c>
      <c r="DQ25" s="305" t="str">
        <f ca="true">+IF(OFFSET('Hygiene Data'!$D$13,0,10*ROW('Hygiene Data'!D19))="","",OFFSET('Hygiene Data'!$D$13,0,10*ROW('Hygiene Data'!D19)))</f>
        <v/>
      </c>
      <c r="DR25" s="305" t="str">
        <f ca="true">+IF(OFFSET('Hygiene Data'!$E$11,0,10*ROW('Hygiene Data'!E19))="","",OFFSET('Hygiene Data'!$E$11,0,10*ROW('Hygiene Data'!E19)))</f>
        <v/>
      </c>
      <c r="DS25" s="305" t="str">
        <f ca="true">+IF(OFFSET('Hygiene Data'!$E$12,0,10*ROW('Hygiene Data'!E19))="","",OFFSET('Hygiene Data'!$E$12,0,10*ROW('Hygiene Data'!E19)))</f>
        <v/>
      </c>
      <c r="DT25" s="305" t="str">
        <f ca="true">+IF(OFFSET('Hygiene Data'!$E$13,0,10*ROW('Hygiene Data'!E19))="","",OFFSET('Hygiene Data'!$E$13,0,10*ROW('Hygiene Data'!E19)))</f>
        <v/>
      </c>
      <c r="DU25" s="305" t="str">
        <f ca="true">+IF(OFFSET('Hygiene Data'!$F$11,0,10*ROW('Hygiene Data'!F19))="","",OFFSET('Hygiene Data'!$F$11,0,10*ROW('Hygiene Data'!F19)))</f>
        <v/>
      </c>
      <c r="DV25" s="305" t="str">
        <f ca="true">+IF(OFFSET('Hygiene Data'!$F$12,0,10*ROW('Hygiene Data'!F19))="","",OFFSET('Hygiene Data'!$F$12,0,10*ROW('Hygiene Data'!F19)))</f>
        <v/>
      </c>
      <c r="DW25" s="305" t="str">
        <f ca="true">+IF(OFFSET('Hygiene Data'!$F$13,0,10*ROW('Hygiene Data'!F19))="","",OFFSET('Hygiene Data'!$F$13,0,10*ROW('Hygiene Data'!F19)))</f>
        <v/>
      </c>
      <c r="DX25" s="305" t="str">
        <f ca="true">+IF(OFFSET('Hygiene Data'!$G$11,0,10*ROW('Hygiene Data'!G19))="","",OFFSET('Hygiene Data'!$G$11,0,10*ROW('Hygiene Data'!G19)))</f>
        <v/>
      </c>
      <c r="DY25" s="305" t="str">
        <f ca="true">+IF(OFFSET('Hygiene Data'!$G$12,0,10*ROW('Hygiene Data'!G19))="","",OFFSET('Hygiene Data'!$G$12,0,10*ROW('Hygiene Data'!G19)))</f>
        <v/>
      </c>
      <c r="DZ25" s="305" t="str">
        <f ca="true">+IF(OFFSET('Hygiene Data'!$G$13,0,10*ROW('Hygiene Data'!G19))="","",OFFSET('Hygiene Data'!$G$13,0,10*ROW('Hygiene Data'!G19)))</f>
        <v/>
      </c>
      <c r="EA25" s="305" t="str">
        <f ca="true">+IF(OFFSET('Hygiene Data'!$H$11,0,10*ROW('Hygiene Data'!H19))="","",OFFSET('Hygiene Data'!$H$11,0,10*ROW('Hygiene Data'!H19)))</f>
        <v/>
      </c>
      <c r="EB25" s="305" t="str">
        <f ca="true">+IF(OFFSET('Hygiene Data'!$H$12,0,10*ROW('Hygiene Data'!H19))="","",OFFSET('Hygiene Data'!$H$12,0,10*ROW('Hygiene Data'!H19)))</f>
        <v/>
      </c>
      <c r="EC25" s="305" t="str">
        <f ca="true">+IF(OFFSET('Hygiene Data'!$H$13,0,10*ROW('Hygiene Data'!H19))="","",OFFSET('Hygiene Data'!$H$13,0,10*ROW('Hygiene Data'!H19)))</f>
        <v/>
      </c>
      <c r="ED25" s="305" t="str">
        <f ca="true">+IF(OFFSET('Hygiene Data'!$I$11,0,10*ROW('Hygiene Data'!I19))="","",OFFSET('Hygiene Data'!$I$11,0,10*ROW('Hygiene Data'!I19)))</f>
        <v/>
      </c>
      <c r="EE25" s="305" t="str">
        <f ca="true">+IF(OFFSET('Hygiene Data'!$I$12,0,10*ROW('Hygiene Data'!I19))="","",OFFSET('Hygiene Data'!$I$12,0,10*ROW('Hygiene Data'!I19)))</f>
        <v/>
      </c>
      <c r="EF25" s="305" t="str">
        <f ca="true">+IF(OFFSET('Hygiene Data'!$I$13,0,10*ROW('Hygiene Data'!I19))="","",OFFSET('Hygiene Data'!$I$13,0,10*ROW('Hygiene Data'!I19)))</f>
        <v>No</v>
      </c>
    </row>
    <row xmlns:x14ac="http://schemas.microsoft.com/office/spreadsheetml/2009/9/ac" r="26" x14ac:dyDescent="0.2">
      <c r="A26" s="36" t="str">
        <f ca="true">+IF(OFFSET('Water Data'!$B$2,0,10*ROW('Water Data'!E20))="","",OFFSET('Water Data'!$B$2,0,10*ROW('Water Data'!E20)))</f>
        <v>MWI_2022_UIS</v>
      </c>
      <c r="B26" s="36" t="str">
        <f ca="true">+IF(OFFSET('Water Data'!$C$2,0,10*ROW('Water Data'!F20))="","",OFFSET('Water Data'!$C$2,0,10*ROW('Water Data'!F20)))</f>
        <v>Other</v>
      </c>
      <c r="C26" s="361">
        <f t="shared" ca="true" si="0"/>
        <v>2022</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88.112676446294529</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91.46</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84.46</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5"/>
      <c r="BS26" s="305" t="str">
        <f ca="true">+IF(OFFSET('Water Data'!$D$27,0,10*ROW('Water Data'!D20))="","",OFFSET('Water Data'!$D$27,0,10*ROW('Water Data'!D20)))</f>
        <v/>
      </c>
      <c r="BT26" s="305" t="str">
        <f ca="true">+IF(OFFSET('Water Data'!$D$28,0,10*ROW('Water Data'!D20))="","",OFFSET('Water Data'!$D$28,0,10*ROW('Water Data'!D20)))</f>
        <v/>
      </c>
      <c r="BU26" s="305" t="str">
        <f ca="true">+IF(OFFSET('Water Data'!$D$29,0,10*ROW('Water Data'!D20))="","",OFFSET('Water Data'!$D$29,0,10*ROW('Water Data'!D20)))</f>
        <v>Yes</v>
      </c>
      <c r="BV26" s="305" t="str">
        <f ca="true">+IF(OFFSET('Water Data'!$E$27,0,10*ROW('Water Data'!E20))="","",OFFSET('Water Data'!$E$27,0,10*ROW('Water Data'!E20)))</f>
        <v/>
      </c>
      <c r="BW26" s="305" t="str">
        <f ca="true">+IF(OFFSET('Water Data'!$E$28,0,10*ROW('Water Data'!E20))="","",OFFSET('Water Data'!$E$28,0,10*ROW('Water Data'!E20)))</f>
        <v/>
      </c>
      <c r="BX26" s="305" t="str">
        <f ca="true">+IF(OFFSET('Water Data'!$E$29,0,10*ROW('Water Data'!E20))="","",OFFSET('Water Data'!$E$29,0,10*ROW('Water Data'!E20)))</f>
        <v/>
      </c>
      <c r="BY26" s="305" t="str">
        <f ca="true">+IF(OFFSET('Water Data'!$F$27,0,10*ROW('Water Data'!F20))="","",OFFSET('Water Data'!$F$27,0,10*ROW('Water Data'!F20)))</f>
        <v/>
      </c>
      <c r="BZ26" s="305" t="str">
        <f ca="true">+IF(OFFSET('Water Data'!$F$28,0,10*ROW('Water Data'!F20))="","",OFFSET('Water Data'!$F$28,0,10*ROW('Water Data'!F20)))</f>
        <v/>
      </c>
      <c r="CA26" s="305" t="str">
        <f ca="true">+IF(OFFSET('Water Data'!$F$29,0,10*ROW('Water Data'!F20))="","",OFFSET('Water Data'!$F$29,0,10*ROW('Water Data'!F20)))</f>
        <v/>
      </c>
      <c r="CB26" s="305" t="str">
        <f ca="true">+IF(OFFSET('Water Data'!$G$27,0,10*ROW('Water Data'!G20))="","",OFFSET('Water Data'!$G$27,0,10*ROW('Water Data'!G20)))</f>
        <v/>
      </c>
      <c r="CC26" s="305" t="str">
        <f ca="true">+IF(OFFSET('Water Data'!$G$28,0,10*ROW('Water Data'!G20))="","",OFFSET('Water Data'!$G$28,0,10*ROW('Water Data'!G20)))</f>
        <v/>
      </c>
      <c r="CD26" s="305" t="str">
        <f ca="true">+IF(OFFSET('Water Data'!$G$29,0,10*ROW('Water Data'!G20))="","",OFFSET('Water Data'!$G$29,0,10*ROW('Water Data'!G20)))</f>
        <v/>
      </c>
      <c r="CE26" s="305" t="str">
        <f ca="true">+IF(OFFSET('Water Data'!$H$27,0,10*ROW('Water Data'!H20))="","",OFFSET('Water Data'!$H$27,0,10*ROW('Water Data'!H20)))</f>
        <v/>
      </c>
      <c r="CF26" s="305" t="str">
        <f ca="true">+IF(OFFSET('Water Data'!$H$28,0,10*ROW('Water Data'!H20))="","",OFFSET('Water Data'!$H$28,0,10*ROW('Water Data'!H20)))</f>
        <v/>
      </c>
      <c r="CG26" s="305" t="str">
        <f ca="true">+IF(OFFSET('Water Data'!$H$29,0,10*ROW('Water Data'!H20))="","",OFFSET('Water Data'!$H$29,0,10*ROW('Water Data'!H20)))</f>
        <v>Yes</v>
      </c>
      <c r="CH26" s="305" t="str">
        <f ca="true">+IF(OFFSET('Water Data'!$I$27,0,10*ROW('Water Data'!I20))="","",OFFSET('Water Data'!$I$27,0,10*ROW('Water Data'!I20)))</f>
        <v/>
      </c>
      <c r="CI26" s="305" t="str">
        <f ca="true">+IF(OFFSET('Water Data'!$I$28,0,10*ROW('Water Data'!I20))="","",OFFSET('Water Data'!$I$28,0,10*ROW('Water Data'!I20)))</f>
        <v/>
      </c>
      <c r="CJ26" s="305" t="str">
        <f ca="true">+IF(OFFSET('Water Data'!$I$29,0,10*ROW('Water Data'!I20))="","",OFFSET('Water Data'!$I$29,0,10*ROW('Water Data'!I20)))</f>
        <v>Yes</v>
      </c>
      <c r="CK26" s="305" t="str">
        <f ca="true">+IF(OFFSET('Sanitation Data'!$D$28,0,10*ROW('Sanitation Data'!D20))="","",OFFSET('Sanitation Data'!$D$28,0,10*ROW('Sanitation Data'!D20)))</f>
        <v/>
      </c>
      <c r="CL26" s="305" t="str">
        <f ca="true">+IF(OFFSET('Sanitation Data'!$D$29,0,10*ROW('Sanitation Data'!D20))="","",OFFSET('Sanitation Data'!$D$29,0,10*ROW('Sanitation Data'!D20)))</f>
        <v/>
      </c>
      <c r="CM26" s="305" t="str">
        <f ca="true">+IF(OFFSET('Sanitation Data'!$D$30,0,10*ROW('Sanitation Data'!D20))="","",OFFSET('Sanitation Data'!$D$30,0,10*ROW('Sanitation Data'!D20)))</f>
        <v/>
      </c>
      <c r="CN26" s="305" t="str">
        <f ca="true">+IF(OFFSET('Sanitation Data'!$D$31,0,10*ROW('Sanitation Data'!D20))="","",OFFSET('Sanitation Data'!$D$31,0,10*ROW('Sanitation Data'!D20)))</f>
        <v/>
      </c>
      <c r="CO26" s="305" t="str">
        <f ca="true">+IF(OFFSET('Sanitation Data'!$D$32,0,10*ROW('Sanitation Data'!D20))="","",OFFSET('Sanitation Data'!$D$32,0,10*ROW('Sanitation Data'!D20)))</f>
        <v/>
      </c>
      <c r="CP26" s="305" t="str">
        <f ca="true">+IF(OFFSET('Sanitation Data'!$E$28,0,10*ROW('Sanitation Data'!E20))="","",OFFSET('Sanitation Data'!$E$28,0,10*ROW('Sanitation Data'!E20)))</f>
        <v/>
      </c>
      <c r="CQ26" s="305" t="str">
        <f ca="true">+IF(OFFSET('Sanitation Data'!$E$29,0,10*ROW('Sanitation Data'!E20))="","",OFFSET('Sanitation Data'!$E$29,0,10*ROW('Sanitation Data'!E20)))</f>
        <v/>
      </c>
      <c r="CR26" s="305" t="str">
        <f ca="true">+IF(OFFSET('Sanitation Data'!$E$30,0,10*ROW('Sanitation Data'!E20))="","",OFFSET('Sanitation Data'!$E$30,0,10*ROW('Sanitation Data'!E20)))</f>
        <v/>
      </c>
      <c r="CS26" s="305" t="str">
        <f ca="true">+IF(OFFSET('Sanitation Data'!$E$31,0,10*ROW('Sanitation Data'!E20))="","",OFFSET('Sanitation Data'!$E$31,0,10*ROW('Sanitation Data'!E20)))</f>
        <v/>
      </c>
      <c r="CT26" s="305" t="str">
        <f ca="true">+IF(OFFSET('Sanitation Data'!$E$32,0,10*ROW('Sanitation Data'!E20))="","",OFFSET('Sanitation Data'!$E$32,0,10*ROW('Sanitation Data'!E20)))</f>
        <v/>
      </c>
      <c r="CU26" s="305" t="str">
        <f ca="true">+IF(OFFSET('Sanitation Data'!$F$28,0,10*ROW('Sanitation Data'!F20))="","",OFFSET('Sanitation Data'!$F$28,0,10*ROW('Sanitation Data'!F20)))</f>
        <v/>
      </c>
      <c r="CV26" s="305" t="str">
        <f ca="true">+IF(OFFSET('Sanitation Data'!$F$29,0,10*ROW('Sanitation Data'!F20))="","",OFFSET('Sanitation Data'!$F$29,0,10*ROW('Sanitation Data'!F20)))</f>
        <v/>
      </c>
      <c r="CW26" s="305" t="str">
        <f ca="true">+IF(OFFSET('Sanitation Data'!$F$30,0,10*ROW('Sanitation Data'!F20))="","",OFFSET('Sanitation Data'!$F$30,0,10*ROW('Sanitation Data'!F20)))</f>
        <v/>
      </c>
      <c r="CX26" s="305" t="str">
        <f ca="true">+IF(OFFSET('Sanitation Data'!$F$31,0,10*ROW('Sanitation Data'!F20))="","",OFFSET('Sanitation Data'!$F$31,0,10*ROW('Sanitation Data'!F20)))</f>
        <v/>
      </c>
      <c r="CY26" s="305" t="str">
        <f ca="true">+IF(OFFSET('Sanitation Data'!$F$32,0,10*ROW('Sanitation Data'!F20))="","",OFFSET('Sanitation Data'!$F$32,0,10*ROW('Sanitation Data'!F20)))</f>
        <v/>
      </c>
      <c r="CZ26" s="305" t="str">
        <f ca="true">+IF(OFFSET('Sanitation Data'!$G$28,0,10*ROW('Sanitation Data'!G20))="","",OFFSET('Sanitation Data'!$G$28,0,10*ROW('Sanitation Data'!G20)))</f>
        <v/>
      </c>
      <c r="DA26" s="305" t="str">
        <f ca="true">+IF(OFFSET('Sanitation Data'!$G$29,0,10*ROW('Sanitation Data'!G20))="","",OFFSET('Sanitation Data'!$G$29,0,10*ROW('Sanitation Data'!G20)))</f>
        <v/>
      </c>
      <c r="DB26" s="305" t="str">
        <f ca="true">+IF(OFFSET('Sanitation Data'!$G$30,0,10*ROW('Sanitation Data'!G20))="","",OFFSET('Sanitation Data'!$G$30,0,10*ROW('Sanitation Data'!G20)))</f>
        <v/>
      </c>
      <c r="DC26" s="305" t="str">
        <f ca="true">+IF(OFFSET('Sanitation Data'!$G$31,0,10*ROW('Sanitation Data'!G20))="","",OFFSET('Sanitation Data'!$G$31,0,10*ROW('Sanitation Data'!G20)))</f>
        <v/>
      </c>
      <c r="DD26" s="305" t="str">
        <f ca="true">+IF(OFFSET('Sanitation Data'!$G$32,0,10*ROW('Sanitation Data'!G20))="","",OFFSET('Sanitation Data'!$G$32,0,10*ROW('Sanitation Data'!G20)))</f>
        <v/>
      </c>
      <c r="DE26" s="305" t="str">
        <f ca="true">+IF(OFFSET('Sanitation Data'!$H$28,0,10*ROW('Sanitation Data'!H20))="","",OFFSET('Sanitation Data'!$H$28,0,10*ROW('Sanitation Data'!H20)))</f>
        <v/>
      </c>
      <c r="DF26" s="305" t="str">
        <f ca="true">+IF(OFFSET('Sanitation Data'!$H$29,0,10*ROW('Sanitation Data'!H20))="","",OFFSET('Sanitation Data'!$H$29,0,10*ROW('Sanitation Data'!H20)))</f>
        <v/>
      </c>
      <c r="DG26" s="305" t="str">
        <f ca="true">+IF(OFFSET('Sanitation Data'!$H$30,0,10*ROW('Sanitation Data'!H20))="","",OFFSET('Sanitation Data'!$H$30,0,10*ROW('Sanitation Data'!H20)))</f>
        <v/>
      </c>
      <c r="DH26" s="305" t="str">
        <f ca="true">+IF(OFFSET('Sanitation Data'!$H$31,0,10*ROW('Sanitation Data'!H20))="","",OFFSET('Sanitation Data'!$H$31,0,10*ROW('Sanitation Data'!H20)))</f>
        <v/>
      </c>
      <c r="DI26" s="305" t="str">
        <f ca="true">+IF(OFFSET('Sanitation Data'!$H$32,0,10*ROW('Sanitation Data'!H20))="","",OFFSET('Sanitation Data'!$H$32,0,10*ROW('Sanitation Data'!H20)))</f>
        <v/>
      </c>
      <c r="DJ26" s="305" t="str">
        <f ca="true">+IF(OFFSET('Sanitation Data'!$I$28,0,10*ROW('Sanitation Data'!I20))="","",OFFSET('Sanitation Data'!$I$28,0,10*ROW('Sanitation Data'!I20)))</f>
        <v/>
      </c>
      <c r="DK26" s="305" t="str">
        <f ca="true">+IF(OFFSET('Sanitation Data'!$I$29,0,10*ROW('Sanitation Data'!I20))="","",OFFSET('Sanitation Data'!$I$29,0,10*ROW('Sanitation Data'!I20)))</f>
        <v/>
      </c>
      <c r="DL26" s="305" t="str">
        <f ca="true">+IF(OFFSET('Sanitation Data'!$I$30,0,10*ROW('Sanitation Data'!I20))="","",OFFSET('Sanitation Data'!$I$30,0,10*ROW('Sanitation Data'!I20)))</f>
        <v/>
      </c>
      <c r="DM26" s="305" t="str">
        <f ca="true">+IF(OFFSET('Sanitation Data'!$I$31,0,10*ROW('Sanitation Data'!I20))="","",OFFSET('Sanitation Data'!$I$31,0,10*ROW('Sanitation Data'!I20)))</f>
        <v/>
      </c>
      <c r="DN26" s="305" t="str">
        <f ca="true">+IF(OFFSET('Sanitation Data'!$I$32,0,10*ROW('Sanitation Data'!I20))="","",OFFSET('Sanitation Data'!$I$32,0,10*ROW('Sanitation Data'!I20)))</f>
        <v/>
      </c>
      <c r="DO26" s="305" t="str">
        <f ca="true">+IF(OFFSET('Hygiene Data'!$D$11,0,10*ROW('Hygiene Data'!D20))="","",OFFSET('Hygiene Data'!$D$11,0,10*ROW('Hygiene Data'!D20)))</f>
        <v/>
      </c>
      <c r="DP26" s="305" t="str">
        <f ca="true">+IF(OFFSET('Hygiene Data'!$D$12,0,10*ROW('Hygiene Data'!D20))="","",OFFSET('Hygiene Data'!$D$12,0,10*ROW('Hygiene Data'!D20)))</f>
        <v/>
      </c>
      <c r="DQ26" s="305" t="str">
        <f ca="true">+IF(OFFSET('Hygiene Data'!$D$13,0,10*ROW('Hygiene Data'!D20))="","",OFFSET('Hygiene Data'!$D$13,0,10*ROW('Hygiene Data'!D20)))</f>
        <v/>
      </c>
      <c r="DR26" s="305" t="str">
        <f ca="true">+IF(OFFSET('Hygiene Data'!$E$11,0,10*ROW('Hygiene Data'!E20))="","",OFFSET('Hygiene Data'!$E$11,0,10*ROW('Hygiene Data'!E20)))</f>
        <v/>
      </c>
      <c r="DS26" s="305" t="str">
        <f ca="true">+IF(OFFSET('Hygiene Data'!$E$12,0,10*ROW('Hygiene Data'!E20))="","",OFFSET('Hygiene Data'!$E$12,0,10*ROW('Hygiene Data'!E20)))</f>
        <v/>
      </c>
      <c r="DT26" s="305" t="str">
        <f ca="true">+IF(OFFSET('Hygiene Data'!$E$13,0,10*ROW('Hygiene Data'!E20))="","",OFFSET('Hygiene Data'!$E$13,0,10*ROW('Hygiene Data'!E20)))</f>
        <v/>
      </c>
      <c r="DU26" s="305" t="str">
        <f ca="true">+IF(OFFSET('Hygiene Data'!$F$11,0,10*ROW('Hygiene Data'!F20))="","",OFFSET('Hygiene Data'!$F$11,0,10*ROW('Hygiene Data'!F20)))</f>
        <v/>
      </c>
      <c r="DV26" s="305" t="str">
        <f ca="true">+IF(OFFSET('Hygiene Data'!$F$12,0,10*ROW('Hygiene Data'!F20))="","",OFFSET('Hygiene Data'!$F$12,0,10*ROW('Hygiene Data'!F20)))</f>
        <v/>
      </c>
      <c r="DW26" s="305" t="str">
        <f ca="true">+IF(OFFSET('Hygiene Data'!$F$13,0,10*ROW('Hygiene Data'!F20))="","",OFFSET('Hygiene Data'!$F$13,0,10*ROW('Hygiene Data'!F20)))</f>
        <v/>
      </c>
      <c r="DX26" s="305" t="str">
        <f ca="true">+IF(OFFSET('Hygiene Data'!$G$11,0,10*ROW('Hygiene Data'!G20))="","",OFFSET('Hygiene Data'!$G$11,0,10*ROW('Hygiene Data'!G20)))</f>
        <v/>
      </c>
      <c r="DY26" s="305" t="str">
        <f ca="true">+IF(OFFSET('Hygiene Data'!$G$12,0,10*ROW('Hygiene Data'!G20))="","",OFFSET('Hygiene Data'!$G$12,0,10*ROW('Hygiene Data'!G20)))</f>
        <v/>
      </c>
      <c r="DZ26" s="305" t="str">
        <f ca="true">+IF(OFFSET('Hygiene Data'!$G$13,0,10*ROW('Hygiene Data'!G20))="","",OFFSET('Hygiene Data'!$G$13,0,10*ROW('Hygiene Data'!G20)))</f>
        <v/>
      </c>
      <c r="EA26" s="305" t="str">
        <f ca="true">+IF(OFFSET('Hygiene Data'!$H$11,0,10*ROW('Hygiene Data'!H20))="","",OFFSET('Hygiene Data'!$H$11,0,10*ROW('Hygiene Data'!H20)))</f>
        <v/>
      </c>
      <c r="EB26" s="305" t="str">
        <f ca="true">+IF(OFFSET('Hygiene Data'!$H$12,0,10*ROW('Hygiene Data'!H20))="","",OFFSET('Hygiene Data'!$H$12,0,10*ROW('Hygiene Data'!H20)))</f>
        <v/>
      </c>
      <c r="EC26" s="305" t="str">
        <f ca="true">+IF(OFFSET('Hygiene Data'!$H$13,0,10*ROW('Hygiene Data'!H20))="","",OFFSET('Hygiene Data'!$H$13,0,10*ROW('Hygiene Data'!H20)))</f>
        <v/>
      </c>
      <c r="ED26" s="305" t="str">
        <f ca="true">+IF(OFFSET('Hygiene Data'!$I$11,0,10*ROW('Hygiene Data'!I20))="","",OFFSET('Hygiene Data'!$I$11,0,10*ROW('Hygiene Data'!I20)))</f>
        <v/>
      </c>
      <c r="EE26" s="305" t="str">
        <f ca="true">+IF(OFFSET('Hygiene Data'!$I$12,0,10*ROW('Hygiene Data'!I20))="","",OFFSET('Hygiene Data'!$I$12,0,10*ROW('Hygiene Data'!I20)))</f>
        <v/>
      </c>
      <c r="EF26" s="305"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MWI_2023_UIS</v>
      </c>
      <c r="B27" s="36" t="str">
        <f ca="true">+IF(OFFSET('Water Data'!$C$2,0,10*ROW('Water Data'!F21))="","",OFFSET('Water Data'!$C$2,0,10*ROW('Water Data'!F21)))</f>
        <v>Other</v>
      </c>
      <c r="C27" s="361">
        <f t="shared" ca="true" si="0"/>
        <v>2023</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94.03</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94.03</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83.48</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61.56</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61.56</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44.29</v>
      </c>
      <c r="BR27" s="305"/>
      <c r="BS27" s="305" t="str">
        <f ca="true">+IF(OFFSET('Water Data'!$D$27,0,10*ROW('Water Data'!D21))="","",OFFSET('Water Data'!$D$27,0,10*ROW('Water Data'!D21)))</f>
        <v/>
      </c>
      <c r="BT27" s="305" t="str">
        <f ca="true">+IF(OFFSET('Water Data'!$D$28,0,10*ROW('Water Data'!D21))="","",OFFSET('Water Data'!$D$28,0,10*ROW('Water Data'!D21)))</f>
        <v/>
      </c>
      <c r="BU27" s="305" t="str">
        <f ca="true">+IF(OFFSET('Water Data'!$D$29,0,10*ROW('Water Data'!D21))="","",OFFSET('Water Data'!$D$29,0,10*ROW('Water Data'!D21)))</f>
        <v>Yes</v>
      </c>
      <c r="BV27" s="305" t="str">
        <f ca="true">+IF(OFFSET('Water Data'!$E$27,0,10*ROW('Water Data'!E21))="","",OFFSET('Water Data'!$E$27,0,10*ROW('Water Data'!E21)))</f>
        <v/>
      </c>
      <c r="BW27" s="305" t="str">
        <f ca="true">+IF(OFFSET('Water Data'!$E$28,0,10*ROW('Water Data'!E21))="","",OFFSET('Water Data'!$E$28,0,10*ROW('Water Data'!E21)))</f>
        <v/>
      </c>
      <c r="BX27" s="305" t="str">
        <f ca="true">+IF(OFFSET('Water Data'!$E$29,0,10*ROW('Water Data'!E21))="","",OFFSET('Water Data'!$E$29,0,10*ROW('Water Data'!E21)))</f>
        <v/>
      </c>
      <c r="BY27" s="305" t="str">
        <f ca="true">+IF(OFFSET('Water Data'!$F$27,0,10*ROW('Water Data'!F21))="","",OFFSET('Water Data'!$F$27,0,10*ROW('Water Data'!F21)))</f>
        <v/>
      </c>
      <c r="BZ27" s="305" t="str">
        <f ca="true">+IF(OFFSET('Water Data'!$F$28,0,10*ROW('Water Data'!F21))="","",OFFSET('Water Data'!$F$28,0,10*ROW('Water Data'!F21)))</f>
        <v/>
      </c>
      <c r="CA27" s="305" t="str">
        <f ca="true">+IF(OFFSET('Water Data'!$F$29,0,10*ROW('Water Data'!F21))="","",OFFSET('Water Data'!$F$29,0,10*ROW('Water Data'!F21)))</f>
        <v/>
      </c>
      <c r="CB27" s="305" t="str">
        <f ca="true">+IF(OFFSET('Water Data'!$G$27,0,10*ROW('Water Data'!G21))="","",OFFSET('Water Data'!$G$27,0,10*ROW('Water Data'!G21)))</f>
        <v/>
      </c>
      <c r="CC27" s="305" t="str">
        <f ca="true">+IF(OFFSET('Water Data'!$G$28,0,10*ROW('Water Data'!G21))="","",OFFSET('Water Data'!$G$28,0,10*ROW('Water Data'!G21)))</f>
        <v/>
      </c>
      <c r="CD27" s="305" t="str">
        <f ca="true">+IF(OFFSET('Water Data'!$G$29,0,10*ROW('Water Data'!G21))="","",OFFSET('Water Data'!$G$29,0,10*ROW('Water Data'!G21)))</f>
        <v/>
      </c>
      <c r="CE27" s="305" t="str">
        <f ca="true">+IF(OFFSET('Water Data'!$H$27,0,10*ROW('Water Data'!H21))="","",OFFSET('Water Data'!$H$27,0,10*ROW('Water Data'!H21)))</f>
        <v/>
      </c>
      <c r="CF27" s="305" t="str">
        <f ca="true">+IF(OFFSET('Water Data'!$H$28,0,10*ROW('Water Data'!H21))="","",OFFSET('Water Data'!$H$28,0,10*ROW('Water Data'!H21)))</f>
        <v/>
      </c>
      <c r="CG27" s="305" t="str">
        <f ca="true">+IF(OFFSET('Water Data'!$H$29,0,10*ROW('Water Data'!H21))="","",OFFSET('Water Data'!$H$29,0,10*ROW('Water Data'!H21)))</f>
        <v>Yes</v>
      </c>
      <c r="CH27" s="305" t="str">
        <f ca="true">+IF(OFFSET('Water Data'!$I$27,0,10*ROW('Water Data'!I21))="","",OFFSET('Water Data'!$I$27,0,10*ROW('Water Data'!I21)))</f>
        <v/>
      </c>
      <c r="CI27" s="305" t="str">
        <f ca="true">+IF(OFFSET('Water Data'!$I$28,0,10*ROW('Water Data'!I21))="","",OFFSET('Water Data'!$I$28,0,10*ROW('Water Data'!I21)))</f>
        <v/>
      </c>
      <c r="CJ27" s="305" t="str">
        <f ca="true">+IF(OFFSET('Water Data'!$I$29,0,10*ROW('Water Data'!I21))="","",OFFSET('Water Data'!$I$29,0,10*ROW('Water Data'!I21)))</f>
        <v>Yes</v>
      </c>
      <c r="CK27" s="305" t="str">
        <f ca="true">+IF(OFFSET('Sanitation Data'!$D$28,0,10*ROW('Sanitation Data'!D21))="","",OFFSET('Sanitation Data'!$D$28,0,10*ROW('Sanitation Data'!D21)))</f>
        <v/>
      </c>
      <c r="CL27" s="305" t="str">
        <f ca="true">+IF(OFFSET('Sanitation Data'!$D$29,0,10*ROW('Sanitation Data'!D21))="","",OFFSET('Sanitation Data'!$D$29,0,10*ROW('Sanitation Data'!D21)))</f>
        <v/>
      </c>
      <c r="CM27" s="305" t="str">
        <f ca="true">+IF(OFFSET('Sanitation Data'!$D$30,0,10*ROW('Sanitation Data'!D21))="","",OFFSET('Sanitation Data'!$D$30,0,10*ROW('Sanitation Data'!D21)))</f>
        <v/>
      </c>
      <c r="CN27" s="305" t="str">
        <f ca="true">+IF(OFFSET('Sanitation Data'!$D$31,0,10*ROW('Sanitation Data'!D21))="","",OFFSET('Sanitation Data'!$D$31,0,10*ROW('Sanitation Data'!D21)))</f>
        <v/>
      </c>
      <c r="CO27" s="305" t="str">
        <f ca="true">+IF(OFFSET('Sanitation Data'!$D$32,0,10*ROW('Sanitation Data'!D21))="","",OFFSET('Sanitation Data'!$D$32,0,10*ROW('Sanitation Data'!D21)))</f>
        <v/>
      </c>
      <c r="CP27" s="305" t="str">
        <f ca="true">+IF(OFFSET('Sanitation Data'!$E$28,0,10*ROW('Sanitation Data'!E21))="","",OFFSET('Sanitation Data'!$E$28,0,10*ROW('Sanitation Data'!E21)))</f>
        <v/>
      </c>
      <c r="CQ27" s="305" t="str">
        <f ca="true">+IF(OFFSET('Sanitation Data'!$E$29,0,10*ROW('Sanitation Data'!E21))="","",OFFSET('Sanitation Data'!$E$29,0,10*ROW('Sanitation Data'!E21)))</f>
        <v/>
      </c>
      <c r="CR27" s="305" t="str">
        <f ca="true">+IF(OFFSET('Sanitation Data'!$E$30,0,10*ROW('Sanitation Data'!E21))="","",OFFSET('Sanitation Data'!$E$30,0,10*ROW('Sanitation Data'!E21)))</f>
        <v/>
      </c>
      <c r="CS27" s="305" t="str">
        <f ca="true">+IF(OFFSET('Sanitation Data'!$E$31,0,10*ROW('Sanitation Data'!E21))="","",OFFSET('Sanitation Data'!$E$31,0,10*ROW('Sanitation Data'!E21)))</f>
        <v/>
      </c>
      <c r="CT27" s="305" t="str">
        <f ca="true">+IF(OFFSET('Sanitation Data'!$E$32,0,10*ROW('Sanitation Data'!E21))="","",OFFSET('Sanitation Data'!$E$32,0,10*ROW('Sanitation Data'!E21)))</f>
        <v/>
      </c>
      <c r="CU27" s="305" t="str">
        <f ca="true">+IF(OFFSET('Sanitation Data'!$F$28,0,10*ROW('Sanitation Data'!F21))="","",OFFSET('Sanitation Data'!$F$28,0,10*ROW('Sanitation Data'!F21)))</f>
        <v/>
      </c>
      <c r="CV27" s="305" t="str">
        <f ca="true">+IF(OFFSET('Sanitation Data'!$F$29,0,10*ROW('Sanitation Data'!F21))="","",OFFSET('Sanitation Data'!$F$29,0,10*ROW('Sanitation Data'!F21)))</f>
        <v/>
      </c>
      <c r="CW27" s="305" t="str">
        <f ca="true">+IF(OFFSET('Sanitation Data'!$F$30,0,10*ROW('Sanitation Data'!F21))="","",OFFSET('Sanitation Data'!$F$30,0,10*ROW('Sanitation Data'!F21)))</f>
        <v/>
      </c>
      <c r="CX27" s="305" t="str">
        <f ca="true">+IF(OFFSET('Sanitation Data'!$F$31,0,10*ROW('Sanitation Data'!F21))="","",OFFSET('Sanitation Data'!$F$31,0,10*ROW('Sanitation Data'!F21)))</f>
        <v/>
      </c>
      <c r="CY27" s="305" t="str">
        <f ca="true">+IF(OFFSET('Sanitation Data'!$F$32,0,10*ROW('Sanitation Data'!F21))="","",OFFSET('Sanitation Data'!$F$32,0,10*ROW('Sanitation Data'!F21)))</f>
        <v/>
      </c>
      <c r="CZ27" s="305" t="str">
        <f ca="true">+IF(OFFSET('Sanitation Data'!$G$28,0,10*ROW('Sanitation Data'!G21))="","",OFFSET('Sanitation Data'!$G$28,0,10*ROW('Sanitation Data'!G21)))</f>
        <v/>
      </c>
      <c r="DA27" s="305" t="str">
        <f ca="true">+IF(OFFSET('Sanitation Data'!$G$29,0,10*ROW('Sanitation Data'!G21))="","",OFFSET('Sanitation Data'!$G$29,0,10*ROW('Sanitation Data'!G21)))</f>
        <v/>
      </c>
      <c r="DB27" s="305" t="str">
        <f ca="true">+IF(OFFSET('Sanitation Data'!$G$30,0,10*ROW('Sanitation Data'!G21))="","",OFFSET('Sanitation Data'!$G$30,0,10*ROW('Sanitation Data'!G21)))</f>
        <v/>
      </c>
      <c r="DC27" s="305" t="str">
        <f ca="true">+IF(OFFSET('Sanitation Data'!$G$31,0,10*ROW('Sanitation Data'!G21))="","",OFFSET('Sanitation Data'!$G$31,0,10*ROW('Sanitation Data'!G21)))</f>
        <v/>
      </c>
      <c r="DD27" s="305" t="str">
        <f ca="true">+IF(OFFSET('Sanitation Data'!$G$32,0,10*ROW('Sanitation Data'!G21))="","",OFFSET('Sanitation Data'!$G$32,0,10*ROW('Sanitation Data'!G21)))</f>
        <v/>
      </c>
      <c r="DE27" s="305" t="str">
        <f ca="true">+IF(OFFSET('Sanitation Data'!$H$28,0,10*ROW('Sanitation Data'!H21))="","",OFFSET('Sanitation Data'!$H$28,0,10*ROW('Sanitation Data'!H21)))</f>
        <v/>
      </c>
      <c r="DF27" s="305" t="str">
        <f ca="true">+IF(OFFSET('Sanitation Data'!$H$29,0,10*ROW('Sanitation Data'!H21))="","",OFFSET('Sanitation Data'!$H$29,0,10*ROW('Sanitation Data'!H21)))</f>
        <v/>
      </c>
      <c r="DG27" s="305" t="str">
        <f ca="true">+IF(OFFSET('Sanitation Data'!$H$30,0,10*ROW('Sanitation Data'!H21))="","",OFFSET('Sanitation Data'!$H$30,0,10*ROW('Sanitation Data'!H21)))</f>
        <v/>
      </c>
      <c r="DH27" s="305" t="str">
        <f ca="true">+IF(OFFSET('Sanitation Data'!$H$31,0,10*ROW('Sanitation Data'!H21))="","",OFFSET('Sanitation Data'!$H$31,0,10*ROW('Sanitation Data'!H21)))</f>
        <v/>
      </c>
      <c r="DI27" s="305" t="str">
        <f ca="true">+IF(OFFSET('Sanitation Data'!$H$32,0,10*ROW('Sanitation Data'!H21))="","",OFFSET('Sanitation Data'!$H$32,0,10*ROW('Sanitation Data'!H21)))</f>
        <v/>
      </c>
      <c r="DJ27" s="305" t="str">
        <f ca="true">+IF(OFFSET('Sanitation Data'!$I$28,0,10*ROW('Sanitation Data'!I21))="","",OFFSET('Sanitation Data'!$I$28,0,10*ROW('Sanitation Data'!I21)))</f>
        <v/>
      </c>
      <c r="DK27" s="305" t="str">
        <f ca="true">+IF(OFFSET('Sanitation Data'!$I$29,0,10*ROW('Sanitation Data'!I21))="","",OFFSET('Sanitation Data'!$I$29,0,10*ROW('Sanitation Data'!I21)))</f>
        <v/>
      </c>
      <c r="DL27" s="305" t="str">
        <f ca="true">+IF(OFFSET('Sanitation Data'!$I$30,0,10*ROW('Sanitation Data'!I21))="","",OFFSET('Sanitation Data'!$I$30,0,10*ROW('Sanitation Data'!I21)))</f>
        <v/>
      </c>
      <c r="DM27" s="305" t="str">
        <f ca="true">+IF(OFFSET('Sanitation Data'!$I$31,0,10*ROW('Sanitation Data'!I21))="","",OFFSET('Sanitation Data'!$I$31,0,10*ROW('Sanitation Data'!I21)))</f>
        <v/>
      </c>
      <c r="DN27" s="305" t="str">
        <f ca="true">+IF(OFFSET('Sanitation Data'!$I$32,0,10*ROW('Sanitation Data'!I21))="","",OFFSET('Sanitation Data'!$I$32,0,10*ROW('Sanitation Data'!I21)))</f>
        <v/>
      </c>
      <c r="DO27" s="305" t="str">
        <f ca="true">+IF(OFFSET('Hygiene Data'!$D$11,0,10*ROW('Hygiene Data'!D21))="","",OFFSET('Hygiene Data'!$D$11,0,10*ROW('Hygiene Data'!D21)))</f>
        <v/>
      </c>
      <c r="DP27" s="305" t="str">
        <f ca="true">+IF(OFFSET('Hygiene Data'!$D$12,0,10*ROW('Hygiene Data'!D21))="","",OFFSET('Hygiene Data'!$D$12,0,10*ROW('Hygiene Data'!D21)))</f>
        <v/>
      </c>
      <c r="DQ27" s="305" t="str">
        <f ca="true">+IF(OFFSET('Hygiene Data'!$D$13,0,10*ROW('Hygiene Data'!D21))="","",OFFSET('Hygiene Data'!$D$13,0,10*ROW('Hygiene Data'!D21)))</f>
        <v>Yes</v>
      </c>
      <c r="DR27" s="305" t="str">
        <f ca="true">+IF(OFFSET('Hygiene Data'!$E$11,0,10*ROW('Hygiene Data'!E21))="","",OFFSET('Hygiene Data'!$E$11,0,10*ROW('Hygiene Data'!E21)))</f>
        <v/>
      </c>
      <c r="DS27" s="305" t="str">
        <f ca="true">+IF(OFFSET('Hygiene Data'!$E$12,0,10*ROW('Hygiene Data'!E21))="","",OFFSET('Hygiene Data'!$E$12,0,10*ROW('Hygiene Data'!E21)))</f>
        <v/>
      </c>
      <c r="DT27" s="305" t="str">
        <f ca="true">+IF(OFFSET('Hygiene Data'!$E$13,0,10*ROW('Hygiene Data'!E21))="","",OFFSET('Hygiene Data'!$E$13,0,10*ROW('Hygiene Data'!E21)))</f>
        <v/>
      </c>
      <c r="DU27" s="305" t="str">
        <f ca="true">+IF(OFFSET('Hygiene Data'!$F$11,0,10*ROW('Hygiene Data'!F21))="","",OFFSET('Hygiene Data'!$F$11,0,10*ROW('Hygiene Data'!F21)))</f>
        <v/>
      </c>
      <c r="DV27" s="305" t="str">
        <f ca="true">+IF(OFFSET('Hygiene Data'!$F$12,0,10*ROW('Hygiene Data'!F21))="","",OFFSET('Hygiene Data'!$F$12,0,10*ROW('Hygiene Data'!F21)))</f>
        <v/>
      </c>
      <c r="DW27" s="305" t="str">
        <f ca="true">+IF(OFFSET('Hygiene Data'!$F$13,0,10*ROW('Hygiene Data'!F21))="","",OFFSET('Hygiene Data'!$F$13,0,10*ROW('Hygiene Data'!F21)))</f>
        <v/>
      </c>
      <c r="DX27" s="305" t="str">
        <f ca="true">+IF(OFFSET('Hygiene Data'!$G$11,0,10*ROW('Hygiene Data'!G21))="","",OFFSET('Hygiene Data'!$G$11,0,10*ROW('Hygiene Data'!G21)))</f>
        <v/>
      </c>
      <c r="DY27" s="305" t="str">
        <f ca="true">+IF(OFFSET('Hygiene Data'!$G$12,0,10*ROW('Hygiene Data'!G21))="","",OFFSET('Hygiene Data'!$G$12,0,10*ROW('Hygiene Data'!G21)))</f>
        <v/>
      </c>
      <c r="DZ27" s="305" t="str">
        <f ca="true">+IF(OFFSET('Hygiene Data'!$G$13,0,10*ROW('Hygiene Data'!G21))="","",OFFSET('Hygiene Data'!$G$13,0,10*ROW('Hygiene Data'!G21)))</f>
        <v/>
      </c>
      <c r="EA27" s="305" t="str">
        <f ca="true">+IF(OFFSET('Hygiene Data'!$H$11,0,10*ROW('Hygiene Data'!H21))="","",OFFSET('Hygiene Data'!$H$11,0,10*ROW('Hygiene Data'!H21)))</f>
        <v/>
      </c>
      <c r="EB27" s="305" t="str">
        <f ca="true">+IF(OFFSET('Hygiene Data'!$H$12,0,10*ROW('Hygiene Data'!H21))="","",OFFSET('Hygiene Data'!$H$12,0,10*ROW('Hygiene Data'!H21)))</f>
        <v/>
      </c>
      <c r="EC27" s="305" t="str">
        <f ca="true">+IF(OFFSET('Hygiene Data'!$H$13,0,10*ROW('Hygiene Data'!H21))="","",OFFSET('Hygiene Data'!$H$13,0,10*ROW('Hygiene Data'!H21)))</f>
        <v>Yes</v>
      </c>
      <c r="ED27" s="305" t="str">
        <f ca="true">+IF(OFFSET('Hygiene Data'!$I$11,0,10*ROW('Hygiene Data'!I21))="","",OFFSET('Hygiene Data'!$I$11,0,10*ROW('Hygiene Data'!I21)))</f>
        <v/>
      </c>
      <c r="EE27" s="305" t="str">
        <f ca="true">+IF(OFFSET('Hygiene Data'!$I$12,0,10*ROW('Hygiene Data'!I21))="","",OFFSET('Hygiene Data'!$I$12,0,10*ROW('Hygiene Data'!I21)))</f>
        <v/>
      </c>
      <c r="EF27" s="305" t="str">
        <f ca="true">+IF(OFFSET('Hygiene Data'!$I$13,0,10*ROW('Hygiene Data'!I21))="","",OFFSET('Hygiene Data'!$I$13,0,10*ROW('Hygiene Data'!I21)))</f>
        <v>Yes</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61"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5"/>
      <c r="BS28" s="305" t="str">
        <f ca="true">+IF(OFFSET('Water Data'!$D$27,0,10*ROW('Water Data'!D22))="","",OFFSET('Water Data'!$D$27,0,10*ROW('Water Data'!D22)))</f>
        <v/>
      </c>
      <c r="BT28" s="305" t="str">
        <f ca="true">+IF(OFFSET('Water Data'!$D$28,0,10*ROW('Water Data'!D22))="","",OFFSET('Water Data'!$D$28,0,10*ROW('Water Data'!D22)))</f>
        <v/>
      </c>
      <c r="BU28" s="305" t="str">
        <f ca="true">+IF(OFFSET('Water Data'!$D$29,0,10*ROW('Water Data'!D22))="","",OFFSET('Water Data'!$D$29,0,10*ROW('Water Data'!D22)))</f>
        <v/>
      </c>
      <c r="BV28" s="305" t="str">
        <f ca="true">+IF(OFFSET('Water Data'!$E$27,0,10*ROW('Water Data'!E22))="","",OFFSET('Water Data'!$E$27,0,10*ROW('Water Data'!E22)))</f>
        <v/>
      </c>
      <c r="BW28" s="305" t="str">
        <f ca="true">+IF(OFFSET('Water Data'!$E$28,0,10*ROW('Water Data'!E22))="","",OFFSET('Water Data'!$E$28,0,10*ROW('Water Data'!E22)))</f>
        <v/>
      </c>
      <c r="BX28" s="305" t="str">
        <f ca="true">+IF(OFFSET('Water Data'!$E$29,0,10*ROW('Water Data'!E22))="","",OFFSET('Water Data'!$E$29,0,10*ROW('Water Data'!E22)))</f>
        <v/>
      </c>
      <c r="BY28" s="305" t="str">
        <f ca="true">+IF(OFFSET('Water Data'!$F$27,0,10*ROW('Water Data'!F22))="","",OFFSET('Water Data'!$F$27,0,10*ROW('Water Data'!F22)))</f>
        <v/>
      </c>
      <c r="BZ28" s="305" t="str">
        <f ca="true">+IF(OFFSET('Water Data'!$F$28,0,10*ROW('Water Data'!F22))="","",OFFSET('Water Data'!$F$28,0,10*ROW('Water Data'!F22)))</f>
        <v/>
      </c>
      <c r="CA28" s="305" t="str">
        <f ca="true">+IF(OFFSET('Water Data'!$F$29,0,10*ROW('Water Data'!F22))="","",OFFSET('Water Data'!$F$29,0,10*ROW('Water Data'!F22)))</f>
        <v/>
      </c>
      <c r="CB28" s="305" t="str">
        <f ca="true">+IF(OFFSET('Water Data'!$G$27,0,10*ROW('Water Data'!G22))="","",OFFSET('Water Data'!$G$27,0,10*ROW('Water Data'!G22)))</f>
        <v/>
      </c>
      <c r="CC28" s="305" t="str">
        <f ca="true">+IF(OFFSET('Water Data'!$G$28,0,10*ROW('Water Data'!G22))="","",OFFSET('Water Data'!$G$28,0,10*ROW('Water Data'!G22)))</f>
        <v/>
      </c>
      <c r="CD28" s="305" t="str">
        <f ca="true">+IF(OFFSET('Water Data'!$G$29,0,10*ROW('Water Data'!G22))="","",OFFSET('Water Data'!$G$29,0,10*ROW('Water Data'!G22)))</f>
        <v/>
      </c>
      <c r="CE28" s="305" t="str">
        <f ca="true">+IF(OFFSET('Water Data'!$H$27,0,10*ROW('Water Data'!H22))="","",OFFSET('Water Data'!$H$27,0,10*ROW('Water Data'!H22)))</f>
        <v/>
      </c>
      <c r="CF28" s="305" t="str">
        <f ca="true">+IF(OFFSET('Water Data'!$H$28,0,10*ROW('Water Data'!H22))="","",OFFSET('Water Data'!$H$28,0,10*ROW('Water Data'!H22)))</f>
        <v/>
      </c>
      <c r="CG28" s="305" t="str">
        <f ca="true">+IF(OFFSET('Water Data'!$H$29,0,10*ROW('Water Data'!H22))="","",OFFSET('Water Data'!$H$29,0,10*ROW('Water Data'!H22)))</f>
        <v/>
      </c>
      <c r="CH28" s="305" t="str">
        <f ca="true">+IF(OFFSET('Water Data'!$I$27,0,10*ROW('Water Data'!I22))="","",OFFSET('Water Data'!$I$27,0,10*ROW('Water Data'!I22)))</f>
        <v/>
      </c>
      <c r="CI28" s="305" t="str">
        <f ca="true">+IF(OFFSET('Water Data'!$I$28,0,10*ROW('Water Data'!I22))="","",OFFSET('Water Data'!$I$28,0,10*ROW('Water Data'!I22)))</f>
        <v/>
      </c>
      <c r="CJ28" s="305" t="str">
        <f ca="true">+IF(OFFSET('Water Data'!$I$29,0,10*ROW('Water Data'!I22))="","",OFFSET('Water Data'!$I$29,0,10*ROW('Water Data'!I22)))</f>
        <v/>
      </c>
      <c r="CK28" s="305" t="str">
        <f ca="true">+IF(OFFSET('Sanitation Data'!$D$28,0,10*ROW('Sanitation Data'!D22))="","",OFFSET('Sanitation Data'!$D$28,0,10*ROW('Sanitation Data'!D22)))</f>
        <v/>
      </c>
      <c r="CL28" s="305" t="str">
        <f ca="true">+IF(OFFSET('Sanitation Data'!$D$29,0,10*ROW('Sanitation Data'!D22))="","",OFFSET('Sanitation Data'!$D$29,0,10*ROW('Sanitation Data'!D22)))</f>
        <v/>
      </c>
      <c r="CM28" s="305" t="str">
        <f ca="true">+IF(OFFSET('Sanitation Data'!$D$30,0,10*ROW('Sanitation Data'!D22))="","",OFFSET('Sanitation Data'!$D$30,0,10*ROW('Sanitation Data'!D22)))</f>
        <v/>
      </c>
      <c r="CN28" s="305" t="str">
        <f ca="true">+IF(OFFSET('Sanitation Data'!$D$31,0,10*ROW('Sanitation Data'!D22))="","",OFFSET('Sanitation Data'!$D$31,0,10*ROW('Sanitation Data'!D22)))</f>
        <v/>
      </c>
      <c r="CO28" s="305" t="str">
        <f ca="true">+IF(OFFSET('Sanitation Data'!$D$32,0,10*ROW('Sanitation Data'!D22))="","",OFFSET('Sanitation Data'!$D$32,0,10*ROW('Sanitation Data'!D22)))</f>
        <v/>
      </c>
      <c r="CP28" s="305" t="str">
        <f ca="true">+IF(OFFSET('Sanitation Data'!$E$28,0,10*ROW('Sanitation Data'!E22))="","",OFFSET('Sanitation Data'!$E$28,0,10*ROW('Sanitation Data'!E22)))</f>
        <v/>
      </c>
      <c r="CQ28" s="305" t="str">
        <f ca="true">+IF(OFFSET('Sanitation Data'!$E$29,0,10*ROW('Sanitation Data'!E22))="","",OFFSET('Sanitation Data'!$E$29,0,10*ROW('Sanitation Data'!E22)))</f>
        <v/>
      </c>
      <c r="CR28" s="305" t="str">
        <f ca="true">+IF(OFFSET('Sanitation Data'!$E$30,0,10*ROW('Sanitation Data'!E22))="","",OFFSET('Sanitation Data'!$E$30,0,10*ROW('Sanitation Data'!E22)))</f>
        <v/>
      </c>
      <c r="CS28" s="305" t="str">
        <f ca="true">+IF(OFFSET('Sanitation Data'!$E$31,0,10*ROW('Sanitation Data'!E22))="","",OFFSET('Sanitation Data'!$E$31,0,10*ROW('Sanitation Data'!E22)))</f>
        <v/>
      </c>
      <c r="CT28" s="305" t="str">
        <f ca="true">+IF(OFFSET('Sanitation Data'!$E$32,0,10*ROW('Sanitation Data'!E22))="","",OFFSET('Sanitation Data'!$E$32,0,10*ROW('Sanitation Data'!E22)))</f>
        <v/>
      </c>
      <c r="CU28" s="305" t="str">
        <f ca="true">+IF(OFFSET('Sanitation Data'!$F$28,0,10*ROW('Sanitation Data'!F22))="","",OFFSET('Sanitation Data'!$F$28,0,10*ROW('Sanitation Data'!F22)))</f>
        <v/>
      </c>
      <c r="CV28" s="305" t="str">
        <f ca="true">+IF(OFFSET('Sanitation Data'!$F$29,0,10*ROW('Sanitation Data'!F22))="","",OFFSET('Sanitation Data'!$F$29,0,10*ROW('Sanitation Data'!F22)))</f>
        <v/>
      </c>
      <c r="CW28" s="305" t="str">
        <f ca="true">+IF(OFFSET('Sanitation Data'!$F$30,0,10*ROW('Sanitation Data'!F22))="","",OFFSET('Sanitation Data'!$F$30,0,10*ROW('Sanitation Data'!F22)))</f>
        <v/>
      </c>
      <c r="CX28" s="305" t="str">
        <f ca="true">+IF(OFFSET('Sanitation Data'!$F$31,0,10*ROW('Sanitation Data'!F22))="","",OFFSET('Sanitation Data'!$F$31,0,10*ROW('Sanitation Data'!F22)))</f>
        <v/>
      </c>
      <c r="CY28" s="305" t="str">
        <f ca="true">+IF(OFFSET('Sanitation Data'!$F$32,0,10*ROW('Sanitation Data'!F22))="","",OFFSET('Sanitation Data'!$F$32,0,10*ROW('Sanitation Data'!F22)))</f>
        <v/>
      </c>
      <c r="CZ28" s="305" t="str">
        <f ca="true">+IF(OFFSET('Sanitation Data'!$G$28,0,10*ROW('Sanitation Data'!G22))="","",OFFSET('Sanitation Data'!$G$28,0,10*ROW('Sanitation Data'!G22)))</f>
        <v/>
      </c>
      <c r="DA28" s="305" t="str">
        <f ca="true">+IF(OFFSET('Sanitation Data'!$G$29,0,10*ROW('Sanitation Data'!G22))="","",OFFSET('Sanitation Data'!$G$29,0,10*ROW('Sanitation Data'!G22)))</f>
        <v/>
      </c>
      <c r="DB28" s="305" t="str">
        <f ca="true">+IF(OFFSET('Sanitation Data'!$G$30,0,10*ROW('Sanitation Data'!G22))="","",OFFSET('Sanitation Data'!$G$30,0,10*ROW('Sanitation Data'!G22)))</f>
        <v/>
      </c>
      <c r="DC28" s="305" t="str">
        <f ca="true">+IF(OFFSET('Sanitation Data'!$G$31,0,10*ROW('Sanitation Data'!G22))="","",OFFSET('Sanitation Data'!$G$31,0,10*ROW('Sanitation Data'!G22)))</f>
        <v/>
      </c>
      <c r="DD28" s="305" t="str">
        <f ca="true">+IF(OFFSET('Sanitation Data'!$G$32,0,10*ROW('Sanitation Data'!G22))="","",OFFSET('Sanitation Data'!$G$32,0,10*ROW('Sanitation Data'!G22)))</f>
        <v/>
      </c>
      <c r="DE28" s="305" t="str">
        <f ca="true">+IF(OFFSET('Sanitation Data'!$H$28,0,10*ROW('Sanitation Data'!H22))="","",OFFSET('Sanitation Data'!$H$28,0,10*ROW('Sanitation Data'!H22)))</f>
        <v/>
      </c>
      <c r="DF28" s="305" t="str">
        <f ca="true">+IF(OFFSET('Sanitation Data'!$H$29,0,10*ROW('Sanitation Data'!H22))="","",OFFSET('Sanitation Data'!$H$29,0,10*ROW('Sanitation Data'!H22)))</f>
        <v/>
      </c>
      <c r="DG28" s="305" t="str">
        <f ca="true">+IF(OFFSET('Sanitation Data'!$H$30,0,10*ROW('Sanitation Data'!H22))="","",OFFSET('Sanitation Data'!$H$30,0,10*ROW('Sanitation Data'!H22)))</f>
        <v/>
      </c>
      <c r="DH28" s="305" t="str">
        <f ca="true">+IF(OFFSET('Sanitation Data'!$H$31,0,10*ROW('Sanitation Data'!H22))="","",OFFSET('Sanitation Data'!$H$31,0,10*ROW('Sanitation Data'!H22)))</f>
        <v/>
      </c>
      <c r="DI28" s="305" t="str">
        <f ca="true">+IF(OFFSET('Sanitation Data'!$H$32,0,10*ROW('Sanitation Data'!H22))="","",OFFSET('Sanitation Data'!$H$32,0,10*ROW('Sanitation Data'!H22)))</f>
        <v/>
      </c>
      <c r="DJ28" s="305" t="str">
        <f ca="true">+IF(OFFSET('Sanitation Data'!$I$28,0,10*ROW('Sanitation Data'!I22))="","",OFFSET('Sanitation Data'!$I$28,0,10*ROW('Sanitation Data'!I22)))</f>
        <v/>
      </c>
      <c r="DK28" s="305" t="str">
        <f ca="true">+IF(OFFSET('Sanitation Data'!$I$29,0,10*ROW('Sanitation Data'!I22))="","",OFFSET('Sanitation Data'!$I$29,0,10*ROW('Sanitation Data'!I22)))</f>
        <v/>
      </c>
      <c r="DL28" s="305" t="str">
        <f ca="true">+IF(OFFSET('Sanitation Data'!$I$30,0,10*ROW('Sanitation Data'!I22))="","",OFFSET('Sanitation Data'!$I$30,0,10*ROW('Sanitation Data'!I22)))</f>
        <v/>
      </c>
      <c r="DM28" s="305" t="str">
        <f ca="true">+IF(OFFSET('Sanitation Data'!$I$31,0,10*ROW('Sanitation Data'!I22))="","",OFFSET('Sanitation Data'!$I$31,0,10*ROW('Sanitation Data'!I22)))</f>
        <v/>
      </c>
      <c r="DN28" s="305" t="str">
        <f ca="true">+IF(OFFSET('Sanitation Data'!$I$32,0,10*ROW('Sanitation Data'!I22))="","",OFFSET('Sanitation Data'!$I$32,0,10*ROW('Sanitation Data'!I22)))</f>
        <v/>
      </c>
      <c r="DO28" s="305" t="str">
        <f ca="true">+IF(OFFSET('Hygiene Data'!$D$11,0,10*ROW('Hygiene Data'!D22))="","",OFFSET('Hygiene Data'!$D$11,0,10*ROW('Hygiene Data'!D22)))</f>
        <v/>
      </c>
      <c r="DP28" s="305" t="str">
        <f ca="true">+IF(OFFSET('Hygiene Data'!$D$12,0,10*ROW('Hygiene Data'!D22))="","",OFFSET('Hygiene Data'!$D$12,0,10*ROW('Hygiene Data'!D22)))</f>
        <v/>
      </c>
      <c r="DQ28" s="305" t="str">
        <f ca="true">+IF(OFFSET('Hygiene Data'!$D$13,0,10*ROW('Hygiene Data'!D22))="","",OFFSET('Hygiene Data'!$D$13,0,10*ROW('Hygiene Data'!D22)))</f>
        <v/>
      </c>
      <c r="DR28" s="305" t="str">
        <f ca="true">+IF(OFFSET('Hygiene Data'!$E$11,0,10*ROW('Hygiene Data'!E22))="","",OFFSET('Hygiene Data'!$E$11,0,10*ROW('Hygiene Data'!E22)))</f>
        <v/>
      </c>
      <c r="DS28" s="305" t="str">
        <f ca="true">+IF(OFFSET('Hygiene Data'!$E$12,0,10*ROW('Hygiene Data'!E22))="","",OFFSET('Hygiene Data'!$E$12,0,10*ROW('Hygiene Data'!E22)))</f>
        <v/>
      </c>
      <c r="DT28" s="305" t="str">
        <f ca="true">+IF(OFFSET('Hygiene Data'!$E$13,0,10*ROW('Hygiene Data'!E22))="","",OFFSET('Hygiene Data'!$E$13,0,10*ROW('Hygiene Data'!E22)))</f>
        <v/>
      </c>
      <c r="DU28" s="305" t="str">
        <f ca="true">+IF(OFFSET('Hygiene Data'!$F$11,0,10*ROW('Hygiene Data'!F22))="","",OFFSET('Hygiene Data'!$F$11,0,10*ROW('Hygiene Data'!F22)))</f>
        <v/>
      </c>
      <c r="DV28" s="305" t="str">
        <f ca="true">+IF(OFFSET('Hygiene Data'!$F$12,0,10*ROW('Hygiene Data'!F22))="","",OFFSET('Hygiene Data'!$F$12,0,10*ROW('Hygiene Data'!F22)))</f>
        <v/>
      </c>
      <c r="DW28" s="305" t="str">
        <f ca="true">+IF(OFFSET('Hygiene Data'!$F$13,0,10*ROW('Hygiene Data'!F22))="","",OFFSET('Hygiene Data'!$F$13,0,10*ROW('Hygiene Data'!F22)))</f>
        <v/>
      </c>
      <c r="DX28" s="305" t="str">
        <f ca="true">+IF(OFFSET('Hygiene Data'!$G$11,0,10*ROW('Hygiene Data'!G22))="","",OFFSET('Hygiene Data'!$G$11,0,10*ROW('Hygiene Data'!G22)))</f>
        <v/>
      </c>
      <c r="DY28" s="305" t="str">
        <f ca="true">+IF(OFFSET('Hygiene Data'!$G$12,0,10*ROW('Hygiene Data'!G22))="","",OFFSET('Hygiene Data'!$G$12,0,10*ROW('Hygiene Data'!G22)))</f>
        <v/>
      </c>
      <c r="DZ28" s="305" t="str">
        <f ca="true">+IF(OFFSET('Hygiene Data'!$G$13,0,10*ROW('Hygiene Data'!G22))="","",OFFSET('Hygiene Data'!$G$13,0,10*ROW('Hygiene Data'!G22)))</f>
        <v/>
      </c>
      <c r="EA28" s="305" t="str">
        <f ca="true">+IF(OFFSET('Hygiene Data'!$H$11,0,10*ROW('Hygiene Data'!H22))="","",OFFSET('Hygiene Data'!$H$11,0,10*ROW('Hygiene Data'!H22)))</f>
        <v/>
      </c>
      <c r="EB28" s="305" t="str">
        <f ca="true">+IF(OFFSET('Hygiene Data'!$H$12,0,10*ROW('Hygiene Data'!H22))="","",OFFSET('Hygiene Data'!$H$12,0,10*ROW('Hygiene Data'!H22)))</f>
        <v/>
      </c>
      <c r="EC28" s="305" t="str">
        <f ca="true">+IF(OFFSET('Hygiene Data'!$H$13,0,10*ROW('Hygiene Data'!H22))="","",OFFSET('Hygiene Data'!$H$13,0,10*ROW('Hygiene Data'!H22)))</f>
        <v/>
      </c>
      <c r="ED28" s="305" t="str">
        <f ca="true">+IF(OFFSET('Hygiene Data'!$I$11,0,10*ROW('Hygiene Data'!I22))="","",OFFSET('Hygiene Data'!$I$11,0,10*ROW('Hygiene Data'!I22)))</f>
        <v/>
      </c>
      <c r="EE28" s="305" t="str">
        <f ca="true">+IF(OFFSET('Hygiene Data'!$I$12,0,10*ROW('Hygiene Data'!I22))="","",OFFSET('Hygiene Data'!$I$12,0,10*ROW('Hygiene Data'!I22)))</f>
        <v/>
      </c>
      <c r="EF28" s="305"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61"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5"/>
      <c r="BS29" s="305" t="str">
        <f ca="true">+IF(OFFSET('Water Data'!$D$27,0,10*ROW('Water Data'!D23))="","",OFFSET('Water Data'!$D$27,0,10*ROW('Water Data'!D23)))</f>
        <v/>
      </c>
      <c r="BT29" s="305" t="str">
        <f ca="true">+IF(OFFSET('Water Data'!$D$28,0,10*ROW('Water Data'!D23))="","",OFFSET('Water Data'!$D$28,0,10*ROW('Water Data'!D23)))</f>
        <v/>
      </c>
      <c r="BU29" s="305" t="str">
        <f ca="true">+IF(OFFSET('Water Data'!$D$29,0,10*ROW('Water Data'!D23))="","",OFFSET('Water Data'!$D$29,0,10*ROW('Water Data'!D23)))</f>
        <v/>
      </c>
      <c r="BV29" s="305" t="str">
        <f ca="true">+IF(OFFSET('Water Data'!$E$27,0,10*ROW('Water Data'!E23))="","",OFFSET('Water Data'!$E$27,0,10*ROW('Water Data'!E23)))</f>
        <v/>
      </c>
      <c r="BW29" s="305" t="str">
        <f ca="true">+IF(OFFSET('Water Data'!$E$28,0,10*ROW('Water Data'!E23))="","",OFFSET('Water Data'!$E$28,0,10*ROW('Water Data'!E23)))</f>
        <v/>
      </c>
      <c r="BX29" s="305" t="str">
        <f ca="true">+IF(OFFSET('Water Data'!$E$29,0,10*ROW('Water Data'!E23))="","",OFFSET('Water Data'!$E$29,0,10*ROW('Water Data'!E23)))</f>
        <v/>
      </c>
      <c r="BY29" s="305" t="str">
        <f ca="true">+IF(OFFSET('Water Data'!$F$27,0,10*ROW('Water Data'!F23))="","",OFFSET('Water Data'!$F$27,0,10*ROW('Water Data'!F23)))</f>
        <v/>
      </c>
      <c r="BZ29" s="305" t="str">
        <f ca="true">+IF(OFFSET('Water Data'!$F$28,0,10*ROW('Water Data'!F23))="","",OFFSET('Water Data'!$F$28,0,10*ROW('Water Data'!F23)))</f>
        <v/>
      </c>
      <c r="CA29" s="305" t="str">
        <f ca="true">+IF(OFFSET('Water Data'!$F$29,0,10*ROW('Water Data'!F23))="","",OFFSET('Water Data'!$F$29,0,10*ROW('Water Data'!F23)))</f>
        <v/>
      </c>
      <c r="CB29" s="305" t="str">
        <f ca="true">+IF(OFFSET('Water Data'!$G$27,0,10*ROW('Water Data'!G23))="","",OFFSET('Water Data'!$G$27,0,10*ROW('Water Data'!G23)))</f>
        <v/>
      </c>
      <c r="CC29" s="305" t="str">
        <f ca="true">+IF(OFFSET('Water Data'!$G$28,0,10*ROW('Water Data'!G23))="","",OFFSET('Water Data'!$G$28,0,10*ROW('Water Data'!G23)))</f>
        <v/>
      </c>
      <c r="CD29" s="305" t="str">
        <f ca="true">+IF(OFFSET('Water Data'!$G$29,0,10*ROW('Water Data'!G23))="","",OFFSET('Water Data'!$G$29,0,10*ROW('Water Data'!G23)))</f>
        <v/>
      </c>
      <c r="CE29" s="305" t="str">
        <f ca="true">+IF(OFFSET('Water Data'!$H$27,0,10*ROW('Water Data'!H23))="","",OFFSET('Water Data'!$H$27,0,10*ROW('Water Data'!H23)))</f>
        <v/>
      </c>
      <c r="CF29" s="305" t="str">
        <f ca="true">+IF(OFFSET('Water Data'!$H$28,0,10*ROW('Water Data'!H23))="","",OFFSET('Water Data'!$H$28,0,10*ROW('Water Data'!H23)))</f>
        <v/>
      </c>
      <c r="CG29" s="305" t="str">
        <f ca="true">+IF(OFFSET('Water Data'!$H$29,0,10*ROW('Water Data'!H23))="","",OFFSET('Water Data'!$H$29,0,10*ROW('Water Data'!H23)))</f>
        <v/>
      </c>
      <c r="CH29" s="305" t="str">
        <f ca="true">+IF(OFFSET('Water Data'!$I$27,0,10*ROW('Water Data'!I23))="","",OFFSET('Water Data'!$I$27,0,10*ROW('Water Data'!I23)))</f>
        <v/>
      </c>
      <c r="CI29" s="305" t="str">
        <f ca="true">+IF(OFFSET('Water Data'!$I$28,0,10*ROW('Water Data'!I23))="","",OFFSET('Water Data'!$I$28,0,10*ROW('Water Data'!I23)))</f>
        <v/>
      </c>
      <c r="CJ29" s="305" t="str">
        <f ca="true">+IF(OFFSET('Water Data'!$I$29,0,10*ROW('Water Data'!I23))="","",OFFSET('Water Data'!$I$29,0,10*ROW('Water Data'!I23)))</f>
        <v/>
      </c>
      <c r="CK29" s="305" t="str">
        <f ca="true">+IF(OFFSET('Sanitation Data'!$D$28,0,10*ROW('Sanitation Data'!D23))="","",OFFSET('Sanitation Data'!$D$28,0,10*ROW('Sanitation Data'!D23)))</f>
        <v/>
      </c>
      <c r="CL29" s="305" t="str">
        <f ca="true">+IF(OFFSET('Sanitation Data'!$D$29,0,10*ROW('Sanitation Data'!D23))="","",OFFSET('Sanitation Data'!$D$29,0,10*ROW('Sanitation Data'!D23)))</f>
        <v/>
      </c>
      <c r="CM29" s="305" t="str">
        <f ca="true">+IF(OFFSET('Sanitation Data'!$D$30,0,10*ROW('Sanitation Data'!D23))="","",OFFSET('Sanitation Data'!$D$30,0,10*ROW('Sanitation Data'!D23)))</f>
        <v/>
      </c>
      <c r="CN29" s="305" t="str">
        <f ca="true">+IF(OFFSET('Sanitation Data'!$D$31,0,10*ROW('Sanitation Data'!D23))="","",OFFSET('Sanitation Data'!$D$31,0,10*ROW('Sanitation Data'!D23)))</f>
        <v/>
      </c>
      <c r="CO29" s="305" t="str">
        <f ca="true">+IF(OFFSET('Sanitation Data'!$D$32,0,10*ROW('Sanitation Data'!D23))="","",OFFSET('Sanitation Data'!$D$32,0,10*ROW('Sanitation Data'!D23)))</f>
        <v/>
      </c>
      <c r="CP29" s="305" t="str">
        <f ca="true">+IF(OFFSET('Sanitation Data'!$E$28,0,10*ROW('Sanitation Data'!E23))="","",OFFSET('Sanitation Data'!$E$28,0,10*ROW('Sanitation Data'!E23)))</f>
        <v/>
      </c>
      <c r="CQ29" s="305" t="str">
        <f ca="true">+IF(OFFSET('Sanitation Data'!$E$29,0,10*ROW('Sanitation Data'!E23))="","",OFFSET('Sanitation Data'!$E$29,0,10*ROW('Sanitation Data'!E23)))</f>
        <v/>
      </c>
      <c r="CR29" s="305" t="str">
        <f ca="true">+IF(OFFSET('Sanitation Data'!$E$30,0,10*ROW('Sanitation Data'!E23))="","",OFFSET('Sanitation Data'!$E$30,0,10*ROW('Sanitation Data'!E23)))</f>
        <v/>
      </c>
      <c r="CS29" s="305" t="str">
        <f ca="true">+IF(OFFSET('Sanitation Data'!$E$31,0,10*ROW('Sanitation Data'!E23))="","",OFFSET('Sanitation Data'!$E$31,0,10*ROW('Sanitation Data'!E23)))</f>
        <v/>
      </c>
      <c r="CT29" s="305" t="str">
        <f ca="true">+IF(OFFSET('Sanitation Data'!$E$32,0,10*ROW('Sanitation Data'!E23))="","",OFFSET('Sanitation Data'!$E$32,0,10*ROW('Sanitation Data'!E23)))</f>
        <v/>
      </c>
      <c r="CU29" s="305" t="str">
        <f ca="true">+IF(OFFSET('Sanitation Data'!$F$28,0,10*ROW('Sanitation Data'!F23))="","",OFFSET('Sanitation Data'!$F$28,0,10*ROW('Sanitation Data'!F23)))</f>
        <v/>
      </c>
      <c r="CV29" s="305" t="str">
        <f ca="true">+IF(OFFSET('Sanitation Data'!$F$29,0,10*ROW('Sanitation Data'!F23))="","",OFFSET('Sanitation Data'!$F$29,0,10*ROW('Sanitation Data'!F23)))</f>
        <v/>
      </c>
      <c r="CW29" s="305" t="str">
        <f ca="true">+IF(OFFSET('Sanitation Data'!$F$30,0,10*ROW('Sanitation Data'!F23))="","",OFFSET('Sanitation Data'!$F$30,0,10*ROW('Sanitation Data'!F23)))</f>
        <v/>
      </c>
      <c r="CX29" s="305" t="str">
        <f ca="true">+IF(OFFSET('Sanitation Data'!$F$31,0,10*ROW('Sanitation Data'!F23))="","",OFFSET('Sanitation Data'!$F$31,0,10*ROW('Sanitation Data'!F23)))</f>
        <v/>
      </c>
      <c r="CY29" s="305" t="str">
        <f ca="true">+IF(OFFSET('Sanitation Data'!$F$32,0,10*ROW('Sanitation Data'!F23))="","",OFFSET('Sanitation Data'!$F$32,0,10*ROW('Sanitation Data'!F23)))</f>
        <v/>
      </c>
      <c r="CZ29" s="305" t="str">
        <f ca="true">+IF(OFFSET('Sanitation Data'!$G$28,0,10*ROW('Sanitation Data'!G23))="","",OFFSET('Sanitation Data'!$G$28,0,10*ROW('Sanitation Data'!G23)))</f>
        <v/>
      </c>
      <c r="DA29" s="305" t="str">
        <f ca="true">+IF(OFFSET('Sanitation Data'!$G$29,0,10*ROW('Sanitation Data'!G23))="","",OFFSET('Sanitation Data'!$G$29,0,10*ROW('Sanitation Data'!G23)))</f>
        <v/>
      </c>
      <c r="DB29" s="305" t="str">
        <f ca="true">+IF(OFFSET('Sanitation Data'!$G$30,0,10*ROW('Sanitation Data'!G23))="","",OFFSET('Sanitation Data'!$G$30,0,10*ROW('Sanitation Data'!G23)))</f>
        <v/>
      </c>
      <c r="DC29" s="305" t="str">
        <f ca="true">+IF(OFFSET('Sanitation Data'!$G$31,0,10*ROW('Sanitation Data'!G23))="","",OFFSET('Sanitation Data'!$G$31,0,10*ROW('Sanitation Data'!G23)))</f>
        <v/>
      </c>
      <c r="DD29" s="305" t="str">
        <f ca="true">+IF(OFFSET('Sanitation Data'!$G$32,0,10*ROW('Sanitation Data'!G23))="","",OFFSET('Sanitation Data'!$G$32,0,10*ROW('Sanitation Data'!G23)))</f>
        <v/>
      </c>
      <c r="DE29" s="305" t="str">
        <f ca="true">+IF(OFFSET('Sanitation Data'!$H$28,0,10*ROW('Sanitation Data'!H23))="","",OFFSET('Sanitation Data'!$H$28,0,10*ROW('Sanitation Data'!H23)))</f>
        <v/>
      </c>
      <c r="DF29" s="305" t="str">
        <f ca="true">+IF(OFFSET('Sanitation Data'!$H$29,0,10*ROW('Sanitation Data'!H23))="","",OFFSET('Sanitation Data'!$H$29,0,10*ROW('Sanitation Data'!H23)))</f>
        <v/>
      </c>
      <c r="DG29" s="305" t="str">
        <f ca="true">+IF(OFFSET('Sanitation Data'!$H$30,0,10*ROW('Sanitation Data'!H23))="","",OFFSET('Sanitation Data'!$H$30,0,10*ROW('Sanitation Data'!H23)))</f>
        <v/>
      </c>
      <c r="DH29" s="305" t="str">
        <f ca="true">+IF(OFFSET('Sanitation Data'!$H$31,0,10*ROW('Sanitation Data'!H23))="","",OFFSET('Sanitation Data'!$H$31,0,10*ROW('Sanitation Data'!H23)))</f>
        <v/>
      </c>
      <c r="DI29" s="305" t="str">
        <f ca="true">+IF(OFFSET('Sanitation Data'!$H$32,0,10*ROW('Sanitation Data'!H23))="","",OFFSET('Sanitation Data'!$H$32,0,10*ROW('Sanitation Data'!H23)))</f>
        <v/>
      </c>
      <c r="DJ29" s="305" t="str">
        <f ca="true">+IF(OFFSET('Sanitation Data'!$I$28,0,10*ROW('Sanitation Data'!I23))="","",OFFSET('Sanitation Data'!$I$28,0,10*ROW('Sanitation Data'!I23)))</f>
        <v/>
      </c>
      <c r="DK29" s="305" t="str">
        <f ca="true">+IF(OFFSET('Sanitation Data'!$I$29,0,10*ROW('Sanitation Data'!I23))="","",OFFSET('Sanitation Data'!$I$29,0,10*ROW('Sanitation Data'!I23)))</f>
        <v/>
      </c>
      <c r="DL29" s="305" t="str">
        <f ca="true">+IF(OFFSET('Sanitation Data'!$I$30,0,10*ROW('Sanitation Data'!I23))="","",OFFSET('Sanitation Data'!$I$30,0,10*ROW('Sanitation Data'!I23)))</f>
        <v/>
      </c>
      <c r="DM29" s="305" t="str">
        <f ca="true">+IF(OFFSET('Sanitation Data'!$I$31,0,10*ROW('Sanitation Data'!I23))="","",OFFSET('Sanitation Data'!$I$31,0,10*ROW('Sanitation Data'!I23)))</f>
        <v/>
      </c>
      <c r="DN29" s="305" t="str">
        <f ca="true">+IF(OFFSET('Sanitation Data'!$I$32,0,10*ROW('Sanitation Data'!I23))="","",OFFSET('Sanitation Data'!$I$32,0,10*ROW('Sanitation Data'!I23)))</f>
        <v/>
      </c>
      <c r="DO29" s="305" t="str">
        <f ca="true">+IF(OFFSET('Hygiene Data'!$D$11,0,10*ROW('Hygiene Data'!D23))="","",OFFSET('Hygiene Data'!$D$11,0,10*ROW('Hygiene Data'!D23)))</f>
        <v/>
      </c>
      <c r="DP29" s="305" t="str">
        <f ca="true">+IF(OFFSET('Hygiene Data'!$D$12,0,10*ROW('Hygiene Data'!D23))="","",OFFSET('Hygiene Data'!$D$12,0,10*ROW('Hygiene Data'!D23)))</f>
        <v/>
      </c>
      <c r="DQ29" s="305" t="str">
        <f ca="true">+IF(OFFSET('Hygiene Data'!$D$13,0,10*ROW('Hygiene Data'!D23))="","",OFFSET('Hygiene Data'!$D$13,0,10*ROW('Hygiene Data'!D23)))</f>
        <v/>
      </c>
      <c r="DR29" s="305" t="str">
        <f ca="true">+IF(OFFSET('Hygiene Data'!$E$11,0,10*ROW('Hygiene Data'!E23))="","",OFFSET('Hygiene Data'!$E$11,0,10*ROW('Hygiene Data'!E23)))</f>
        <v/>
      </c>
      <c r="DS29" s="305" t="str">
        <f ca="true">+IF(OFFSET('Hygiene Data'!$E$12,0,10*ROW('Hygiene Data'!E23))="","",OFFSET('Hygiene Data'!$E$12,0,10*ROW('Hygiene Data'!E23)))</f>
        <v/>
      </c>
      <c r="DT29" s="305" t="str">
        <f ca="true">+IF(OFFSET('Hygiene Data'!$E$13,0,10*ROW('Hygiene Data'!E23))="","",OFFSET('Hygiene Data'!$E$13,0,10*ROW('Hygiene Data'!E23)))</f>
        <v/>
      </c>
      <c r="DU29" s="305" t="str">
        <f ca="true">+IF(OFFSET('Hygiene Data'!$F$11,0,10*ROW('Hygiene Data'!F23))="","",OFFSET('Hygiene Data'!$F$11,0,10*ROW('Hygiene Data'!F23)))</f>
        <v/>
      </c>
      <c r="DV29" s="305" t="str">
        <f ca="true">+IF(OFFSET('Hygiene Data'!$F$12,0,10*ROW('Hygiene Data'!F23))="","",OFFSET('Hygiene Data'!$F$12,0,10*ROW('Hygiene Data'!F23)))</f>
        <v/>
      </c>
      <c r="DW29" s="305" t="str">
        <f ca="true">+IF(OFFSET('Hygiene Data'!$F$13,0,10*ROW('Hygiene Data'!F23))="","",OFFSET('Hygiene Data'!$F$13,0,10*ROW('Hygiene Data'!F23)))</f>
        <v/>
      </c>
      <c r="DX29" s="305" t="str">
        <f ca="true">+IF(OFFSET('Hygiene Data'!$G$11,0,10*ROW('Hygiene Data'!G23))="","",OFFSET('Hygiene Data'!$G$11,0,10*ROW('Hygiene Data'!G23)))</f>
        <v/>
      </c>
      <c r="DY29" s="305" t="str">
        <f ca="true">+IF(OFFSET('Hygiene Data'!$G$12,0,10*ROW('Hygiene Data'!G23))="","",OFFSET('Hygiene Data'!$G$12,0,10*ROW('Hygiene Data'!G23)))</f>
        <v/>
      </c>
      <c r="DZ29" s="305" t="str">
        <f ca="true">+IF(OFFSET('Hygiene Data'!$G$13,0,10*ROW('Hygiene Data'!G23))="","",OFFSET('Hygiene Data'!$G$13,0,10*ROW('Hygiene Data'!G23)))</f>
        <v/>
      </c>
      <c r="EA29" s="305" t="str">
        <f ca="true">+IF(OFFSET('Hygiene Data'!$H$11,0,10*ROW('Hygiene Data'!H23))="","",OFFSET('Hygiene Data'!$H$11,0,10*ROW('Hygiene Data'!H23)))</f>
        <v/>
      </c>
      <c r="EB29" s="305" t="str">
        <f ca="true">+IF(OFFSET('Hygiene Data'!$H$12,0,10*ROW('Hygiene Data'!H23))="","",OFFSET('Hygiene Data'!$H$12,0,10*ROW('Hygiene Data'!H23)))</f>
        <v/>
      </c>
      <c r="EC29" s="305" t="str">
        <f ca="true">+IF(OFFSET('Hygiene Data'!$H$13,0,10*ROW('Hygiene Data'!H23))="","",OFFSET('Hygiene Data'!$H$13,0,10*ROW('Hygiene Data'!H23)))</f>
        <v/>
      </c>
      <c r="ED29" s="305" t="str">
        <f ca="true">+IF(OFFSET('Hygiene Data'!$I$11,0,10*ROW('Hygiene Data'!I23))="","",OFFSET('Hygiene Data'!$I$11,0,10*ROW('Hygiene Data'!I23)))</f>
        <v/>
      </c>
      <c r="EE29" s="305" t="str">
        <f ca="true">+IF(OFFSET('Hygiene Data'!$I$12,0,10*ROW('Hygiene Data'!I23))="","",OFFSET('Hygiene Data'!$I$12,0,10*ROW('Hygiene Data'!I23)))</f>
        <v/>
      </c>
      <c r="EF29" s="305"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61"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5"/>
      <c r="BS30" s="305" t="str">
        <f ca="true">+IF(OFFSET('Water Data'!$D$27,0,10*ROW('Water Data'!D24))="","",OFFSET('Water Data'!$D$27,0,10*ROW('Water Data'!D24)))</f>
        <v/>
      </c>
      <c r="BT30" s="305" t="str">
        <f ca="true">+IF(OFFSET('Water Data'!$D$28,0,10*ROW('Water Data'!D24))="","",OFFSET('Water Data'!$D$28,0,10*ROW('Water Data'!D24)))</f>
        <v/>
      </c>
      <c r="BU30" s="305" t="str">
        <f ca="true">+IF(OFFSET('Water Data'!$D$29,0,10*ROW('Water Data'!D24))="","",OFFSET('Water Data'!$D$29,0,10*ROW('Water Data'!D24)))</f>
        <v/>
      </c>
      <c r="BV30" s="305" t="str">
        <f ca="true">+IF(OFFSET('Water Data'!$E$27,0,10*ROW('Water Data'!E24))="","",OFFSET('Water Data'!$E$27,0,10*ROW('Water Data'!E24)))</f>
        <v/>
      </c>
      <c r="BW30" s="305" t="str">
        <f ca="true">+IF(OFFSET('Water Data'!$E$28,0,10*ROW('Water Data'!E24))="","",OFFSET('Water Data'!$E$28,0,10*ROW('Water Data'!E24)))</f>
        <v/>
      </c>
      <c r="BX30" s="305" t="str">
        <f ca="true">+IF(OFFSET('Water Data'!$E$29,0,10*ROW('Water Data'!E24))="","",OFFSET('Water Data'!$E$29,0,10*ROW('Water Data'!E24)))</f>
        <v/>
      </c>
      <c r="BY30" s="305" t="str">
        <f ca="true">+IF(OFFSET('Water Data'!$F$27,0,10*ROW('Water Data'!F24))="","",OFFSET('Water Data'!$F$27,0,10*ROW('Water Data'!F24)))</f>
        <v/>
      </c>
      <c r="BZ30" s="305" t="str">
        <f ca="true">+IF(OFFSET('Water Data'!$F$28,0,10*ROW('Water Data'!F24))="","",OFFSET('Water Data'!$F$28,0,10*ROW('Water Data'!F24)))</f>
        <v/>
      </c>
      <c r="CA30" s="305" t="str">
        <f ca="true">+IF(OFFSET('Water Data'!$F$29,0,10*ROW('Water Data'!F24))="","",OFFSET('Water Data'!$F$29,0,10*ROW('Water Data'!F24)))</f>
        <v/>
      </c>
      <c r="CB30" s="305" t="str">
        <f ca="true">+IF(OFFSET('Water Data'!$G$27,0,10*ROW('Water Data'!G24))="","",OFFSET('Water Data'!$G$27,0,10*ROW('Water Data'!G24)))</f>
        <v/>
      </c>
      <c r="CC30" s="305" t="str">
        <f ca="true">+IF(OFFSET('Water Data'!$G$28,0,10*ROW('Water Data'!G24))="","",OFFSET('Water Data'!$G$28,0,10*ROW('Water Data'!G24)))</f>
        <v/>
      </c>
      <c r="CD30" s="305" t="str">
        <f ca="true">+IF(OFFSET('Water Data'!$G$29,0,10*ROW('Water Data'!G24))="","",OFFSET('Water Data'!$G$29,0,10*ROW('Water Data'!G24)))</f>
        <v/>
      </c>
      <c r="CE30" s="305" t="str">
        <f ca="true">+IF(OFFSET('Water Data'!$H$27,0,10*ROW('Water Data'!H24))="","",OFFSET('Water Data'!$H$27,0,10*ROW('Water Data'!H24)))</f>
        <v/>
      </c>
      <c r="CF30" s="305" t="str">
        <f ca="true">+IF(OFFSET('Water Data'!$H$28,0,10*ROW('Water Data'!H24))="","",OFFSET('Water Data'!$H$28,0,10*ROW('Water Data'!H24)))</f>
        <v/>
      </c>
      <c r="CG30" s="305" t="str">
        <f ca="true">+IF(OFFSET('Water Data'!$H$29,0,10*ROW('Water Data'!H24))="","",OFFSET('Water Data'!$H$29,0,10*ROW('Water Data'!H24)))</f>
        <v/>
      </c>
      <c r="CH30" s="305" t="str">
        <f ca="true">+IF(OFFSET('Water Data'!$I$27,0,10*ROW('Water Data'!I24))="","",OFFSET('Water Data'!$I$27,0,10*ROW('Water Data'!I24)))</f>
        <v/>
      </c>
      <c r="CI30" s="305" t="str">
        <f ca="true">+IF(OFFSET('Water Data'!$I$28,0,10*ROW('Water Data'!I24))="","",OFFSET('Water Data'!$I$28,0,10*ROW('Water Data'!I24)))</f>
        <v/>
      </c>
      <c r="CJ30" s="305" t="str">
        <f ca="true">+IF(OFFSET('Water Data'!$I$29,0,10*ROW('Water Data'!I24))="","",OFFSET('Water Data'!$I$29,0,10*ROW('Water Data'!I24)))</f>
        <v/>
      </c>
      <c r="CK30" s="305" t="str">
        <f ca="true">+IF(OFFSET('Sanitation Data'!$D$28,0,10*ROW('Sanitation Data'!D24))="","",OFFSET('Sanitation Data'!$D$28,0,10*ROW('Sanitation Data'!D24)))</f>
        <v/>
      </c>
      <c r="CL30" s="305" t="str">
        <f ca="true">+IF(OFFSET('Sanitation Data'!$D$29,0,10*ROW('Sanitation Data'!D24))="","",OFFSET('Sanitation Data'!$D$29,0,10*ROW('Sanitation Data'!D24)))</f>
        <v/>
      </c>
      <c r="CM30" s="305" t="str">
        <f ca="true">+IF(OFFSET('Sanitation Data'!$D$30,0,10*ROW('Sanitation Data'!D24))="","",OFFSET('Sanitation Data'!$D$30,0,10*ROW('Sanitation Data'!D24)))</f>
        <v/>
      </c>
      <c r="CN30" s="305" t="str">
        <f ca="true">+IF(OFFSET('Sanitation Data'!$D$31,0,10*ROW('Sanitation Data'!D24))="","",OFFSET('Sanitation Data'!$D$31,0,10*ROW('Sanitation Data'!D24)))</f>
        <v/>
      </c>
      <c r="CO30" s="305" t="str">
        <f ca="true">+IF(OFFSET('Sanitation Data'!$D$32,0,10*ROW('Sanitation Data'!D24))="","",OFFSET('Sanitation Data'!$D$32,0,10*ROW('Sanitation Data'!D24)))</f>
        <v/>
      </c>
      <c r="CP30" s="305" t="str">
        <f ca="true">+IF(OFFSET('Sanitation Data'!$E$28,0,10*ROW('Sanitation Data'!E24))="","",OFFSET('Sanitation Data'!$E$28,0,10*ROW('Sanitation Data'!E24)))</f>
        <v/>
      </c>
      <c r="CQ30" s="305" t="str">
        <f ca="true">+IF(OFFSET('Sanitation Data'!$E$29,0,10*ROW('Sanitation Data'!E24))="","",OFFSET('Sanitation Data'!$E$29,0,10*ROW('Sanitation Data'!E24)))</f>
        <v/>
      </c>
      <c r="CR30" s="305" t="str">
        <f ca="true">+IF(OFFSET('Sanitation Data'!$E$30,0,10*ROW('Sanitation Data'!E24))="","",OFFSET('Sanitation Data'!$E$30,0,10*ROW('Sanitation Data'!E24)))</f>
        <v/>
      </c>
      <c r="CS30" s="305" t="str">
        <f ca="true">+IF(OFFSET('Sanitation Data'!$E$31,0,10*ROW('Sanitation Data'!E24))="","",OFFSET('Sanitation Data'!$E$31,0,10*ROW('Sanitation Data'!E24)))</f>
        <v/>
      </c>
      <c r="CT30" s="305" t="str">
        <f ca="true">+IF(OFFSET('Sanitation Data'!$E$32,0,10*ROW('Sanitation Data'!E24))="","",OFFSET('Sanitation Data'!$E$32,0,10*ROW('Sanitation Data'!E24)))</f>
        <v/>
      </c>
      <c r="CU30" s="305" t="str">
        <f ca="true">+IF(OFFSET('Sanitation Data'!$F$28,0,10*ROW('Sanitation Data'!F24))="","",OFFSET('Sanitation Data'!$F$28,0,10*ROW('Sanitation Data'!F24)))</f>
        <v/>
      </c>
      <c r="CV30" s="305" t="str">
        <f ca="true">+IF(OFFSET('Sanitation Data'!$F$29,0,10*ROW('Sanitation Data'!F24))="","",OFFSET('Sanitation Data'!$F$29,0,10*ROW('Sanitation Data'!F24)))</f>
        <v/>
      </c>
      <c r="CW30" s="305" t="str">
        <f ca="true">+IF(OFFSET('Sanitation Data'!$F$30,0,10*ROW('Sanitation Data'!F24))="","",OFFSET('Sanitation Data'!$F$30,0,10*ROW('Sanitation Data'!F24)))</f>
        <v/>
      </c>
      <c r="CX30" s="305" t="str">
        <f ca="true">+IF(OFFSET('Sanitation Data'!$F$31,0,10*ROW('Sanitation Data'!F24))="","",OFFSET('Sanitation Data'!$F$31,0,10*ROW('Sanitation Data'!F24)))</f>
        <v/>
      </c>
      <c r="CY30" s="305" t="str">
        <f ca="true">+IF(OFFSET('Sanitation Data'!$F$32,0,10*ROW('Sanitation Data'!F24))="","",OFFSET('Sanitation Data'!$F$32,0,10*ROW('Sanitation Data'!F24)))</f>
        <v/>
      </c>
      <c r="CZ30" s="305" t="str">
        <f ca="true">+IF(OFFSET('Sanitation Data'!$G$28,0,10*ROW('Sanitation Data'!G24))="","",OFFSET('Sanitation Data'!$G$28,0,10*ROW('Sanitation Data'!G24)))</f>
        <v/>
      </c>
      <c r="DA30" s="305" t="str">
        <f ca="true">+IF(OFFSET('Sanitation Data'!$G$29,0,10*ROW('Sanitation Data'!G24))="","",OFFSET('Sanitation Data'!$G$29,0,10*ROW('Sanitation Data'!G24)))</f>
        <v/>
      </c>
      <c r="DB30" s="305" t="str">
        <f ca="true">+IF(OFFSET('Sanitation Data'!$G$30,0,10*ROW('Sanitation Data'!G24))="","",OFFSET('Sanitation Data'!$G$30,0,10*ROW('Sanitation Data'!G24)))</f>
        <v/>
      </c>
      <c r="DC30" s="305" t="str">
        <f ca="true">+IF(OFFSET('Sanitation Data'!$G$31,0,10*ROW('Sanitation Data'!G24))="","",OFFSET('Sanitation Data'!$G$31,0,10*ROW('Sanitation Data'!G24)))</f>
        <v/>
      </c>
      <c r="DD30" s="305" t="str">
        <f ca="true">+IF(OFFSET('Sanitation Data'!$G$32,0,10*ROW('Sanitation Data'!G24))="","",OFFSET('Sanitation Data'!$G$32,0,10*ROW('Sanitation Data'!G24)))</f>
        <v/>
      </c>
      <c r="DE30" s="305" t="str">
        <f ca="true">+IF(OFFSET('Sanitation Data'!$H$28,0,10*ROW('Sanitation Data'!H24))="","",OFFSET('Sanitation Data'!$H$28,0,10*ROW('Sanitation Data'!H24)))</f>
        <v/>
      </c>
      <c r="DF30" s="305" t="str">
        <f ca="true">+IF(OFFSET('Sanitation Data'!$H$29,0,10*ROW('Sanitation Data'!H24))="","",OFFSET('Sanitation Data'!$H$29,0,10*ROW('Sanitation Data'!H24)))</f>
        <v/>
      </c>
      <c r="DG30" s="305" t="str">
        <f ca="true">+IF(OFFSET('Sanitation Data'!$H$30,0,10*ROW('Sanitation Data'!H24))="","",OFFSET('Sanitation Data'!$H$30,0,10*ROW('Sanitation Data'!H24)))</f>
        <v/>
      </c>
      <c r="DH30" s="305" t="str">
        <f ca="true">+IF(OFFSET('Sanitation Data'!$H$31,0,10*ROW('Sanitation Data'!H24))="","",OFFSET('Sanitation Data'!$H$31,0,10*ROW('Sanitation Data'!H24)))</f>
        <v/>
      </c>
      <c r="DI30" s="305" t="str">
        <f ca="true">+IF(OFFSET('Sanitation Data'!$H$32,0,10*ROW('Sanitation Data'!H24))="","",OFFSET('Sanitation Data'!$H$32,0,10*ROW('Sanitation Data'!H24)))</f>
        <v/>
      </c>
      <c r="DJ30" s="305" t="str">
        <f ca="true">+IF(OFFSET('Sanitation Data'!$I$28,0,10*ROW('Sanitation Data'!I24))="","",OFFSET('Sanitation Data'!$I$28,0,10*ROW('Sanitation Data'!I24)))</f>
        <v/>
      </c>
      <c r="DK30" s="305" t="str">
        <f ca="true">+IF(OFFSET('Sanitation Data'!$I$29,0,10*ROW('Sanitation Data'!I24))="","",OFFSET('Sanitation Data'!$I$29,0,10*ROW('Sanitation Data'!I24)))</f>
        <v/>
      </c>
      <c r="DL30" s="305" t="str">
        <f ca="true">+IF(OFFSET('Sanitation Data'!$I$30,0,10*ROW('Sanitation Data'!I24))="","",OFFSET('Sanitation Data'!$I$30,0,10*ROW('Sanitation Data'!I24)))</f>
        <v/>
      </c>
      <c r="DM30" s="305" t="str">
        <f ca="true">+IF(OFFSET('Sanitation Data'!$I$31,0,10*ROW('Sanitation Data'!I24))="","",OFFSET('Sanitation Data'!$I$31,0,10*ROW('Sanitation Data'!I24)))</f>
        <v/>
      </c>
      <c r="DN30" s="305" t="str">
        <f ca="true">+IF(OFFSET('Sanitation Data'!$I$32,0,10*ROW('Sanitation Data'!I24))="","",OFFSET('Sanitation Data'!$I$32,0,10*ROW('Sanitation Data'!I24)))</f>
        <v/>
      </c>
      <c r="DO30" s="305" t="str">
        <f ca="true">+IF(OFFSET('Hygiene Data'!$D$11,0,10*ROW('Hygiene Data'!D24))="","",OFFSET('Hygiene Data'!$D$11,0,10*ROW('Hygiene Data'!D24)))</f>
        <v/>
      </c>
      <c r="DP30" s="305" t="str">
        <f ca="true">+IF(OFFSET('Hygiene Data'!$D$12,0,10*ROW('Hygiene Data'!D24))="","",OFFSET('Hygiene Data'!$D$12,0,10*ROW('Hygiene Data'!D24)))</f>
        <v/>
      </c>
      <c r="DQ30" s="305" t="str">
        <f ca="true">+IF(OFFSET('Hygiene Data'!$D$13,0,10*ROW('Hygiene Data'!D24))="","",OFFSET('Hygiene Data'!$D$13,0,10*ROW('Hygiene Data'!D24)))</f>
        <v/>
      </c>
      <c r="DR30" s="305" t="str">
        <f ca="true">+IF(OFFSET('Hygiene Data'!$E$11,0,10*ROW('Hygiene Data'!E24))="","",OFFSET('Hygiene Data'!$E$11,0,10*ROW('Hygiene Data'!E24)))</f>
        <v/>
      </c>
      <c r="DS30" s="305" t="str">
        <f ca="true">+IF(OFFSET('Hygiene Data'!$E$12,0,10*ROW('Hygiene Data'!E24))="","",OFFSET('Hygiene Data'!$E$12,0,10*ROW('Hygiene Data'!E24)))</f>
        <v/>
      </c>
      <c r="DT30" s="305" t="str">
        <f ca="true">+IF(OFFSET('Hygiene Data'!$E$13,0,10*ROW('Hygiene Data'!E24))="","",OFFSET('Hygiene Data'!$E$13,0,10*ROW('Hygiene Data'!E24)))</f>
        <v/>
      </c>
      <c r="DU30" s="305" t="str">
        <f ca="true">+IF(OFFSET('Hygiene Data'!$F$11,0,10*ROW('Hygiene Data'!F24))="","",OFFSET('Hygiene Data'!$F$11,0,10*ROW('Hygiene Data'!F24)))</f>
        <v/>
      </c>
      <c r="DV30" s="305" t="str">
        <f ca="true">+IF(OFFSET('Hygiene Data'!$F$12,0,10*ROW('Hygiene Data'!F24))="","",OFFSET('Hygiene Data'!$F$12,0,10*ROW('Hygiene Data'!F24)))</f>
        <v/>
      </c>
      <c r="DW30" s="305" t="str">
        <f ca="true">+IF(OFFSET('Hygiene Data'!$F$13,0,10*ROW('Hygiene Data'!F24))="","",OFFSET('Hygiene Data'!$F$13,0,10*ROW('Hygiene Data'!F24)))</f>
        <v/>
      </c>
      <c r="DX30" s="305" t="str">
        <f ca="true">+IF(OFFSET('Hygiene Data'!$G$11,0,10*ROW('Hygiene Data'!G24))="","",OFFSET('Hygiene Data'!$G$11,0,10*ROW('Hygiene Data'!G24)))</f>
        <v/>
      </c>
      <c r="DY30" s="305" t="str">
        <f ca="true">+IF(OFFSET('Hygiene Data'!$G$12,0,10*ROW('Hygiene Data'!G24))="","",OFFSET('Hygiene Data'!$G$12,0,10*ROW('Hygiene Data'!G24)))</f>
        <v/>
      </c>
      <c r="DZ30" s="305" t="str">
        <f ca="true">+IF(OFFSET('Hygiene Data'!$G$13,0,10*ROW('Hygiene Data'!G24))="","",OFFSET('Hygiene Data'!$G$13,0,10*ROW('Hygiene Data'!G24)))</f>
        <v/>
      </c>
      <c r="EA30" s="305" t="str">
        <f ca="true">+IF(OFFSET('Hygiene Data'!$H$11,0,10*ROW('Hygiene Data'!H24))="","",OFFSET('Hygiene Data'!$H$11,0,10*ROW('Hygiene Data'!H24)))</f>
        <v/>
      </c>
      <c r="EB30" s="305" t="str">
        <f ca="true">+IF(OFFSET('Hygiene Data'!$H$12,0,10*ROW('Hygiene Data'!H24))="","",OFFSET('Hygiene Data'!$H$12,0,10*ROW('Hygiene Data'!H24)))</f>
        <v/>
      </c>
      <c r="EC30" s="305" t="str">
        <f ca="true">+IF(OFFSET('Hygiene Data'!$H$13,0,10*ROW('Hygiene Data'!H24))="","",OFFSET('Hygiene Data'!$H$13,0,10*ROW('Hygiene Data'!H24)))</f>
        <v/>
      </c>
      <c r="ED30" s="305" t="str">
        <f ca="true">+IF(OFFSET('Hygiene Data'!$I$11,0,10*ROW('Hygiene Data'!I24))="","",OFFSET('Hygiene Data'!$I$11,0,10*ROW('Hygiene Data'!I24)))</f>
        <v/>
      </c>
      <c r="EE30" s="305" t="str">
        <f ca="true">+IF(OFFSET('Hygiene Data'!$I$12,0,10*ROW('Hygiene Data'!I24))="","",OFFSET('Hygiene Data'!$I$12,0,10*ROW('Hygiene Data'!I24)))</f>
        <v/>
      </c>
      <c r="EF30" s="305"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61"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5"/>
      <c r="BS31" s="305" t="str">
        <f ca="true">+IF(OFFSET('Water Data'!$D$27,0,10*ROW('Water Data'!D25))="","",OFFSET('Water Data'!$D$27,0,10*ROW('Water Data'!D25)))</f>
        <v/>
      </c>
      <c r="BT31" s="305" t="str">
        <f ca="true">+IF(OFFSET('Water Data'!$D$28,0,10*ROW('Water Data'!D25))="","",OFFSET('Water Data'!$D$28,0,10*ROW('Water Data'!D25)))</f>
        <v/>
      </c>
      <c r="BU31" s="305" t="str">
        <f ca="true">+IF(OFFSET('Water Data'!$D$29,0,10*ROW('Water Data'!D25))="","",OFFSET('Water Data'!$D$29,0,10*ROW('Water Data'!D25)))</f>
        <v/>
      </c>
      <c r="BV31" s="305" t="str">
        <f ca="true">+IF(OFFSET('Water Data'!$E$27,0,10*ROW('Water Data'!E25))="","",OFFSET('Water Data'!$E$27,0,10*ROW('Water Data'!E25)))</f>
        <v/>
      </c>
      <c r="BW31" s="305" t="str">
        <f ca="true">+IF(OFFSET('Water Data'!$E$28,0,10*ROW('Water Data'!E25))="","",OFFSET('Water Data'!$E$28,0,10*ROW('Water Data'!E25)))</f>
        <v/>
      </c>
      <c r="BX31" s="305" t="str">
        <f ca="true">+IF(OFFSET('Water Data'!$E$29,0,10*ROW('Water Data'!E25))="","",OFFSET('Water Data'!$E$29,0,10*ROW('Water Data'!E25)))</f>
        <v/>
      </c>
      <c r="BY31" s="305" t="str">
        <f ca="true">+IF(OFFSET('Water Data'!$F$27,0,10*ROW('Water Data'!F25))="","",OFFSET('Water Data'!$F$27,0,10*ROW('Water Data'!F25)))</f>
        <v/>
      </c>
      <c r="BZ31" s="305" t="str">
        <f ca="true">+IF(OFFSET('Water Data'!$F$28,0,10*ROW('Water Data'!F25))="","",OFFSET('Water Data'!$F$28,0,10*ROW('Water Data'!F25)))</f>
        <v/>
      </c>
      <c r="CA31" s="305" t="str">
        <f ca="true">+IF(OFFSET('Water Data'!$F$29,0,10*ROW('Water Data'!F25))="","",OFFSET('Water Data'!$F$29,0,10*ROW('Water Data'!F25)))</f>
        <v/>
      </c>
      <c r="CB31" s="305" t="str">
        <f ca="true">+IF(OFFSET('Water Data'!$G$27,0,10*ROW('Water Data'!G25))="","",OFFSET('Water Data'!$G$27,0,10*ROW('Water Data'!G25)))</f>
        <v/>
      </c>
      <c r="CC31" s="305" t="str">
        <f ca="true">+IF(OFFSET('Water Data'!$G$28,0,10*ROW('Water Data'!G25))="","",OFFSET('Water Data'!$G$28,0,10*ROW('Water Data'!G25)))</f>
        <v/>
      </c>
      <c r="CD31" s="305" t="str">
        <f ca="true">+IF(OFFSET('Water Data'!$G$29,0,10*ROW('Water Data'!G25))="","",OFFSET('Water Data'!$G$29,0,10*ROW('Water Data'!G25)))</f>
        <v/>
      </c>
      <c r="CE31" s="305" t="str">
        <f ca="true">+IF(OFFSET('Water Data'!$H$27,0,10*ROW('Water Data'!H25))="","",OFFSET('Water Data'!$H$27,0,10*ROW('Water Data'!H25)))</f>
        <v/>
      </c>
      <c r="CF31" s="305" t="str">
        <f ca="true">+IF(OFFSET('Water Data'!$H$28,0,10*ROW('Water Data'!H25))="","",OFFSET('Water Data'!$H$28,0,10*ROW('Water Data'!H25)))</f>
        <v/>
      </c>
      <c r="CG31" s="305" t="str">
        <f ca="true">+IF(OFFSET('Water Data'!$H$29,0,10*ROW('Water Data'!H25))="","",OFFSET('Water Data'!$H$29,0,10*ROW('Water Data'!H25)))</f>
        <v/>
      </c>
      <c r="CH31" s="305" t="str">
        <f ca="true">+IF(OFFSET('Water Data'!$I$27,0,10*ROW('Water Data'!I25))="","",OFFSET('Water Data'!$I$27,0,10*ROW('Water Data'!I25)))</f>
        <v/>
      </c>
      <c r="CI31" s="305" t="str">
        <f ca="true">+IF(OFFSET('Water Data'!$I$28,0,10*ROW('Water Data'!I25))="","",OFFSET('Water Data'!$I$28,0,10*ROW('Water Data'!I25)))</f>
        <v/>
      </c>
      <c r="CJ31" s="305" t="str">
        <f ca="true">+IF(OFFSET('Water Data'!$I$29,0,10*ROW('Water Data'!I25))="","",OFFSET('Water Data'!$I$29,0,10*ROW('Water Data'!I25)))</f>
        <v/>
      </c>
      <c r="CK31" s="305" t="str">
        <f ca="true">+IF(OFFSET('Sanitation Data'!$D$28,0,10*ROW('Sanitation Data'!D25))="","",OFFSET('Sanitation Data'!$D$28,0,10*ROW('Sanitation Data'!D25)))</f>
        <v/>
      </c>
      <c r="CL31" s="305" t="str">
        <f ca="true">+IF(OFFSET('Sanitation Data'!$D$29,0,10*ROW('Sanitation Data'!D25))="","",OFFSET('Sanitation Data'!$D$29,0,10*ROW('Sanitation Data'!D25)))</f>
        <v/>
      </c>
      <c r="CM31" s="305" t="str">
        <f ca="true">+IF(OFFSET('Sanitation Data'!$D$30,0,10*ROW('Sanitation Data'!D25))="","",OFFSET('Sanitation Data'!$D$30,0,10*ROW('Sanitation Data'!D25)))</f>
        <v/>
      </c>
      <c r="CN31" s="305" t="str">
        <f ca="true">+IF(OFFSET('Sanitation Data'!$D$31,0,10*ROW('Sanitation Data'!D25))="","",OFFSET('Sanitation Data'!$D$31,0,10*ROW('Sanitation Data'!D25)))</f>
        <v/>
      </c>
      <c r="CO31" s="305" t="str">
        <f ca="true">+IF(OFFSET('Sanitation Data'!$D$32,0,10*ROW('Sanitation Data'!D25))="","",OFFSET('Sanitation Data'!$D$32,0,10*ROW('Sanitation Data'!D25)))</f>
        <v/>
      </c>
      <c r="CP31" s="305" t="str">
        <f ca="true">+IF(OFFSET('Sanitation Data'!$E$28,0,10*ROW('Sanitation Data'!E25))="","",OFFSET('Sanitation Data'!$E$28,0,10*ROW('Sanitation Data'!E25)))</f>
        <v/>
      </c>
      <c r="CQ31" s="305" t="str">
        <f ca="true">+IF(OFFSET('Sanitation Data'!$E$29,0,10*ROW('Sanitation Data'!E25))="","",OFFSET('Sanitation Data'!$E$29,0,10*ROW('Sanitation Data'!E25)))</f>
        <v/>
      </c>
      <c r="CR31" s="305" t="str">
        <f ca="true">+IF(OFFSET('Sanitation Data'!$E$30,0,10*ROW('Sanitation Data'!E25))="","",OFFSET('Sanitation Data'!$E$30,0,10*ROW('Sanitation Data'!E25)))</f>
        <v/>
      </c>
      <c r="CS31" s="305" t="str">
        <f ca="true">+IF(OFFSET('Sanitation Data'!$E$31,0,10*ROW('Sanitation Data'!E25))="","",OFFSET('Sanitation Data'!$E$31,0,10*ROW('Sanitation Data'!E25)))</f>
        <v/>
      </c>
      <c r="CT31" s="305" t="str">
        <f ca="true">+IF(OFFSET('Sanitation Data'!$E$32,0,10*ROW('Sanitation Data'!E25))="","",OFFSET('Sanitation Data'!$E$32,0,10*ROW('Sanitation Data'!E25)))</f>
        <v/>
      </c>
      <c r="CU31" s="305" t="str">
        <f ca="true">+IF(OFFSET('Sanitation Data'!$F$28,0,10*ROW('Sanitation Data'!F25))="","",OFFSET('Sanitation Data'!$F$28,0,10*ROW('Sanitation Data'!F25)))</f>
        <v/>
      </c>
      <c r="CV31" s="305" t="str">
        <f ca="true">+IF(OFFSET('Sanitation Data'!$F$29,0,10*ROW('Sanitation Data'!F25))="","",OFFSET('Sanitation Data'!$F$29,0,10*ROW('Sanitation Data'!F25)))</f>
        <v/>
      </c>
      <c r="CW31" s="305" t="str">
        <f ca="true">+IF(OFFSET('Sanitation Data'!$F$30,0,10*ROW('Sanitation Data'!F25))="","",OFFSET('Sanitation Data'!$F$30,0,10*ROW('Sanitation Data'!F25)))</f>
        <v/>
      </c>
      <c r="CX31" s="305" t="str">
        <f ca="true">+IF(OFFSET('Sanitation Data'!$F$31,0,10*ROW('Sanitation Data'!F25))="","",OFFSET('Sanitation Data'!$F$31,0,10*ROW('Sanitation Data'!F25)))</f>
        <v/>
      </c>
      <c r="CY31" s="305" t="str">
        <f ca="true">+IF(OFFSET('Sanitation Data'!$F$32,0,10*ROW('Sanitation Data'!F25))="","",OFFSET('Sanitation Data'!$F$32,0,10*ROW('Sanitation Data'!F25)))</f>
        <v/>
      </c>
      <c r="CZ31" s="305" t="str">
        <f ca="true">+IF(OFFSET('Sanitation Data'!$G$28,0,10*ROW('Sanitation Data'!G25))="","",OFFSET('Sanitation Data'!$G$28,0,10*ROW('Sanitation Data'!G25)))</f>
        <v/>
      </c>
      <c r="DA31" s="305" t="str">
        <f ca="true">+IF(OFFSET('Sanitation Data'!$G$29,0,10*ROW('Sanitation Data'!G25))="","",OFFSET('Sanitation Data'!$G$29,0,10*ROW('Sanitation Data'!G25)))</f>
        <v/>
      </c>
      <c r="DB31" s="305" t="str">
        <f ca="true">+IF(OFFSET('Sanitation Data'!$G$30,0,10*ROW('Sanitation Data'!G25))="","",OFFSET('Sanitation Data'!$G$30,0,10*ROW('Sanitation Data'!G25)))</f>
        <v/>
      </c>
      <c r="DC31" s="305" t="str">
        <f ca="true">+IF(OFFSET('Sanitation Data'!$G$31,0,10*ROW('Sanitation Data'!G25))="","",OFFSET('Sanitation Data'!$G$31,0,10*ROW('Sanitation Data'!G25)))</f>
        <v/>
      </c>
      <c r="DD31" s="305" t="str">
        <f ca="true">+IF(OFFSET('Sanitation Data'!$G$32,0,10*ROW('Sanitation Data'!G25))="","",OFFSET('Sanitation Data'!$G$32,0,10*ROW('Sanitation Data'!G25)))</f>
        <v/>
      </c>
      <c r="DE31" s="305" t="str">
        <f ca="true">+IF(OFFSET('Sanitation Data'!$H$28,0,10*ROW('Sanitation Data'!H25))="","",OFFSET('Sanitation Data'!$H$28,0,10*ROW('Sanitation Data'!H25)))</f>
        <v/>
      </c>
      <c r="DF31" s="305" t="str">
        <f ca="true">+IF(OFFSET('Sanitation Data'!$H$29,0,10*ROW('Sanitation Data'!H25))="","",OFFSET('Sanitation Data'!$H$29,0,10*ROW('Sanitation Data'!H25)))</f>
        <v/>
      </c>
      <c r="DG31" s="305" t="str">
        <f ca="true">+IF(OFFSET('Sanitation Data'!$H$30,0,10*ROW('Sanitation Data'!H25))="","",OFFSET('Sanitation Data'!$H$30,0,10*ROW('Sanitation Data'!H25)))</f>
        <v/>
      </c>
      <c r="DH31" s="305" t="str">
        <f ca="true">+IF(OFFSET('Sanitation Data'!$H$31,0,10*ROW('Sanitation Data'!H25))="","",OFFSET('Sanitation Data'!$H$31,0,10*ROW('Sanitation Data'!H25)))</f>
        <v/>
      </c>
      <c r="DI31" s="305" t="str">
        <f ca="true">+IF(OFFSET('Sanitation Data'!$H$32,0,10*ROW('Sanitation Data'!H25))="","",OFFSET('Sanitation Data'!$H$32,0,10*ROW('Sanitation Data'!H25)))</f>
        <v/>
      </c>
      <c r="DJ31" s="305" t="str">
        <f ca="true">+IF(OFFSET('Sanitation Data'!$I$28,0,10*ROW('Sanitation Data'!I25))="","",OFFSET('Sanitation Data'!$I$28,0,10*ROW('Sanitation Data'!I25)))</f>
        <v/>
      </c>
      <c r="DK31" s="305" t="str">
        <f ca="true">+IF(OFFSET('Sanitation Data'!$I$29,0,10*ROW('Sanitation Data'!I25))="","",OFFSET('Sanitation Data'!$I$29,0,10*ROW('Sanitation Data'!I25)))</f>
        <v/>
      </c>
      <c r="DL31" s="305" t="str">
        <f ca="true">+IF(OFFSET('Sanitation Data'!$I$30,0,10*ROW('Sanitation Data'!I25))="","",OFFSET('Sanitation Data'!$I$30,0,10*ROW('Sanitation Data'!I25)))</f>
        <v/>
      </c>
      <c r="DM31" s="305" t="str">
        <f ca="true">+IF(OFFSET('Sanitation Data'!$I$31,0,10*ROW('Sanitation Data'!I25))="","",OFFSET('Sanitation Data'!$I$31,0,10*ROW('Sanitation Data'!I25)))</f>
        <v/>
      </c>
      <c r="DN31" s="305" t="str">
        <f ca="true">+IF(OFFSET('Sanitation Data'!$I$32,0,10*ROW('Sanitation Data'!I25))="","",OFFSET('Sanitation Data'!$I$32,0,10*ROW('Sanitation Data'!I25)))</f>
        <v/>
      </c>
      <c r="DO31" s="305" t="str">
        <f ca="true">+IF(OFFSET('Hygiene Data'!$D$11,0,10*ROW('Hygiene Data'!D25))="","",OFFSET('Hygiene Data'!$D$11,0,10*ROW('Hygiene Data'!D25)))</f>
        <v/>
      </c>
      <c r="DP31" s="305" t="str">
        <f ca="true">+IF(OFFSET('Hygiene Data'!$D$12,0,10*ROW('Hygiene Data'!D25))="","",OFFSET('Hygiene Data'!$D$12,0,10*ROW('Hygiene Data'!D25)))</f>
        <v/>
      </c>
      <c r="DQ31" s="305" t="str">
        <f ca="true">+IF(OFFSET('Hygiene Data'!$D$13,0,10*ROW('Hygiene Data'!D25))="","",OFFSET('Hygiene Data'!$D$13,0,10*ROW('Hygiene Data'!D25)))</f>
        <v/>
      </c>
      <c r="DR31" s="305" t="str">
        <f ca="true">+IF(OFFSET('Hygiene Data'!$E$11,0,10*ROW('Hygiene Data'!E25))="","",OFFSET('Hygiene Data'!$E$11,0,10*ROW('Hygiene Data'!E25)))</f>
        <v/>
      </c>
      <c r="DS31" s="305" t="str">
        <f ca="true">+IF(OFFSET('Hygiene Data'!$E$12,0,10*ROW('Hygiene Data'!E25))="","",OFFSET('Hygiene Data'!$E$12,0,10*ROW('Hygiene Data'!E25)))</f>
        <v/>
      </c>
      <c r="DT31" s="305" t="str">
        <f ca="true">+IF(OFFSET('Hygiene Data'!$E$13,0,10*ROW('Hygiene Data'!E25))="","",OFFSET('Hygiene Data'!$E$13,0,10*ROW('Hygiene Data'!E25)))</f>
        <v/>
      </c>
      <c r="DU31" s="305" t="str">
        <f ca="true">+IF(OFFSET('Hygiene Data'!$F$11,0,10*ROW('Hygiene Data'!F25))="","",OFFSET('Hygiene Data'!$F$11,0,10*ROW('Hygiene Data'!F25)))</f>
        <v/>
      </c>
      <c r="DV31" s="305" t="str">
        <f ca="true">+IF(OFFSET('Hygiene Data'!$F$12,0,10*ROW('Hygiene Data'!F25))="","",OFFSET('Hygiene Data'!$F$12,0,10*ROW('Hygiene Data'!F25)))</f>
        <v/>
      </c>
      <c r="DW31" s="305" t="str">
        <f ca="true">+IF(OFFSET('Hygiene Data'!$F$13,0,10*ROW('Hygiene Data'!F25))="","",OFFSET('Hygiene Data'!$F$13,0,10*ROW('Hygiene Data'!F25)))</f>
        <v/>
      </c>
      <c r="DX31" s="305" t="str">
        <f ca="true">+IF(OFFSET('Hygiene Data'!$G$11,0,10*ROW('Hygiene Data'!G25))="","",OFFSET('Hygiene Data'!$G$11,0,10*ROW('Hygiene Data'!G25)))</f>
        <v/>
      </c>
      <c r="DY31" s="305" t="str">
        <f ca="true">+IF(OFFSET('Hygiene Data'!$G$12,0,10*ROW('Hygiene Data'!G25))="","",OFFSET('Hygiene Data'!$G$12,0,10*ROW('Hygiene Data'!G25)))</f>
        <v/>
      </c>
      <c r="DZ31" s="305" t="str">
        <f ca="true">+IF(OFFSET('Hygiene Data'!$G$13,0,10*ROW('Hygiene Data'!G25))="","",OFFSET('Hygiene Data'!$G$13,0,10*ROW('Hygiene Data'!G25)))</f>
        <v/>
      </c>
      <c r="EA31" s="305" t="str">
        <f ca="true">+IF(OFFSET('Hygiene Data'!$H$11,0,10*ROW('Hygiene Data'!H25))="","",OFFSET('Hygiene Data'!$H$11,0,10*ROW('Hygiene Data'!H25)))</f>
        <v/>
      </c>
      <c r="EB31" s="305" t="str">
        <f ca="true">+IF(OFFSET('Hygiene Data'!$H$12,0,10*ROW('Hygiene Data'!H25))="","",OFFSET('Hygiene Data'!$H$12,0,10*ROW('Hygiene Data'!H25)))</f>
        <v/>
      </c>
      <c r="EC31" s="305" t="str">
        <f ca="true">+IF(OFFSET('Hygiene Data'!$H$13,0,10*ROW('Hygiene Data'!H25))="","",OFFSET('Hygiene Data'!$H$13,0,10*ROW('Hygiene Data'!H25)))</f>
        <v/>
      </c>
      <c r="ED31" s="305" t="str">
        <f ca="true">+IF(OFFSET('Hygiene Data'!$I$11,0,10*ROW('Hygiene Data'!I25))="","",OFFSET('Hygiene Data'!$I$11,0,10*ROW('Hygiene Data'!I25)))</f>
        <v/>
      </c>
      <c r="EE31" s="305" t="str">
        <f ca="true">+IF(OFFSET('Hygiene Data'!$I$12,0,10*ROW('Hygiene Data'!I25))="","",OFFSET('Hygiene Data'!$I$12,0,10*ROW('Hygiene Data'!I25)))</f>
        <v/>
      </c>
      <c r="EF31" s="305"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61"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5"/>
      <c r="BS32" s="305" t="str">
        <f ca="true">+IF(OFFSET('Water Data'!$D$27,0,10*ROW('Water Data'!D26))="","",OFFSET('Water Data'!$D$27,0,10*ROW('Water Data'!D26)))</f>
        <v/>
      </c>
      <c r="BT32" s="305" t="str">
        <f ca="true">+IF(OFFSET('Water Data'!$D$28,0,10*ROW('Water Data'!D26))="","",OFFSET('Water Data'!$D$28,0,10*ROW('Water Data'!D26)))</f>
        <v/>
      </c>
      <c r="BU32" s="305" t="str">
        <f ca="true">+IF(OFFSET('Water Data'!$D$29,0,10*ROW('Water Data'!D26))="","",OFFSET('Water Data'!$D$29,0,10*ROW('Water Data'!D26)))</f>
        <v/>
      </c>
      <c r="BV32" s="305" t="str">
        <f ca="true">+IF(OFFSET('Water Data'!$E$27,0,10*ROW('Water Data'!E26))="","",OFFSET('Water Data'!$E$27,0,10*ROW('Water Data'!E26)))</f>
        <v/>
      </c>
      <c r="BW32" s="305" t="str">
        <f ca="true">+IF(OFFSET('Water Data'!$E$28,0,10*ROW('Water Data'!E26))="","",OFFSET('Water Data'!$E$28,0,10*ROW('Water Data'!E26)))</f>
        <v/>
      </c>
      <c r="BX32" s="305" t="str">
        <f ca="true">+IF(OFFSET('Water Data'!$E$29,0,10*ROW('Water Data'!E26))="","",OFFSET('Water Data'!$E$29,0,10*ROW('Water Data'!E26)))</f>
        <v/>
      </c>
      <c r="BY32" s="305" t="str">
        <f ca="true">+IF(OFFSET('Water Data'!$F$27,0,10*ROW('Water Data'!F26))="","",OFFSET('Water Data'!$F$27,0,10*ROW('Water Data'!F26)))</f>
        <v/>
      </c>
      <c r="BZ32" s="305" t="str">
        <f ca="true">+IF(OFFSET('Water Data'!$F$28,0,10*ROW('Water Data'!F26))="","",OFFSET('Water Data'!$F$28,0,10*ROW('Water Data'!F26)))</f>
        <v/>
      </c>
      <c r="CA32" s="305" t="str">
        <f ca="true">+IF(OFFSET('Water Data'!$F$29,0,10*ROW('Water Data'!F26))="","",OFFSET('Water Data'!$F$29,0,10*ROW('Water Data'!F26)))</f>
        <v/>
      </c>
      <c r="CB32" s="305" t="str">
        <f ca="true">+IF(OFFSET('Water Data'!$G$27,0,10*ROW('Water Data'!G26))="","",OFFSET('Water Data'!$G$27,0,10*ROW('Water Data'!G26)))</f>
        <v/>
      </c>
      <c r="CC32" s="305" t="str">
        <f ca="true">+IF(OFFSET('Water Data'!$G$28,0,10*ROW('Water Data'!G26))="","",OFFSET('Water Data'!$G$28,0,10*ROW('Water Data'!G26)))</f>
        <v/>
      </c>
      <c r="CD32" s="305" t="str">
        <f ca="true">+IF(OFFSET('Water Data'!$G$29,0,10*ROW('Water Data'!G26))="","",OFFSET('Water Data'!$G$29,0,10*ROW('Water Data'!G26)))</f>
        <v/>
      </c>
      <c r="CE32" s="305" t="str">
        <f ca="true">+IF(OFFSET('Water Data'!$H$27,0,10*ROW('Water Data'!H26))="","",OFFSET('Water Data'!$H$27,0,10*ROW('Water Data'!H26)))</f>
        <v/>
      </c>
      <c r="CF32" s="305" t="str">
        <f ca="true">+IF(OFFSET('Water Data'!$H$28,0,10*ROW('Water Data'!H26))="","",OFFSET('Water Data'!$H$28,0,10*ROW('Water Data'!H26)))</f>
        <v/>
      </c>
      <c r="CG32" s="305" t="str">
        <f ca="true">+IF(OFFSET('Water Data'!$H$29,0,10*ROW('Water Data'!H26))="","",OFFSET('Water Data'!$H$29,0,10*ROW('Water Data'!H26)))</f>
        <v/>
      </c>
      <c r="CH32" s="305" t="str">
        <f ca="true">+IF(OFFSET('Water Data'!$I$27,0,10*ROW('Water Data'!I26))="","",OFFSET('Water Data'!$I$27,0,10*ROW('Water Data'!I26)))</f>
        <v/>
      </c>
      <c r="CI32" s="305" t="str">
        <f ca="true">+IF(OFFSET('Water Data'!$I$28,0,10*ROW('Water Data'!I26))="","",OFFSET('Water Data'!$I$28,0,10*ROW('Water Data'!I26)))</f>
        <v/>
      </c>
      <c r="CJ32" s="305" t="str">
        <f ca="true">+IF(OFFSET('Water Data'!$I$29,0,10*ROW('Water Data'!I26))="","",OFFSET('Water Data'!$I$29,0,10*ROW('Water Data'!I26)))</f>
        <v/>
      </c>
      <c r="CK32" s="305" t="str">
        <f ca="true">+IF(OFFSET('Sanitation Data'!$D$28,0,10*ROW('Sanitation Data'!D26))="","",OFFSET('Sanitation Data'!$D$28,0,10*ROW('Sanitation Data'!D26)))</f>
        <v/>
      </c>
      <c r="CL32" s="305" t="str">
        <f ca="true">+IF(OFFSET('Sanitation Data'!$D$29,0,10*ROW('Sanitation Data'!D26))="","",OFFSET('Sanitation Data'!$D$29,0,10*ROW('Sanitation Data'!D26)))</f>
        <v/>
      </c>
      <c r="CM32" s="305" t="str">
        <f ca="true">+IF(OFFSET('Sanitation Data'!$D$30,0,10*ROW('Sanitation Data'!D26))="","",OFFSET('Sanitation Data'!$D$30,0,10*ROW('Sanitation Data'!D26)))</f>
        <v/>
      </c>
      <c r="CN32" s="305" t="str">
        <f ca="true">+IF(OFFSET('Sanitation Data'!$D$31,0,10*ROW('Sanitation Data'!D26))="","",OFFSET('Sanitation Data'!$D$31,0,10*ROW('Sanitation Data'!D26)))</f>
        <v/>
      </c>
      <c r="CO32" s="305" t="str">
        <f ca="true">+IF(OFFSET('Sanitation Data'!$D$32,0,10*ROW('Sanitation Data'!D26))="","",OFFSET('Sanitation Data'!$D$32,0,10*ROW('Sanitation Data'!D26)))</f>
        <v/>
      </c>
      <c r="CP32" s="305" t="str">
        <f ca="true">+IF(OFFSET('Sanitation Data'!$E$28,0,10*ROW('Sanitation Data'!E26))="","",OFFSET('Sanitation Data'!$E$28,0,10*ROW('Sanitation Data'!E26)))</f>
        <v/>
      </c>
      <c r="CQ32" s="305" t="str">
        <f ca="true">+IF(OFFSET('Sanitation Data'!$E$29,0,10*ROW('Sanitation Data'!E26))="","",OFFSET('Sanitation Data'!$E$29,0,10*ROW('Sanitation Data'!E26)))</f>
        <v/>
      </c>
      <c r="CR32" s="305" t="str">
        <f ca="true">+IF(OFFSET('Sanitation Data'!$E$30,0,10*ROW('Sanitation Data'!E26))="","",OFFSET('Sanitation Data'!$E$30,0,10*ROW('Sanitation Data'!E26)))</f>
        <v/>
      </c>
      <c r="CS32" s="305" t="str">
        <f ca="true">+IF(OFFSET('Sanitation Data'!$E$31,0,10*ROW('Sanitation Data'!E26))="","",OFFSET('Sanitation Data'!$E$31,0,10*ROW('Sanitation Data'!E26)))</f>
        <v/>
      </c>
      <c r="CT32" s="305" t="str">
        <f ca="true">+IF(OFFSET('Sanitation Data'!$E$32,0,10*ROW('Sanitation Data'!E26))="","",OFFSET('Sanitation Data'!$E$32,0,10*ROW('Sanitation Data'!E26)))</f>
        <v/>
      </c>
      <c r="CU32" s="305" t="str">
        <f ca="true">+IF(OFFSET('Sanitation Data'!$F$28,0,10*ROW('Sanitation Data'!F26))="","",OFFSET('Sanitation Data'!$F$28,0,10*ROW('Sanitation Data'!F26)))</f>
        <v/>
      </c>
      <c r="CV32" s="305" t="str">
        <f ca="true">+IF(OFFSET('Sanitation Data'!$F$29,0,10*ROW('Sanitation Data'!F26))="","",OFFSET('Sanitation Data'!$F$29,0,10*ROW('Sanitation Data'!F26)))</f>
        <v/>
      </c>
      <c r="CW32" s="305" t="str">
        <f ca="true">+IF(OFFSET('Sanitation Data'!$F$30,0,10*ROW('Sanitation Data'!F26))="","",OFFSET('Sanitation Data'!$F$30,0,10*ROW('Sanitation Data'!F26)))</f>
        <v/>
      </c>
      <c r="CX32" s="305" t="str">
        <f ca="true">+IF(OFFSET('Sanitation Data'!$F$31,0,10*ROW('Sanitation Data'!F26))="","",OFFSET('Sanitation Data'!$F$31,0,10*ROW('Sanitation Data'!F26)))</f>
        <v/>
      </c>
      <c r="CY32" s="305" t="str">
        <f ca="true">+IF(OFFSET('Sanitation Data'!$F$32,0,10*ROW('Sanitation Data'!F26))="","",OFFSET('Sanitation Data'!$F$32,0,10*ROW('Sanitation Data'!F26)))</f>
        <v/>
      </c>
      <c r="CZ32" s="305" t="str">
        <f ca="true">+IF(OFFSET('Sanitation Data'!$G$28,0,10*ROW('Sanitation Data'!G26))="","",OFFSET('Sanitation Data'!$G$28,0,10*ROW('Sanitation Data'!G26)))</f>
        <v/>
      </c>
      <c r="DA32" s="305" t="str">
        <f ca="true">+IF(OFFSET('Sanitation Data'!$G$29,0,10*ROW('Sanitation Data'!G26))="","",OFFSET('Sanitation Data'!$G$29,0,10*ROW('Sanitation Data'!G26)))</f>
        <v/>
      </c>
      <c r="DB32" s="305" t="str">
        <f ca="true">+IF(OFFSET('Sanitation Data'!$G$30,0,10*ROW('Sanitation Data'!G26))="","",OFFSET('Sanitation Data'!$G$30,0,10*ROW('Sanitation Data'!G26)))</f>
        <v/>
      </c>
      <c r="DC32" s="305" t="str">
        <f ca="true">+IF(OFFSET('Sanitation Data'!$G$31,0,10*ROW('Sanitation Data'!G26))="","",OFFSET('Sanitation Data'!$G$31,0,10*ROW('Sanitation Data'!G26)))</f>
        <v/>
      </c>
      <c r="DD32" s="305" t="str">
        <f ca="true">+IF(OFFSET('Sanitation Data'!$G$32,0,10*ROW('Sanitation Data'!G26))="","",OFFSET('Sanitation Data'!$G$32,0,10*ROW('Sanitation Data'!G26)))</f>
        <v/>
      </c>
      <c r="DE32" s="305" t="str">
        <f ca="true">+IF(OFFSET('Sanitation Data'!$H$28,0,10*ROW('Sanitation Data'!H26))="","",OFFSET('Sanitation Data'!$H$28,0,10*ROW('Sanitation Data'!H26)))</f>
        <v/>
      </c>
      <c r="DF32" s="305" t="str">
        <f ca="true">+IF(OFFSET('Sanitation Data'!$H$29,0,10*ROW('Sanitation Data'!H26))="","",OFFSET('Sanitation Data'!$H$29,0,10*ROW('Sanitation Data'!H26)))</f>
        <v/>
      </c>
      <c r="DG32" s="305" t="str">
        <f ca="true">+IF(OFFSET('Sanitation Data'!$H$30,0,10*ROW('Sanitation Data'!H26))="","",OFFSET('Sanitation Data'!$H$30,0,10*ROW('Sanitation Data'!H26)))</f>
        <v/>
      </c>
      <c r="DH32" s="305" t="str">
        <f ca="true">+IF(OFFSET('Sanitation Data'!$H$31,0,10*ROW('Sanitation Data'!H26))="","",OFFSET('Sanitation Data'!$H$31,0,10*ROW('Sanitation Data'!H26)))</f>
        <v/>
      </c>
      <c r="DI32" s="305" t="str">
        <f ca="true">+IF(OFFSET('Sanitation Data'!$H$32,0,10*ROW('Sanitation Data'!H26))="","",OFFSET('Sanitation Data'!$H$32,0,10*ROW('Sanitation Data'!H26)))</f>
        <v/>
      </c>
      <c r="DJ32" s="305" t="str">
        <f ca="true">+IF(OFFSET('Sanitation Data'!$I$28,0,10*ROW('Sanitation Data'!I26))="","",OFFSET('Sanitation Data'!$I$28,0,10*ROW('Sanitation Data'!I26)))</f>
        <v/>
      </c>
      <c r="DK32" s="305" t="str">
        <f ca="true">+IF(OFFSET('Sanitation Data'!$I$29,0,10*ROW('Sanitation Data'!I26))="","",OFFSET('Sanitation Data'!$I$29,0,10*ROW('Sanitation Data'!I26)))</f>
        <v/>
      </c>
      <c r="DL32" s="305" t="str">
        <f ca="true">+IF(OFFSET('Sanitation Data'!$I$30,0,10*ROW('Sanitation Data'!I26))="","",OFFSET('Sanitation Data'!$I$30,0,10*ROW('Sanitation Data'!I26)))</f>
        <v/>
      </c>
      <c r="DM32" s="305" t="str">
        <f ca="true">+IF(OFFSET('Sanitation Data'!$I$31,0,10*ROW('Sanitation Data'!I26))="","",OFFSET('Sanitation Data'!$I$31,0,10*ROW('Sanitation Data'!I26)))</f>
        <v/>
      </c>
      <c r="DN32" s="305" t="str">
        <f ca="true">+IF(OFFSET('Sanitation Data'!$I$32,0,10*ROW('Sanitation Data'!I26))="","",OFFSET('Sanitation Data'!$I$32,0,10*ROW('Sanitation Data'!I26)))</f>
        <v/>
      </c>
      <c r="DO32" s="305" t="str">
        <f ca="true">+IF(OFFSET('Hygiene Data'!$D$11,0,10*ROW('Hygiene Data'!D26))="","",OFFSET('Hygiene Data'!$D$11,0,10*ROW('Hygiene Data'!D26)))</f>
        <v/>
      </c>
      <c r="DP32" s="305" t="str">
        <f ca="true">+IF(OFFSET('Hygiene Data'!$D$12,0,10*ROW('Hygiene Data'!D26))="","",OFFSET('Hygiene Data'!$D$12,0,10*ROW('Hygiene Data'!D26)))</f>
        <v/>
      </c>
      <c r="DQ32" s="305" t="str">
        <f ca="true">+IF(OFFSET('Hygiene Data'!$D$13,0,10*ROW('Hygiene Data'!D26))="","",OFFSET('Hygiene Data'!$D$13,0,10*ROW('Hygiene Data'!D26)))</f>
        <v/>
      </c>
      <c r="DR32" s="305" t="str">
        <f ca="true">+IF(OFFSET('Hygiene Data'!$E$11,0,10*ROW('Hygiene Data'!E26))="","",OFFSET('Hygiene Data'!$E$11,0,10*ROW('Hygiene Data'!E26)))</f>
        <v/>
      </c>
      <c r="DS32" s="305" t="str">
        <f ca="true">+IF(OFFSET('Hygiene Data'!$E$12,0,10*ROW('Hygiene Data'!E26))="","",OFFSET('Hygiene Data'!$E$12,0,10*ROW('Hygiene Data'!E26)))</f>
        <v/>
      </c>
      <c r="DT32" s="305" t="str">
        <f ca="true">+IF(OFFSET('Hygiene Data'!$E$13,0,10*ROW('Hygiene Data'!E26))="","",OFFSET('Hygiene Data'!$E$13,0,10*ROW('Hygiene Data'!E26)))</f>
        <v/>
      </c>
      <c r="DU32" s="305" t="str">
        <f ca="true">+IF(OFFSET('Hygiene Data'!$F$11,0,10*ROW('Hygiene Data'!F26))="","",OFFSET('Hygiene Data'!$F$11,0,10*ROW('Hygiene Data'!F26)))</f>
        <v/>
      </c>
      <c r="DV32" s="305" t="str">
        <f ca="true">+IF(OFFSET('Hygiene Data'!$F$12,0,10*ROW('Hygiene Data'!F26))="","",OFFSET('Hygiene Data'!$F$12,0,10*ROW('Hygiene Data'!F26)))</f>
        <v/>
      </c>
      <c r="DW32" s="305" t="str">
        <f ca="true">+IF(OFFSET('Hygiene Data'!$F$13,0,10*ROW('Hygiene Data'!F26))="","",OFFSET('Hygiene Data'!$F$13,0,10*ROW('Hygiene Data'!F26)))</f>
        <v/>
      </c>
      <c r="DX32" s="305" t="str">
        <f ca="true">+IF(OFFSET('Hygiene Data'!$G$11,0,10*ROW('Hygiene Data'!G26))="","",OFFSET('Hygiene Data'!$G$11,0,10*ROW('Hygiene Data'!G26)))</f>
        <v/>
      </c>
      <c r="DY32" s="305" t="str">
        <f ca="true">+IF(OFFSET('Hygiene Data'!$G$12,0,10*ROW('Hygiene Data'!G26))="","",OFFSET('Hygiene Data'!$G$12,0,10*ROW('Hygiene Data'!G26)))</f>
        <v/>
      </c>
      <c r="DZ32" s="305" t="str">
        <f ca="true">+IF(OFFSET('Hygiene Data'!$G$13,0,10*ROW('Hygiene Data'!G26))="","",OFFSET('Hygiene Data'!$G$13,0,10*ROW('Hygiene Data'!G26)))</f>
        <v/>
      </c>
      <c r="EA32" s="305" t="str">
        <f ca="true">+IF(OFFSET('Hygiene Data'!$H$11,0,10*ROW('Hygiene Data'!H26))="","",OFFSET('Hygiene Data'!$H$11,0,10*ROW('Hygiene Data'!H26)))</f>
        <v/>
      </c>
      <c r="EB32" s="305" t="str">
        <f ca="true">+IF(OFFSET('Hygiene Data'!$H$12,0,10*ROW('Hygiene Data'!H26))="","",OFFSET('Hygiene Data'!$H$12,0,10*ROW('Hygiene Data'!H26)))</f>
        <v/>
      </c>
      <c r="EC32" s="305" t="str">
        <f ca="true">+IF(OFFSET('Hygiene Data'!$H$13,0,10*ROW('Hygiene Data'!H26))="","",OFFSET('Hygiene Data'!$H$13,0,10*ROW('Hygiene Data'!H26)))</f>
        <v/>
      </c>
      <c r="ED32" s="305" t="str">
        <f ca="true">+IF(OFFSET('Hygiene Data'!$I$11,0,10*ROW('Hygiene Data'!I26))="","",OFFSET('Hygiene Data'!$I$11,0,10*ROW('Hygiene Data'!I26)))</f>
        <v/>
      </c>
      <c r="EE32" s="305" t="str">
        <f ca="true">+IF(OFFSET('Hygiene Data'!$I$12,0,10*ROW('Hygiene Data'!I26))="","",OFFSET('Hygiene Data'!$I$12,0,10*ROW('Hygiene Data'!I26)))</f>
        <v/>
      </c>
      <c r="EF32" s="305"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61"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5"/>
      <c r="BS33" s="305" t="str">
        <f ca="true">+IF(OFFSET('Water Data'!$D$27,0,10*ROW('Water Data'!D27))="","",OFFSET('Water Data'!$D$27,0,10*ROW('Water Data'!D27)))</f>
        <v/>
      </c>
      <c r="BT33" s="305" t="str">
        <f ca="true">+IF(OFFSET('Water Data'!$D$28,0,10*ROW('Water Data'!D27))="","",OFFSET('Water Data'!$D$28,0,10*ROW('Water Data'!D27)))</f>
        <v/>
      </c>
      <c r="BU33" s="305" t="str">
        <f ca="true">+IF(OFFSET('Water Data'!$D$29,0,10*ROW('Water Data'!D27))="","",OFFSET('Water Data'!$D$29,0,10*ROW('Water Data'!D27)))</f>
        <v/>
      </c>
      <c r="BV33" s="305" t="str">
        <f ca="true">+IF(OFFSET('Water Data'!$E$27,0,10*ROW('Water Data'!E27))="","",OFFSET('Water Data'!$E$27,0,10*ROW('Water Data'!E27)))</f>
        <v/>
      </c>
      <c r="BW33" s="305" t="str">
        <f ca="true">+IF(OFFSET('Water Data'!$E$28,0,10*ROW('Water Data'!E27))="","",OFFSET('Water Data'!$E$28,0,10*ROW('Water Data'!E27)))</f>
        <v/>
      </c>
      <c r="BX33" s="305" t="str">
        <f ca="true">+IF(OFFSET('Water Data'!$E$29,0,10*ROW('Water Data'!E27))="","",OFFSET('Water Data'!$E$29,0,10*ROW('Water Data'!E27)))</f>
        <v/>
      </c>
      <c r="BY33" s="305" t="str">
        <f ca="true">+IF(OFFSET('Water Data'!$F$27,0,10*ROW('Water Data'!F27))="","",OFFSET('Water Data'!$F$27,0,10*ROW('Water Data'!F27)))</f>
        <v/>
      </c>
      <c r="BZ33" s="305" t="str">
        <f ca="true">+IF(OFFSET('Water Data'!$F$28,0,10*ROW('Water Data'!F27))="","",OFFSET('Water Data'!$F$28,0,10*ROW('Water Data'!F27)))</f>
        <v/>
      </c>
      <c r="CA33" s="305" t="str">
        <f ca="true">+IF(OFFSET('Water Data'!$F$29,0,10*ROW('Water Data'!F27))="","",OFFSET('Water Data'!$F$29,0,10*ROW('Water Data'!F27)))</f>
        <v/>
      </c>
      <c r="CB33" s="305" t="str">
        <f ca="true">+IF(OFFSET('Water Data'!$G$27,0,10*ROW('Water Data'!G27))="","",OFFSET('Water Data'!$G$27,0,10*ROW('Water Data'!G27)))</f>
        <v/>
      </c>
      <c r="CC33" s="305" t="str">
        <f ca="true">+IF(OFFSET('Water Data'!$G$28,0,10*ROW('Water Data'!G27))="","",OFFSET('Water Data'!$G$28,0,10*ROW('Water Data'!G27)))</f>
        <v/>
      </c>
      <c r="CD33" s="305" t="str">
        <f ca="true">+IF(OFFSET('Water Data'!$G$29,0,10*ROW('Water Data'!G27))="","",OFFSET('Water Data'!$G$29,0,10*ROW('Water Data'!G27)))</f>
        <v/>
      </c>
      <c r="CE33" s="305" t="str">
        <f ca="true">+IF(OFFSET('Water Data'!$H$27,0,10*ROW('Water Data'!H27))="","",OFFSET('Water Data'!$H$27,0,10*ROW('Water Data'!H27)))</f>
        <v/>
      </c>
      <c r="CF33" s="305" t="str">
        <f ca="true">+IF(OFFSET('Water Data'!$H$28,0,10*ROW('Water Data'!H27))="","",OFFSET('Water Data'!$H$28,0,10*ROW('Water Data'!H27)))</f>
        <v/>
      </c>
      <c r="CG33" s="305" t="str">
        <f ca="true">+IF(OFFSET('Water Data'!$H$29,0,10*ROW('Water Data'!H27))="","",OFFSET('Water Data'!$H$29,0,10*ROW('Water Data'!H27)))</f>
        <v/>
      </c>
      <c r="CH33" s="305" t="str">
        <f ca="true">+IF(OFFSET('Water Data'!$I$27,0,10*ROW('Water Data'!I27))="","",OFFSET('Water Data'!$I$27,0,10*ROW('Water Data'!I27)))</f>
        <v/>
      </c>
      <c r="CI33" s="305" t="str">
        <f ca="true">+IF(OFFSET('Water Data'!$I$28,0,10*ROW('Water Data'!I27))="","",OFFSET('Water Data'!$I$28,0,10*ROW('Water Data'!I27)))</f>
        <v/>
      </c>
      <c r="CJ33" s="305" t="str">
        <f ca="true">+IF(OFFSET('Water Data'!$I$29,0,10*ROW('Water Data'!I27))="","",OFFSET('Water Data'!$I$29,0,10*ROW('Water Data'!I27)))</f>
        <v/>
      </c>
      <c r="CK33" s="305" t="str">
        <f ca="true">+IF(OFFSET('Sanitation Data'!$D$28,0,10*ROW('Sanitation Data'!D27))="","",OFFSET('Sanitation Data'!$D$28,0,10*ROW('Sanitation Data'!D27)))</f>
        <v/>
      </c>
      <c r="CL33" s="305" t="str">
        <f ca="true">+IF(OFFSET('Sanitation Data'!$D$29,0,10*ROW('Sanitation Data'!D27))="","",OFFSET('Sanitation Data'!$D$29,0,10*ROW('Sanitation Data'!D27)))</f>
        <v/>
      </c>
      <c r="CM33" s="305" t="str">
        <f ca="true">+IF(OFFSET('Sanitation Data'!$D$30,0,10*ROW('Sanitation Data'!D27))="","",OFFSET('Sanitation Data'!$D$30,0,10*ROW('Sanitation Data'!D27)))</f>
        <v/>
      </c>
      <c r="CN33" s="305" t="str">
        <f ca="true">+IF(OFFSET('Sanitation Data'!$D$31,0,10*ROW('Sanitation Data'!D27))="","",OFFSET('Sanitation Data'!$D$31,0,10*ROW('Sanitation Data'!D27)))</f>
        <v/>
      </c>
      <c r="CO33" s="305" t="str">
        <f ca="true">+IF(OFFSET('Sanitation Data'!$D$32,0,10*ROW('Sanitation Data'!D27))="","",OFFSET('Sanitation Data'!$D$32,0,10*ROW('Sanitation Data'!D27)))</f>
        <v/>
      </c>
      <c r="CP33" s="305" t="str">
        <f ca="true">+IF(OFFSET('Sanitation Data'!$E$28,0,10*ROW('Sanitation Data'!E27))="","",OFFSET('Sanitation Data'!$E$28,0,10*ROW('Sanitation Data'!E27)))</f>
        <v/>
      </c>
      <c r="CQ33" s="305" t="str">
        <f ca="true">+IF(OFFSET('Sanitation Data'!$E$29,0,10*ROW('Sanitation Data'!E27))="","",OFFSET('Sanitation Data'!$E$29,0,10*ROW('Sanitation Data'!E27)))</f>
        <v/>
      </c>
      <c r="CR33" s="305" t="str">
        <f ca="true">+IF(OFFSET('Sanitation Data'!$E$30,0,10*ROW('Sanitation Data'!E27))="","",OFFSET('Sanitation Data'!$E$30,0,10*ROW('Sanitation Data'!E27)))</f>
        <v/>
      </c>
      <c r="CS33" s="305" t="str">
        <f ca="true">+IF(OFFSET('Sanitation Data'!$E$31,0,10*ROW('Sanitation Data'!E27))="","",OFFSET('Sanitation Data'!$E$31,0,10*ROW('Sanitation Data'!E27)))</f>
        <v/>
      </c>
      <c r="CT33" s="305" t="str">
        <f ca="true">+IF(OFFSET('Sanitation Data'!$E$32,0,10*ROW('Sanitation Data'!E27))="","",OFFSET('Sanitation Data'!$E$32,0,10*ROW('Sanitation Data'!E27)))</f>
        <v/>
      </c>
      <c r="CU33" s="305" t="str">
        <f ca="true">+IF(OFFSET('Sanitation Data'!$F$28,0,10*ROW('Sanitation Data'!F27))="","",OFFSET('Sanitation Data'!$F$28,0,10*ROW('Sanitation Data'!F27)))</f>
        <v/>
      </c>
      <c r="CV33" s="305" t="str">
        <f ca="true">+IF(OFFSET('Sanitation Data'!$F$29,0,10*ROW('Sanitation Data'!F27))="","",OFFSET('Sanitation Data'!$F$29,0,10*ROW('Sanitation Data'!F27)))</f>
        <v/>
      </c>
      <c r="CW33" s="305" t="str">
        <f ca="true">+IF(OFFSET('Sanitation Data'!$F$30,0,10*ROW('Sanitation Data'!F27))="","",OFFSET('Sanitation Data'!$F$30,0,10*ROW('Sanitation Data'!F27)))</f>
        <v/>
      </c>
      <c r="CX33" s="305" t="str">
        <f ca="true">+IF(OFFSET('Sanitation Data'!$F$31,0,10*ROW('Sanitation Data'!F27))="","",OFFSET('Sanitation Data'!$F$31,0,10*ROW('Sanitation Data'!F27)))</f>
        <v/>
      </c>
      <c r="CY33" s="305" t="str">
        <f ca="true">+IF(OFFSET('Sanitation Data'!$F$32,0,10*ROW('Sanitation Data'!F27))="","",OFFSET('Sanitation Data'!$F$32,0,10*ROW('Sanitation Data'!F27)))</f>
        <v/>
      </c>
      <c r="CZ33" s="305" t="str">
        <f ca="true">+IF(OFFSET('Sanitation Data'!$G$28,0,10*ROW('Sanitation Data'!G27))="","",OFFSET('Sanitation Data'!$G$28,0,10*ROW('Sanitation Data'!G27)))</f>
        <v/>
      </c>
      <c r="DA33" s="305" t="str">
        <f ca="true">+IF(OFFSET('Sanitation Data'!$G$29,0,10*ROW('Sanitation Data'!G27))="","",OFFSET('Sanitation Data'!$G$29,0,10*ROW('Sanitation Data'!G27)))</f>
        <v/>
      </c>
      <c r="DB33" s="305" t="str">
        <f ca="true">+IF(OFFSET('Sanitation Data'!$G$30,0,10*ROW('Sanitation Data'!G27))="","",OFFSET('Sanitation Data'!$G$30,0,10*ROW('Sanitation Data'!G27)))</f>
        <v/>
      </c>
      <c r="DC33" s="305" t="str">
        <f ca="true">+IF(OFFSET('Sanitation Data'!$G$31,0,10*ROW('Sanitation Data'!G27))="","",OFFSET('Sanitation Data'!$G$31,0,10*ROW('Sanitation Data'!G27)))</f>
        <v/>
      </c>
      <c r="DD33" s="305" t="str">
        <f ca="true">+IF(OFFSET('Sanitation Data'!$G$32,0,10*ROW('Sanitation Data'!G27))="","",OFFSET('Sanitation Data'!$G$32,0,10*ROW('Sanitation Data'!G27)))</f>
        <v/>
      </c>
      <c r="DE33" s="305" t="str">
        <f ca="true">+IF(OFFSET('Sanitation Data'!$H$28,0,10*ROW('Sanitation Data'!H27))="","",OFFSET('Sanitation Data'!$H$28,0,10*ROW('Sanitation Data'!H27)))</f>
        <v/>
      </c>
      <c r="DF33" s="305" t="str">
        <f ca="true">+IF(OFFSET('Sanitation Data'!$H$29,0,10*ROW('Sanitation Data'!H27))="","",OFFSET('Sanitation Data'!$H$29,0,10*ROW('Sanitation Data'!H27)))</f>
        <v/>
      </c>
      <c r="DG33" s="305" t="str">
        <f ca="true">+IF(OFFSET('Sanitation Data'!$H$30,0,10*ROW('Sanitation Data'!H27))="","",OFFSET('Sanitation Data'!$H$30,0,10*ROW('Sanitation Data'!H27)))</f>
        <v/>
      </c>
      <c r="DH33" s="305" t="str">
        <f ca="true">+IF(OFFSET('Sanitation Data'!$H$31,0,10*ROW('Sanitation Data'!H27))="","",OFFSET('Sanitation Data'!$H$31,0,10*ROW('Sanitation Data'!H27)))</f>
        <v/>
      </c>
      <c r="DI33" s="305" t="str">
        <f ca="true">+IF(OFFSET('Sanitation Data'!$H$32,0,10*ROW('Sanitation Data'!H27))="","",OFFSET('Sanitation Data'!$H$32,0,10*ROW('Sanitation Data'!H27)))</f>
        <v/>
      </c>
      <c r="DJ33" s="305" t="str">
        <f ca="true">+IF(OFFSET('Sanitation Data'!$I$28,0,10*ROW('Sanitation Data'!I27))="","",OFFSET('Sanitation Data'!$I$28,0,10*ROW('Sanitation Data'!I27)))</f>
        <v/>
      </c>
      <c r="DK33" s="305" t="str">
        <f ca="true">+IF(OFFSET('Sanitation Data'!$I$29,0,10*ROW('Sanitation Data'!I27))="","",OFFSET('Sanitation Data'!$I$29,0,10*ROW('Sanitation Data'!I27)))</f>
        <v/>
      </c>
      <c r="DL33" s="305" t="str">
        <f ca="true">+IF(OFFSET('Sanitation Data'!$I$30,0,10*ROW('Sanitation Data'!I27))="","",OFFSET('Sanitation Data'!$I$30,0,10*ROW('Sanitation Data'!I27)))</f>
        <v/>
      </c>
      <c r="DM33" s="305" t="str">
        <f ca="true">+IF(OFFSET('Sanitation Data'!$I$31,0,10*ROW('Sanitation Data'!I27))="","",OFFSET('Sanitation Data'!$I$31,0,10*ROW('Sanitation Data'!I27)))</f>
        <v/>
      </c>
      <c r="DN33" s="305" t="str">
        <f ca="true">+IF(OFFSET('Sanitation Data'!$I$32,0,10*ROW('Sanitation Data'!I27))="","",OFFSET('Sanitation Data'!$I$32,0,10*ROW('Sanitation Data'!I27)))</f>
        <v/>
      </c>
      <c r="DO33" s="305" t="str">
        <f ca="true">+IF(OFFSET('Hygiene Data'!$D$11,0,10*ROW('Hygiene Data'!D27))="","",OFFSET('Hygiene Data'!$D$11,0,10*ROW('Hygiene Data'!D27)))</f>
        <v/>
      </c>
      <c r="DP33" s="305" t="str">
        <f ca="true">+IF(OFFSET('Hygiene Data'!$D$12,0,10*ROW('Hygiene Data'!D27))="","",OFFSET('Hygiene Data'!$D$12,0,10*ROW('Hygiene Data'!D27)))</f>
        <v/>
      </c>
      <c r="DQ33" s="305" t="str">
        <f ca="true">+IF(OFFSET('Hygiene Data'!$D$13,0,10*ROW('Hygiene Data'!D27))="","",OFFSET('Hygiene Data'!$D$13,0,10*ROW('Hygiene Data'!D27)))</f>
        <v/>
      </c>
      <c r="DR33" s="305" t="str">
        <f ca="true">+IF(OFFSET('Hygiene Data'!$E$11,0,10*ROW('Hygiene Data'!E27))="","",OFFSET('Hygiene Data'!$E$11,0,10*ROW('Hygiene Data'!E27)))</f>
        <v/>
      </c>
      <c r="DS33" s="305" t="str">
        <f ca="true">+IF(OFFSET('Hygiene Data'!$E$12,0,10*ROW('Hygiene Data'!E27))="","",OFFSET('Hygiene Data'!$E$12,0,10*ROW('Hygiene Data'!E27)))</f>
        <v/>
      </c>
      <c r="DT33" s="305" t="str">
        <f ca="true">+IF(OFFSET('Hygiene Data'!$E$13,0,10*ROW('Hygiene Data'!E27))="","",OFFSET('Hygiene Data'!$E$13,0,10*ROW('Hygiene Data'!E27)))</f>
        <v/>
      </c>
      <c r="DU33" s="305" t="str">
        <f ca="true">+IF(OFFSET('Hygiene Data'!$F$11,0,10*ROW('Hygiene Data'!F27))="","",OFFSET('Hygiene Data'!$F$11,0,10*ROW('Hygiene Data'!F27)))</f>
        <v/>
      </c>
      <c r="DV33" s="305" t="str">
        <f ca="true">+IF(OFFSET('Hygiene Data'!$F$12,0,10*ROW('Hygiene Data'!F27))="","",OFFSET('Hygiene Data'!$F$12,0,10*ROW('Hygiene Data'!F27)))</f>
        <v/>
      </c>
      <c r="DW33" s="305" t="str">
        <f ca="true">+IF(OFFSET('Hygiene Data'!$F$13,0,10*ROW('Hygiene Data'!F27))="","",OFFSET('Hygiene Data'!$F$13,0,10*ROW('Hygiene Data'!F27)))</f>
        <v/>
      </c>
      <c r="DX33" s="305" t="str">
        <f ca="true">+IF(OFFSET('Hygiene Data'!$G$11,0,10*ROW('Hygiene Data'!G27))="","",OFFSET('Hygiene Data'!$G$11,0,10*ROW('Hygiene Data'!G27)))</f>
        <v/>
      </c>
      <c r="DY33" s="305" t="str">
        <f ca="true">+IF(OFFSET('Hygiene Data'!$G$12,0,10*ROW('Hygiene Data'!G27))="","",OFFSET('Hygiene Data'!$G$12,0,10*ROW('Hygiene Data'!G27)))</f>
        <v/>
      </c>
      <c r="DZ33" s="305" t="str">
        <f ca="true">+IF(OFFSET('Hygiene Data'!$G$13,0,10*ROW('Hygiene Data'!G27))="","",OFFSET('Hygiene Data'!$G$13,0,10*ROW('Hygiene Data'!G27)))</f>
        <v/>
      </c>
      <c r="EA33" s="305" t="str">
        <f ca="true">+IF(OFFSET('Hygiene Data'!$H$11,0,10*ROW('Hygiene Data'!H27))="","",OFFSET('Hygiene Data'!$H$11,0,10*ROW('Hygiene Data'!H27)))</f>
        <v/>
      </c>
      <c r="EB33" s="305" t="str">
        <f ca="true">+IF(OFFSET('Hygiene Data'!$H$12,0,10*ROW('Hygiene Data'!H27))="","",OFFSET('Hygiene Data'!$H$12,0,10*ROW('Hygiene Data'!H27)))</f>
        <v/>
      </c>
      <c r="EC33" s="305" t="str">
        <f ca="true">+IF(OFFSET('Hygiene Data'!$H$13,0,10*ROW('Hygiene Data'!H27))="","",OFFSET('Hygiene Data'!$H$13,0,10*ROW('Hygiene Data'!H27)))</f>
        <v/>
      </c>
      <c r="ED33" s="305" t="str">
        <f ca="true">+IF(OFFSET('Hygiene Data'!$I$11,0,10*ROW('Hygiene Data'!I27))="","",OFFSET('Hygiene Data'!$I$11,0,10*ROW('Hygiene Data'!I27)))</f>
        <v/>
      </c>
      <c r="EE33" s="305" t="str">
        <f ca="true">+IF(OFFSET('Hygiene Data'!$I$12,0,10*ROW('Hygiene Data'!I27))="","",OFFSET('Hygiene Data'!$I$12,0,10*ROW('Hygiene Data'!I27)))</f>
        <v/>
      </c>
      <c r="EF33" s="305"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61"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5"/>
      <c r="BS34" s="305" t="str">
        <f ca="true">+IF(OFFSET('Water Data'!$D$27,0,10*ROW('Water Data'!D28))="","",OFFSET('Water Data'!$D$27,0,10*ROW('Water Data'!D28)))</f>
        <v/>
      </c>
      <c r="BT34" s="305" t="str">
        <f ca="true">+IF(OFFSET('Water Data'!$D$28,0,10*ROW('Water Data'!D28))="","",OFFSET('Water Data'!$D$28,0,10*ROW('Water Data'!D28)))</f>
        <v/>
      </c>
      <c r="BU34" s="305" t="str">
        <f ca="true">+IF(OFFSET('Water Data'!$D$29,0,10*ROW('Water Data'!D28))="","",OFFSET('Water Data'!$D$29,0,10*ROW('Water Data'!D28)))</f>
        <v/>
      </c>
      <c r="BV34" s="305" t="str">
        <f ca="true">+IF(OFFSET('Water Data'!$E$27,0,10*ROW('Water Data'!E28))="","",OFFSET('Water Data'!$E$27,0,10*ROW('Water Data'!E28)))</f>
        <v/>
      </c>
      <c r="BW34" s="305" t="str">
        <f ca="true">+IF(OFFSET('Water Data'!$E$28,0,10*ROW('Water Data'!E28))="","",OFFSET('Water Data'!$E$28,0,10*ROW('Water Data'!E28)))</f>
        <v/>
      </c>
      <c r="BX34" s="305" t="str">
        <f ca="true">+IF(OFFSET('Water Data'!$E$29,0,10*ROW('Water Data'!E28))="","",OFFSET('Water Data'!$E$29,0,10*ROW('Water Data'!E28)))</f>
        <v/>
      </c>
      <c r="BY34" s="305" t="str">
        <f ca="true">+IF(OFFSET('Water Data'!$F$27,0,10*ROW('Water Data'!F28))="","",OFFSET('Water Data'!$F$27,0,10*ROW('Water Data'!F28)))</f>
        <v/>
      </c>
      <c r="BZ34" s="305" t="str">
        <f ca="true">+IF(OFFSET('Water Data'!$F$28,0,10*ROW('Water Data'!F28))="","",OFFSET('Water Data'!$F$28,0,10*ROW('Water Data'!F28)))</f>
        <v/>
      </c>
      <c r="CA34" s="305" t="str">
        <f ca="true">+IF(OFFSET('Water Data'!$F$29,0,10*ROW('Water Data'!F28))="","",OFFSET('Water Data'!$F$29,0,10*ROW('Water Data'!F28)))</f>
        <v/>
      </c>
      <c r="CB34" s="305" t="str">
        <f ca="true">+IF(OFFSET('Water Data'!$G$27,0,10*ROW('Water Data'!G28))="","",OFFSET('Water Data'!$G$27,0,10*ROW('Water Data'!G28)))</f>
        <v/>
      </c>
      <c r="CC34" s="305" t="str">
        <f ca="true">+IF(OFFSET('Water Data'!$G$28,0,10*ROW('Water Data'!G28))="","",OFFSET('Water Data'!$G$28,0,10*ROW('Water Data'!G28)))</f>
        <v/>
      </c>
      <c r="CD34" s="305" t="str">
        <f ca="true">+IF(OFFSET('Water Data'!$G$29,0,10*ROW('Water Data'!G28))="","",OFFSET('Water Data'!$G$29,0,10*ROW('Water Data'!G28)))</f>
        <v/>
      </c>
      <c r="CE34" s="305" t="str">
        <f ca="true">+IF(OFFSET('Water Data'!$H$27,0,10*ROW('Water Data'!H28))="","",OFFSET('Water Data'!$H$27,0,10*ROW('Water Data'!H28)))</f>
        <v/>
      </c>
      <c r="CF34" s="305" t="str">
        <f ca="true">+IF(OFFSET('Water Data'!$H$28,0,10*ROW('Water Data'!H28))="","",OFFSET('Water Data'!$H$28,0,10*ROW('Water Data'!H28)))</f>
        <v/>
      </c>
      <c r="CG34" s="305" t="str">
        <f ca="true">+IF(OFFSET('Water Data'!$H$29,0,10*ROW('Water Data'!H28))="","",OFFSET('Water Data'!$H$29,0,10*ROW('Water Data'!H28)))</f>
        <v/>
      </c>
      <c r="CH34" s="305" t="str">
        <f ca="true">+IF(OFFSET('Water Data'!$I$27,0,10*ROW('Water Data'!I28))="","",OFFSET('Water Data'!$I$27,0,10*ROW('Water Data'!I28)))</f>
        <v/>
      </c>
      <c r="CI34" s="305" t="str">
        <f ca="true">+IF(OFFSET('Water Data'!$I$28,0,10*ROW('Water Data'!I28))="","",OFFSET('Water Data'!$I$28,0,10*ROW('Water Data'!I28)))</f>
        <v/>
      </c>
      <c r="CJ34" s="305" t="str">
        <f ca="true">+IF(OFFSET('Water Data'!$I$29,0,10*ROW('Water Data'!I28))="","",OFFSET('Water Data'!$I$29,0,10*ROW('Water Data'!I28)))</f>
        <v/>
      </c>
      <c r="CK34" s="305" t="str">
        <f ca="true">+IF(OFFSET('Sanitation Data'!$D$28,0,10*ROW('Sanitation Data'!D28))="","",OFFSET('Sanitation Data'!$D$28,0,10*ROW('Sanitation Data'!D28)))</f>
        <v/>
      </c>
      <c r="CL34" s="305" t="str">
        <f ca="true">+IF(OFFSET('Sanitation Data'!$D$29,0,10*ROW('Sanitation Data'!D28))="","",OFFSET('Sanitation Data'!$D$29,0,10*ROW('Sanitation Data'!D28)))</f>
        <v/>
      </c>
      <c r="CM34" s="305" t="str">
        <f ca="true">+IF(OFFSET('Sanitation Data'!$D$30,0,10*ROW('Sanitation Data'!D28))="","",OFFSET('Sanitation Data'!$D$30,0,10*ROW('Sanitation Data'!D28)))</f>
        <v/>
      </c>
      <c r="CN34" s="305" t="str">
        <f ca="true">+IF(OFFSET('Sanitation Data'!$D$31,0,10*ROW('Sanitation Data'!D28))="","",OFFSET('Sanitation Data'!$D$31,0,10*ROW('Sanitation Data'!D28)))</f>
        <v/>
      </c>
      <c r="CO34" s="305" t="str">
        <f ca="true">+IF(OFFSET('Sanitation Data'!$D$32,0,10*ROW('Sanitation Data'!D28))="","",OFFSET('Sanitation Data'!$D$32,0,10*ROW('Sanitation Data'!D28)))</f>
        <v/>
      </c>
      <c r="CP34" s="305" t="str">
        <f ca="true">+IF(OFFSET('Sanitation Data'!$E$28,0,10*ROW('Sanitation Data'!E28))="","",OFFSET('Sanitation Data'!$E$28,0,10*ROW('Sanitation Data'!E28)))</f>
        <v/>
      </c>
      <c r="CQ34" s="305" t="str">
        <f ca="true">+IF(OFFSET('Sanitation Data'!$E$29,0,10*ROW('Sanitation Data'!E28))="","",OFFSET('Sanitation Data'!$E$29,0,10*ROW('Sanitation Data'!E28)))</f>
        <v/>
      </c>
      <c r="CR34" s="305" t="str">
        <f ca="true">+IF(OFFSET('Sanitation Data'!$E$30,0,10*ROW('Sanitation Data'!E28))="","",OFFSET('Sanitation Data'!$E$30,0,10*ROW('Sanitation Data'!E28)))</f>
        <v/>
      </c>
      <c r="CS34" s="305" t="str">
        <f ca="true">+IF(OFFSET('Sanitation Data'!$E$31,0,10*ROW('Sanitation Data'!E28))="","",OFFSET('Sanitation Data'!$E$31,0,10*ROW('Sanitation Data'!E28)))</f>
        <v/>
      </c>
      <c r="CT34" s="305" t="str">
        <f ca="true">+IF(OFFSET('Sanitation Data'!$E$32,0,10*ROW('Sanitation Data'!E28))="","",OFFSET('Sanitation Data'!$E$32,0,10*ROW('Sanitation Data'!E28)))</f>
        <v/>
      </c>
      <c r="CU34" s="305" t="str">
        <f ca="true">+IF(OFFSET('Sanitation Data'!$F$28,0,10*ROW('Sanitation Data'!F28))="","",OFFSET('Sanitation Data'!$F$28,0,10*ROW('Sanitation Data'!F28)))</f>
        <v/>
      </c>
      <c r="CV34" s="305" t="str">
        <f ca="true">+IF(OFFSET('Sanitation Data'!$F$29,0,10*ROW('Sanitation Data'!F28))="","",OFFSET('Sanitation Data'!$F$29,0,10*ROW('Sanitation Data'!F28)))</f>
        <v/>
      </c>
      <c r="CW34" s="305" t="str">
        <f ca="true">+IF(OFFSET('Sanitation Data'!$F$30,0,10*ROW('Sanitation Data'!F28))="","",OFFSET('Sanitation Data'!$F$30,0,10*ROW('Sanitation Data'!F28)))</f>
        <v/>
      </c>
      <c r="CX34" s="305" t="str">
        <f ca="true">+IF(OFFSET('Sanitation Data'!$F$31,0,10*ROW('Sanitation Data'!F28))="","",OFFSET('Sanitation Data'!$F$31,0,10*ROW('Sanitation Data'!F28)))</f>
        <v/>
      </c>
      <c r="CY34" s="305" t="str">
        <f ca="true">+IF(OFFSET('Sanitation Data'!$F$32,0,10*ROW('Sanitation Data'!F28))="","",OFFSET('Sanitation Data'!$F$32,0,10*ROW('Sanitation Data'!F28)))</f>
        <v/>
      </c>
      <c r="CZ34" s="305" t="str">
        <f ca="true">+IF(OFFSET('Sanitation Data'!$G$28,0,10*ROW('Sanitation Data'!G28))="","",OFFSET('Sanitation Data'!$G$28,0,10*ROW('Sanitation Data'!G28)))</f>
        <v/>
      </c>
      <c r="DA34" s="305" t="str">
        <f ca="true">+IF(OFFSET('Sanitation Data'!$G$29,0,10*ROW('Sanitation Data'!G28))="","",OFFSET('Sanitation Data'!$G$29,0,10*ROW('Sanitation Data'!G28)))</f>
        <v/>
      </c>
      <c r="DB34" s="305" t="str">
        <f ca="true">+IF(OFFSET('Sanitation Data'!$G$30,0,10*ROW('Sanitation Data'!G28))="","",OFFSET('Sanitation Data'!$G$30,0,10*ROW('Sanitation Data'!G28)))</f>
        <v/>
      </c>
      <c r="DC34" s="305" t="str">
        <f ca="true">+IF(OFFSET('Sanitation Data'!$G$31,0,10*ROW('Sanitation Data'!G28))="","",OFFSET('Sanitation Data'!$G$31,0,10*ROW('Sanitation Data'!G28)))</f>
        <v/>
      </c>
      <c r="DD34" s="305" t="str">
        <f ca="true">+IF(OFFSET('Sanitation Data'!$G$32,0,10*ROW('Sanitation Data'!G28))="","",OFFSET('Sanitation Data'!$G$32,0,10*ROW('Sanitation Data'!G28)))</f>
        <v/>
      </c>
      <c r="DE34" s="305" t="str">
        <f ca="true">+IF(OFFSET('Sanitation Data'!$H$28,0,10*ROW('Sanitation Data'!H28))="","",OFFSET('Sanitation Data'!$H$28,0,10*ROW('Sanitation Data'!H28)))</f>
        <v/>
      </c>
      <c r="DF34" s="305" t="str">
        <f ca="true">+IF(OFFSET('Sanitation Data'!$H$29,0,10*ROW('Sanitation Data'!H28))="","",OFFSET('Sanitation Data'!$H$29,0,10*ROW('Sanitation Data'!H28)))</f>
        <v/>
      </c>
      <c r="DG34" s="305" t="str">
        <f ca="true">+IF(OFFSET('Sanitation Data'!$H$30,0,10*ROW('Sanitation Data'!H28))="","",OFFSET('Sanitation Data'!$H$30,0,10*ROW('Sanitation Data'!H28)))</f>
        <v/>
      </c>
      <c r="DH34" s="305" t="str">
        <f ca="true">+IF(OFFSET('Sanitation Data'!$H$31,0,10*ROW('Sanitation Data'!H28))="","",OFFSET('Sanitation Data'!$H$31,0,10*ROW('Sanitation Data'!H28)))</f>
        <v/>
      </c>
      <c r="DI34" s="305" t="str">
        <f ca="true">+IF(OFFSET('Sanitation Data'!$H$32,0,10*ROW('Sanitation Data'!H28))="","",OFFSET('Sanitation Data'!$H$32,0,10*ROW('Sanitation Data'!H28)))</f>
        <v/>
      </c>
      <c r="DJ34" s="305" t="str">
        <f ca="true">+IF(OFFSET('Sanitation Data'!$I$28,0,10*ROW('Sanitation Data'!I28))="","",OFFSET('Sanitation Data'!$I$28,0,10*ROW('Sanitation Data'!I28)))</f>
        <v/>
      </c>
      <c r="DK34" s="305" t="str">
        <f ca="true">+IF(OFFSET('Sanitation Data'!$I$29,0,10*ROW('Sanitation Data'!I28))="","",OFFSET('Sanitation Data'!$I$29,0,10*ROW('Sanitation Data'!I28)))</f>
        <v/>
      </c>
      <c r="DL34" s="305" t="str">
        <f ca="true">+IF(OFFSET('Sanitation Data'!$I$30,0,10*ROW('Sanitation Data'!I28))="","",OFFSET('Sanitation Data'!$I$30,0,10*ROW('Sanitation Data'!I28)))</f>
        <v/>
      </c>
      <c r="DM34" s="305" t="str">
        <f ca="true">+IF(OFFSET('Sanitation Data'!$I$31,0,10*ROW('Sanitation Data'!I28))="","",OFFSET('Sanitation Data'!$I$31,0,10*ROW('Sanitation Data'!I28)))</f>
        <v/>
      </c>
      <c r="DN34" s="305" t="str">
        <f ca="true">+IF(OFFSET('Sanitation Data'!$I$32,0,10*ROW('Sanitation Data'!I28))="","",OFFSET('Sanitation Data'!$I$32,0,10*ROW('Sanitation Data'!I28)))</f>
        <v/>
      </c>
      <c r="DO34" s="305" t="str">
        <f ca="true">+IF(OFFSET('Hygiene Data'!$D$11,0,10*ROW('Hygiene Data'!D28))="","",OFFSET('Hygiene Data'!$D$11,0,10*ROW('Hygiene Data'!D28)))</f>
        <v/>
      </c>
      <c r="DP34" s="305" t="str">
        <f ca="true">+IF(OFFSET('Hygiene Data'!$D$12,0,10*ROW('Hygiene Data'!D28))="","",OFFSET('Hygiene Data'!$D$12,0,10*ROW('Hygiene Data'!D28)))</f>
        <v/>
      </c>
      <c r="DQ34" s="305" t="str">
        <f ca="true">+IF(OFFSET('Hygiene Data'!$D$13,0,10*ROW('Hygiene Data'!D28))="","",OFFSET('Hygiene Data'!$D$13,0,10*ROW('Hygiene Data'!D28)))</f>
        <v/>
      </c>
      <c r="DR34" s="305" t="str">
        <f ca="true">+IF(OFFSET('Hygiene Data'!$E$11,0,10*ROW('Hygiene Data'!E28))="","",OFFSET('Hygiene Data'!$E$11,0,10*ROW('Hygiene Data'!E28)))</f>
        <v/>
      </c>
      <c r="DS34" s="305" t="str">
        <f ca="true">+IF(OFFSET('Hygiene Data'!$E$12,0,10*ROW('Hygiene Data'!E28))="","",OFFSET('Hygiene Data'!$E$12,0,10*ROW('Hygiene Data'!E28)))</f>
        <v/>
      </c>
      <c r="DT34" s="305" t="str">
        <f ca="true">+IF(OFFSET('Hygiene Data'!$E$13,0,10*ROW('Hygiene Data'!E28))="","",OFFSET('Hygiene Data'!$E$13,0,10*ROW('Hygiene Data'!E28)))</f>
        <v/>
      </c>
      <c r="DU34" s="305" t="str">
        <f ca="true">+IF(OFFSET('Hygiene Data'!$F$11,0,10*ROW('Hygiene Data'!F28))="","",OFFSET('Hygiene Data'!$F$11,0,10*ROW('Hygiene Data'!F28)))</f>
        <v/>
      </c>
      <c r="DV34" s="305" t="str">
        <f ca="true">+IF(OFFSET('Hygiene Data'!$F$12,0,10*ROW('Hygiene Data'!F28))="","",OFFSET('Hygiene Data'!$F$12,0,10*ROW('Hygiene Data'!F28)))</f>
        <v/>
      </c>
      <c r="DW34" s="305" t="str">
        <f ca="true">+IF(OFFSET('Hygiene Data'!$F$13,0,10*ROW('Hygiene Data'!F28))="","",OFFSET('Hygiene Data'!$F$13,0,10*ROW('Hygiene Data'!F28)))</f>
        <v/>
      </c>
      <c r="DX34" s="305" t="str">
        <f ca="true">+IF(OFFSET('Hygiene Data'!$G$11,0,10*ROW('Hygiene Data'!G28))="","",OFFSET('Hygiene Data'!$G$11,0,10*ROW('Hygiene Data'!G28)))</f>
        <v/>
      </c>
      <c r="DY34" s="305" t="str">
        <f ca="true">+IF(OFFSET('Hygiene Data'!$G$12,0,10*ROW('Hygiene Data'!G28))="","",OFFSET('Hygiene Data'!$G$12,0,10*ROW('Hygiene Data'!G28)))</f>
        <v/>
      </c>
      <c r="DZ34" s="305" t="str">
        <f ca="true">+IF(OFFSET('Hygiene Data'!$G$13,0,10*ROW('Hygiene Data'!G28))="","",OFFSET('Hygiene Data'!$G$13,0,10*ROW('Hygiene Data'!G28)))</f>
        <v/>
      </c>
      <c r="EA34" s="305" t="str">
        <f ca="true">+IF(OFFSET('Hygiene Data'!$H$11,0,10*ROW('Hygiene Data'!H28))="","",OFFSET('Hygiene Data'!$H$11,0,10*ROW('Hygiene Data'!H28)))</f>
        <v/>
      </c>
      <c r="EB34" s="305" t="str">
        <f ca="true">+IF(OFFSET('Hygiene Data'!$H$12,0,10*ROW('Hygiene Data'!H28))="","",OFFSET('Hygiene Data'!$H$12,0,10*ROW('Hygiene Data'!H28)))</f>
        <v/>
      </c>
      <c r="EC34" s="305" t="str">
        <f ca="true">+IF(OFFSET('Hygiene Data'!$H$13,0,10*ROW('Hygiene Data'!H28))="","",OFFSET('Hygiene Data'!$H$13,0,10*ROW('Hygiene Data'!H28)))</f>
        <v/>
      </c>
      <c r="ED34" s="305" t="str">
        <f ca="true">+IF(OFFSET('Hygiene Data'!$I$11,0,10*ROW('Hygiene Data'!I28))="","",OFFSET('Hygiene Data'!$I$11,0,10*ROW('Hygiene Data'!I28)))</f>
        <v/>
      </c>
      <c r="EE34" s="305" t="str">
        <f ca="true">+IF(OFFSET('Hygiene Data'!$I$12,0,10*ROW('Hygiene Data'!I28))="","",OFFSET('Hygiene Data'!$I$12,0,10*ROW('Hygiene Data'!I28)))</f>
        <v/>
      </c>
      <c r="EF34" s="305"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61"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5"/>
      <c r="BS35" s="305" t="str">
        <f ca="true">+IF(OFFSET('Water Data'!$D$27,0,10*ROW('Water Data'!D29))="","",OFFSET('Water Data'!$D$27,0,10*ROW('Water Data'!D29)))</f>
        <v/>
      </c>
      <c r="BT35" s="305" t="str">
        <f ca="true">+IF(OFFSET('Water Data'!$D$28,0,10*ROW('Water Data'!D29))="","",OFFSET('Water Data'!$D$28,0,10*ROW('Water Data'!D29)))</f>
        <v/>
      </c>
      <c r="BU35" s="305" t="str">
        <f ca="true">+IF(OFFSET('Water Data'!$D$29,0,10*ROW('Water Data'!D29))="","",OFFSET('Water Data'!$D$29,0,10*ROW('Water Data'!D29)))</f>
        <v/>
      </c>
      <c r="BV35" s="305" t="str">
        <f ca="true">+IF(OFFSET('Water Data'!$E$27,0,10*ROW('Water Data'!E29))="","",OFFSET('Water Data'!$E$27,0,10*ROW('Water Data'!E29)))</f>
        <v/>
      </c>
      <c r="BW35" s="305" t="str">
        <f ca="true">+IF(OFFSET('Water Data'!$E$28,0,10*ROW('Water Data'!E29))="","",OFFSET('Water Data'!$E$28,0,10*ROW('Water Data'!E29)))</f>
        <v/>
      </c>
      <c r="BX35" s="305" t="str">
        <f ca="true">+IF(OFFSET('Water Data'!$E$29,0,10*ROW('Water Data'!E29))="","",OFFSET('Water Data'!$E$29,0,10*ROW('Water Data'!E29)))</f>
        <v/>
      </c>
      <c r="BY35" s="305" t="str">
        <f ca="true">+IF(OFFSET('Water Data'!$F$27,0,10*ROW('Water Data'!F29))="","",OFFSET('Water Data'!$F$27,0,10*ROW('Water Data'!F29)))</f>
        <v/>
      </c>
      <c r="BZ35" s="305" t="str">
        <f ca="true">+IF(OFFSET('Water Data'!$F$28,0,10*ROW('Water Data'!F29))="","",OFFSET('Water Data'!$F$28,0,10*ROW('Water Data'!F29)))</f>
        <v/>
      </c>
      <c r="CA35" s="305" t="str">
        <f ca="true">+IF(OFFSET('Water Data'!$F$29,0,10*ROW('Water Data'!F29))="","",OFFSET('Water Data'!$F$29,0,10*ROW('Water Data'!F29)))</f>
        <v/>
      </c>
      <c r="CB35" s="305" t="str">
        <f ca="true">+IF(OFFSET('Water Data'!$G$27,0,10*ROW('Water Data'!G29))="","",OFFSET('Water Data'!$G$27,0,10*ROW('Water Data'!G29)))</f>
        <v/>
      </c>
      <c r="CC35" s="305" t="str">
        <f ca="true">+IF(OFFSET('Water Data'!$G$28,0,10*ROW('Water Data'!G29))="","",OFFSET('Water Data'!$G$28,0,10*ROW('Water Data'!G29)))</f>
        <v/>
      </c>
      <c r="CD35" s="305" t="str">
        <f ca="true">+IF(OFFSET('Water Data'!$G$29,0,10*ROW('Water Data'!G29))="","",OFFSET('Water Data'!$G$29,0,10*ROW('Water Data'!G29)))</f>
        <v/>
      </c>
      <c r="CE35" s="305" t="str">
        <f ca="true">+IF(OFFSET('Water Data'!$H$27,0,10*ROW('Water Data'!H29))="","",OFFSET('Water Data'!$H$27,0,10*ROW('Water Data'!H29)))</f>
        <v/>
      </c>
      <c r="CF35" s="305" t="str">
        <f ca="true">+IF(OFFSET('Water Data'!$H$28,0,10*ROW('Water Data'!H29))="","",OFFSET('Water Data'!$H$28,0,10*ROW('Water Data'!H29)))</f>
        <v/>
      </c>
      <c r="CG35" s="305" t="str">
        <f ca="true">+IF(OFFSET('Water Data'!$H$29,0,10*ROW('Water Data'!H29))="","",OFFSET('Water Data'!$H$29,0,10*ROW('Water Data'!H29)))</f>
        <v/>
      </c>
      <c r="CH35" s="305" t="str">
        <f ca="true">+IF(OFFSET('Water Data'!$I$27,0,10*ROW('Water Data'!I29))="","",OFFSET('Water Data'!$I$27,0,10*ROW('Water Data'!I29)))</f>
        <v/>
      </c>
      <c r="CI35" s="305" t="str">
        <f ca="true">+IF(OFFSET('Water Data'!$I$28,0,10*ROW('Water Data'!I29))="","",OFFSET('Water Data'!$I$28,0,10*ROW('Water Data'!I29)))</f>
        <v/>
      </c>
      <c r="CJ35" s="305" t="str">
        <f ca="true">+IF(OFFSET('Water Data'!$I$29,0,10*ROW('Water Data'!I29))="","",OFFSET('Water Data'!$I$29,0,10*ROW('Water Data'!I29)))</f>
        <v/>
      </c>
      <c r="CK35" s="305" t="str">
        <f ca="true">+IF(OFFSET('Sanitation Data'!$D$28,0,10*ROW('Sanitation Data'!D29))="","",OFFSET('Sanitation Data'!$D$28,0,10*ROW('Sanitation Data'!D29)))</f>
        <v/>
      </c>
      <c r="CL35" s="305" t="str">
        <f ca="true">+IF(OFFSET('Sanitation Data'!$D$29,0,10*ROW('Sanitation Data'!D29))="","",OFFSET('Sanitation Data'!$D$29,0,10*ROW('Sanitation Data'!D29)))</f>
        <v/>
      </c>
      <c r="CM35" s="305" t="str">
        <f ca="true">+IF(OFFSET('Sanitation Data'!$D$30,0,10*ROW('Sanitation Data'!D29))="","",OFFSET('Sanitation Data'!$D$30,0,10*ROW('Sanitation Data'!D29)))</f>
        <v/>
      </c>
      <c r="CN35" s="305" t="str">
        <f ca="true">+IF(OFFSET('Sanitation Data'!$D$31,0,10*ROW('Sanitation Data'!D29))="","",OFFSET('Sanitation Data'!$D$31,0,10*ROW('Sanitation Data'!D29)))</f>
        <v/>
      </c>
      <c r="CO35" s="305" t="str">
        <f ca="true">+IF(OFFSET('Sanitation Data'!$D$32,0,10*ROW('Sanitation Data'!D29))="","",OFFSET('Sanitation Data'!$D$32,0,10*ROW('Sanitation Data'!D29)))</f>
        <v/>
      </c>
      <c r="CP35" s="305" t="str">
        <f ca="true">+IF(OFFSET('Sanitation Data'!$E$28,0,10*ROW('Sanitation Data'!E29))="","",OFFSET('Sanitation Data'!$E$28,0,10*ROW('Sanitation Data'!E29)))</f>
        <v/>
      </c>
      <c r="CQ35" s="305" t="str">
        <f ca="true">+IF(OFFSET('Sanitation Data'!$E$29,0,10*ROW('Sanitation Data'!E29))="","",OFFSET('Sanitation Data'!$E$29,0,10*ROW('Sanitation Data'!E29)))</f>
        <v/>
      </c>
      <c r="CR35" s="305" t="str">
        <f ca="true">+IF(OFFSET('Sanitation Data'!$E$30,0,10*ROW('Sanitation Data'!E29))="","",OFFSET('Sanitation Data'!$E$30,0,10*ROW('Sanitation Data'!E29)))</f>
        <v/>
      </c>
      <c r="CS35" s="305" t="str">
        <f ca="true">+IF(OFFSET('Sanitation Data'!$E$31,0,10*ROW('Sanitation Data'!E29))="","",OFFSET('Sanitation Data'!$E$31,0,10*ROW('Sanitation Data'!E29)))</f>
        <v/>
      </c>
      <c r="CT35" s="305" t="str">
        <f ca="true">+IF(OFFSET('Sanitation Data'!$E$32,0,10*ROW('Sanitation Data'!E29))="","",OFFSET('Sanitation Data'!$E$32,0,10*ROW('Sanitation Data'!E29)))</f>
        <v/>
      </c>
      <c r="CU35" s="305" t="str">
        <f ca="true">+IF(OFFSET('Sanitation Data'!$F$28,0,10*ROW('Sanitation Data'!F29))="","",OFFSET('Sanitation Data'!$F$28,0,10*ROW('Sanitation Data'!F29)))</f>
        <v/>
      </c>
      <c r="CV35" s="305" t="str">
        <f ca="true">+IF(OFFSET('Sanitation Data'!$F$29,0,10*ROW('Sanitation Data'!F29))="","",OFFSET('Sanitation Data'!$F$29,0,10*ROW('Sanitation Data'!F29)))</f>
        <v/>
      </c>
      <c r="CW35" s="305" t="str">
        <f ca="true">+IF(OFFSET('Sanitation Data'!$F$30,0,10*ROW('Sanitation Data'!F29))="","",OFFSET('Sanitation Data'!$F$30,0,10*ROW('Sanitation Data'!F29)))</f>
        <v/>
      </c>
      <c r="CX35" s="305" t="str">
        <f ca="true">+IF(OFFSET('Sanitation Data'!$F$31,0,10*ROW('Sanitation Data'!F29))="","",OFFSET('Sanitation Data'!$F$31,0,10*ROW('Sanitation Data'!F29)))</f>
        <v/>
      </c>
      <c r="CY35" s="305" t="str">
        <f ca="true">+IF(OFFSET('Sanitation Data'!$F$32,0,10*ROW('Sanitation Data'!F29))="","",OFFSET('Sanitation Data'!$F$32,0,10*ROW('Sanitation Data'!F29)))</f>
        <v/>
      </c>
      <c r="CZ35" s="305" t="str">
        <f ca="true">+IF(OFFSET('Sanitation Data'!$G$28,0,10*ROW('Sanitation Data'!G29))="","",OFFSET('Sanitation Data'!$G$28,0,10*ROW('Sanitation Data'!G29)))</f>
        <v/>
      </c>
      <c r="DA35" s="305" t="str">
        <f ca="true">+IF(OFFSET('Sanitation Data'!$G$29,0,10*ROW('Sanitation Data'!G29))="","",OFFSET('Sanitation Data'!$G$29,0,10*ROW('Sanitation Data'!G29)))</f>
        <v/>
      </c>
      <c r="DB35" s="305" t="str">
        <f ca="true">+IF(OFFSET('Sanitation Data'!$G$30,0,10*ROW('Sanitation Data'!G29))="","",OFFSET('Sanitation Data'!$G$30,0,10*ROW('Sanitation Data'!G29)))</f>
        <v/>
      </c>
      <c r="DC35" s="305" t="str">
        <f ca="true">+IF(OFFSET('Sanitation Data'!$G$31,0,10*ROW('Sanitation Data'!G29))="","",OFFSET('Sanitation Data'!$G$31,0,10*ROW('Sanitation Data'!G29)))</f>
        <v/>
      </c>
      <c r="DD35" s="305" t="str">
        <f ca="true">+IF(OFFSET('Sanitation Data'!$G$32,0,10*ROW('Sanitation Data'!G29))="","",OFFSET('Sanitation Data'!$G$32,0,10*ROW('Sanitation Data'!G29)))</f>
        <v/>
      </c>
      <c r="DE35" s="305" t="str">
        <f ca="true">+IF(OFFSET('Sanitation Data'!$H$28,0,10*ROW('Sanitation Data'!H29))="","",OFFSET('Sanitation Data'!$H$28,0,10*ROW('Sanitation Data'!H29)))</f>
        <v/>
      </c>
      <c r="DF35" s="305" t="str">
        <f ca="true">+IF(OFFSET('Sanitation Data'!$H$29,0,10*ROW('Sanitation Data'!H29))="","",OFFSET('Sanitation Data'!$H$29,0,10*ROW('Sanitation Data'!H29)))</f>
        <v/>
      </c>
      <c r="DG35" s="305" t="str">
        <f ca="true">+IF(OFFSET('Sanitation Data'!$H$30,0,10*ROW('Sanitation Data'!H29))="","",OFFSET('Sanitation Data'!$H$30,0,10*ROW('Sanitation Data'!H29)))</f>
        <v/>
      </c>
      <c r="DH35" s="305" t="str">
        <f ca="true">+IF(OFFSET('Sanitation Data'!$H$31,0,10*ROW('Sanitation Data'!H29))="","",OFFSET('Sanitation Data'!$H$31,0,10*ROW('Sanitation Data'!H29)))</f>
        <v/>
      </c>
      <c r="DI35" s="305" t="str">
        <f ca="true">+IF(OFFSET('Sanitation Data'!$H$32,0,10*ROW('Sanitation Data'!H29))="","",OFFSET('Sanitation Data'!$H$32,0,10*ROW('Sanitation Data'!H29)))</f>
        <v/>
      </c>
      <c r="DJ35" s="305" t="str">
        <f ca="true">+IF(OFFSET('Sanitation Data'!$I$28,0,10*ROW('Sanitation Data'!I29))="","",OFFSET('Sanitation Data'!$I$28,0,10*ROW('Sanitation Data'!I29)))</f>
        <v/>
      </c>
      <c r="DK35" s="305" t="str">
        <f ca="true">+IF(OFFSET('Sanitation Data'!$I$29,0,10*ROW('Sanitation Data'!I29))="","",OFFSET('Sanitation Data'!$I$29,0,10*ROW('Sanitation Data'!I29)))</f>
        <v/>
      </c>
      <c r="DL35" s="305" t="str">
        <f ca="true">+IF(OFFSET('Sanitation Data'!$I$30,0,10*ROW('Sanitation Data'!I29))="","",OFFSET('Sanitation Data'!$I$30,0,10*ROW('Sanitation Data'!I29)))</f>
        <v/>
      </c>
      <c r="DM35" s="305" t="str">
        <f ca="true">+IF(OFFSET('Sanitation Data'!$I$31,0,10*ROW('Sanitation Data'!I29))="","",OFFSET('Sanitation Data'!$I$31,0,10*ROW('Sanitation Data'!I29)))</f>
        <v/>
      </c>
      <c r="DN35" s="305" t="str">
        <f ca="true">+IF(OFFSET('Sanitation Data'!$I$32,0,10*ROW('Sanitation Data'!I29))="","",OFFSET('Sanitation Data'!$I$32,0,10*ROW('Sanitation Data'!I29)))</f>
        <v/>
      </c>
      <c r="DO35" s="305" t="str">
        <f ca="true">+IF(OFFSET('Hygiene Data'!$D$11,0,10*ROW('Hygiene Data'!D29))="","",OFFSET('Hygiene Data'!$D$11,0,10*ROW('Hygiene Data'!D29)))</f>
        <v/>
      </c>
      <c r="DP35" s="305" t="str">
        <f ca="true">+IF(OFFSET('Hygiene Data'!$D$12,0,10*ROW('Hygiene Data'!D29))="","",OFFSET('Hygiene Data'!$D$12,0,10*ROW('Hygiene Data'!D29)))</f>
        <v/>
      </c>
      <c r="DQ35" s="305" t="str">
        <f ca="true">+IF(OFFSET('Hygiene Data'!$D$13,0,10*ROW('Hygiene Data'!D29))="","",OFFSET('Hygiene Data'!$D$13,0,10*ROW('Hygiene Data'!D29)))</f>
        <v/>
      </c>
      <c r="DR35" s="305" t="str">
        <f ca="true">+IF(OFFSET('Hygiene Data'!$E$11,0,10*ROW('Hygiene Data'!E29))="","",OFFSET('Hygiene Data'!$E$11,0,10*ROW('Hygiene Data'!E29)))</f>
        <v/>
      </c>
      <c r="DS35" s="305" t="str">
        <f ca="true">+IF(OFFSET('Hygiene Data'!$E$12,0,10*ROW('Hygiene Data'!E29))="","",OFFSET('Hygiene Data'!$E$12,0,10*ROW('Hygiene Data'!E29)))</f>
        <v/>
      </c>
      <c r="DT35" s="305" t="str">
        <f ca="true">+IF(OFFSET('Hygiene Data'!$E$13,0,10*ROW('Hygiene Data'!E29))="","",OFFSET('Hygiene Data'!$E$13,0,10*ROW('Hygiene Data'!E29)))</f>
        <v/>
      </c>
      <c r="DU35" s="305" t="str">
        <f ca="true">+IF(OFFSET('Hygiene Data'!$F$11,0,10*ROW('Hygiene Data'!F29))="","",OFFSET('Hygiene Data'!$F$11,0,10*ROW('Hygiene Data'!F29)))</f>
        <v/>
      </c>
      <c r="DV35" s="305" t="str">
        <f ca="true">+IF(OFFSET('Hygiene Data'!$F$12,0,10*ROW('Hygiene Data'!F29))="","",OFFSET('Hygiene Data'!$F$12,0,10*ROW('Hygiene Data'!F29)))</f>
        <v/>
      </c>
      <c r="DW35" s="305" t="str">
        <f ca="true">+IF(OFFSET('Hygiene Data'!$F$13,0,10*ROW('Hygiene Data'!F29))="","",OFFSET('Hygiene Data'!$F$13,0,10*ROW('Hygiene Data'!F29)))</f>
        <v/>
      </c>
      <c r="DX35" s="305" t="str">
        <f ca="true">+IF(OFFSET('Hygiene Data'!$G$11,0,10*ROW('Hygiene Data'!G29))="","",OFFSET('Hygiene Data'!$G$11,0,10*ROW('Hygiene Data'!G29)))</f>
        <v/>
      </c>
      <c r="DY35" s="305" t="str">
        <f ca="true">+IF(OFFSET('Hygiene Data'!$G$12,0,10*ROW('Hygiene Data'!G29))="","",OFFSET('Hygiene Data'!$G$12,0,10*ROW('Hygiene Data'!G29)))</f>
        <v/>
      </c>
      <c r="DZ35" s="305" t="str">
        <f ca="true">+IF(OFFSET('Hygiene Data'!$G$13,0,10*ROW('Hygiene Data'!G29))="","",OFFSET('Hygiene Data'!$G$13,0,10*ROW('Hygiene Data'!G29)))</f>
        <v/>
      </c>
      <c r="EA35" s="305" t="str">
        <f ca="true">+IF(OFFSET('Hygiene Data'!$H$11,0,10*ROW('Hygiene Data'!H29))="","",OFFSET('Hygiene Data'!$H$11,0,10*ROW('Hygiene Data'!H29)))</f>
        <v/>
      </c>
      <c r="EB35" s="305" t="str">
        <f ca="true">+IF(OFFSET('Hygiene Data'!$H$12,0,10*ROW('Hygiene Data'!H29))="","",OFFSET('Hygiene Data'!$H$12,0,10*ROW('Hygiene Data'!H29)))</f>
        <v/>
      </c>
      <c r="EC35" s="305" t="str">
        <f ca="true">+IF(OFFSET('Hygiene Data'!$H$13,0,10*ROW('Hygiene Data'!H29))="","",OFFSET('Hygiene Data'!$H$13,0,10*ROW('Hygiene Data'!H29)))</f>
        <v/>
      </c>
      <c r="ED35" s="305" t="str">
        <f ca="true">+IF(OFFSET('Hygiene Data'!$I$11,0,10*ROW('Hygiene Data'!I29))="","",OFFSET('Hygiene Data'!$I$11,0,10*ROW('Hygiene Data'!I29)))</f>
        <v/>
      </c>
      <c r="EE35" s="305" t="str">
        <f ca="true">+IF(OFFSET('Hygiene Data'!$I$12,0,10*ROW('Hygiene Data'!I29))="","",OFFSET('Hygiene Data'!$I$12,0,10*ROW('Hygiene Data'!I29)))</f>
        <v/>
      </c>
      <c r="EF35" s="305"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61"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5"/>
      <c r="BS36" s="305" t="str">
        <f ca="true">+IF(OFFSET('Water Data'!$D$27,0,10*ROW('Water Data'!D30))="","",OFFSET('Water Data'!$D$27,0,10*ROW('Water Data'!D30)))</f>
        <v/>
      </c>
      <c r="BT36" s="305" t="str">
        <f ca="true">+IF(OFFSET('Water Data'!$D$28,0,10*ROW('Water Data'!D30))="","",OFFSET('Water Data'!$D$28,0,10*ROW('Water Data'!D30)))</f>
        <v/>
      </c>
      <c r="BU36" s="305" t="str">
        <f ca="true">+IF(OFFSET('Water Data'!$D$29,0,10*ROW('Water Data'!D30))="","",OFFSET('Water Data'!$D$29,0,10*ROW('Water Data'!D30)))</f>
        <v/>
      </c>
      <c r="BV36" s="305" t="str">
        <f ca="true">+IF(OFFSET('Water Data'!$E$27,0,10*ROW('Water Data'!E30))="","",OFFSET('Water Data'!$E$27,0,10*ROW('Water Data'!E30)))</f>
        <v/>
      </c>
      <c r="BW36" s="305" t="str">
        <f ca="true">+IF(OFFSET('Water Data'!$E$28,0,10*ROW('Water Data'!E30))="","",OFFSET('Water Data'!$E$28,0,10*ROW('Water Data'!E30)))</f>
        <v/>
      </c>
      <c r="BX36" s="305" t="str">
        <f ca="true">+IF(OFFSET('Water Data'!$E$29,0,10*ROW('Water Data'!E30))="","",OFFSET('Water Data'!$E$29,0,10*ROW('Water Data'!E30)))</f>
        <v/>
      </c>
      <c r="BY36" s="305" t="str">
        <f ca="true">+IF(OFFSET('Water Data'!$F$27,0,10*ROW('Water Data'!F30))="","",OFFSET('Water Data'!$F$27,0,10*ROW('Water Data'!F30)))</f>
        <v/>
      </c>
      <c r="BZ36" s="305" t="str">
        <f ca="true">+IF(OFFSET('Water Data'!$F$28,0,10*ROW('Water Data'!F30))="","",OFFSET('Water Data'!$F$28,0,10*ROW('Water Data'!F30)))</f>
        <v/>
      </c>
      <c r="CA36" s="305" t="str">
        <f ca="true">+IF(OFFSET('Water Data'!$F$29,0,10*ROW('Water Data'!F30))="","",OFFSET('Water Data'!$F$29,0,10*ROW('Water Data'!F30)))</f>
        <v/>
      </c>
      <c r="CB36" s="305" t="str">
        <f ca="true">+IF(OFFSET('Water Data'!$G$27,0,10*ROW('Water Data'!G30))="","",OFFSET('Water Data'!$G$27,0,10*ROW('Water Data'!G30)))</f>
        <v/>
      </c>
      <c r="CC36" s="305" t="str">
        <f ca="true">+IF(OFFSET('Water Data'!$G$28,0,10*ROW('Water Data'!G30))="","",OFFSET('Water Data'!$G$28,0,10*ROW('Water Data'!G30)))</f>
        <v/>
      </c>
      <c r="CD36" s="305" t="str">
        <f ca="true">+IF(OFFSET('Water Data'!$G$29,0,10*ROW('Water Data'!G30))="","",OFFSET('Water Data'!$G$29,0,10*ROW('Water Data'!G30)))</f>
        <v/>
      </c>
      <c r="CE36" s="305" t="str">
        <f ca="true">+IF(OFFSET('Water Data'!$H$27,0,10*ROW('Water Data'!H30))="","",OFFSET('Water Data'!$H$27,0,10*ROW('Water Data'!H30)))</f>
        <v/>
      </c>
      <c r="CF36" s="305" t="str">
        <f ca="true">+IF(OFFSET('Water Data'!$H$28,0,10*ROW('Water Data'!H30))="","",OFFSET('Water Data'!$H$28,0,10*ROW('Water Data'!H30)))</f>
        <v/>
      </c>
      <c r="CG36" s="305" t="str">
        <f ca="true">+IF(OFFSET('Water Data'!$H$29,0,10*ROW('Water Data'!H30))="","",OFFSET('Water Data'!$H$29,0,10*ROW('Water Data'!H30)))</f>
        <v/>
      </c>
      <c r="CH36" s="305" t="str">
        <f ca="true">+IF(OFFSET('Water Data'!$I$27,0,10*ROW('Water Data'!I30))="","",OFFSET('Water Data'!$I$27,0,10*ROW('Water Data'!I30)))</f>
        <v/>
      </c>
      <c r="CI36" s="305" t="str">
        <f ca="true">+IF(OFFSET('Water Data'!$I$28,0,10*ROW('Water Data'!I30))="","",OFFSET('Water Data'!$I$28,0,10*ROW('Water Data'!I30)))</f>
        <v/>
      </c>
      <c r="CJ36" s="305" t="str">
        <f ca="true">+IF(OFFSET('Water Data'!$I$29,0,10*ROW('Water Data'!I30))="","",OFFSET('Water Data'!$I$29,0,10*ROW('Water Data'!I30)))</f>
        <v/>
      </c>
      <c r="CK36" s="305" t="str">
        <f ca="true">+IF(OFFSET('Sanitation Data'!$D$28,0,10*ROW('Sanitation Data'!D30))="","",OFFSET('Sanitation Data'!$D$28,0,10*ROW('Sanitation Data'!D30)))</f>
        <v/>
      </c>
      <c r="CL36" s="305" t="str">
        <f ca="true">+IF(OFFSET('Sanitation Data'!$D$29,0,10*ROW('Sanitation Data'!D30))="","",OFFSET('Sanitation Data'!$D$29,0,10*ROW('Sanitation Data'!D30)))</f>
        <v/>
      </c>
      <c r="CM36" s="305" t="str">
        <f ca="true">+IF(OFFSET('Sanitation Data'!$D$30,0,10*ROW('Sanitation Data'!D30))="","",OFFSET('Sanitation Data'!$D$30,0,10*ROW('Sanitation Data'!D30)))</f>
        <v/>
      </c>
      <c r="CN36" s="305" t="str">
        <f ca="true">+IF(OFFSET('Sanitation Data'!$D$31,0,10*ROW('Sanitation Data'!D30))="","",OFFSET('Sanitation Data'!$D$31,0,10*ROW('Sanitation Data'!D30)))</f>
        <v/>
      </c>
      <c r="CO36" s="305" t="str">
        <f ca="true">+IF(OFFSET('Sanitation Data'!$D$32,0,10*ROW('Sanitation Data'!D30))="","",OFFSET('Sanitation Data'!$D$32,0,10*ROW('Sanitation Data'!D30)))</f>
        <v/>
      </c>
      <c r="CP36" s="305" t="str">
        <f ca="true">+IF(OFFSET('Sanitation Data'!$E$28,0,10*ROW('Sanitation Data'!E30))="","",OFFSET('Sanitation Data'!$E$28,0,10*ROW('Sanitation Data'!E30)))</f>
        <v/>
      </c>
      <c r="CQ36" s="305" t="str">
        <f ca="true">+IF(OFFSET('Sanitation Data'!$E$29,0,10*ROW('Sanitation Data'!E30))="","",OFFSET('Sanitation Data'!$E$29,0,10*ROW('Sanitation Data'!E30)))</f>
        <v/>
      </c>
      <c r="CR36" s="305" t="str">
        <f ca="true">+IF(OFFSET('Sanitation Data'!$E$30,0,10*ROW('Sanitation Data'!E30))="","",OFFSET('Sanitation Data'!$E$30,0,10*ROW('Sanitation Data'!E30)))</f>
        <v/>
      </c>
      <c r="CS36" s="305" t="str">
        <f ca="true">+IF(OFFSET('Sanitation Data'!$E$31,0,10*ROW('Sanitation Data'!E30))="","",OFFSET('Sanitation Data'!$E$31,0,10*ROW('Sanitation Data'!E30)))</f>
        <v/>
      </c>
      <c r="CT36" s="305" t="str">
        <f ca="true">+IF(OFFSET('Sanitation Data'!$E$32,0,10*ROW('Sanitation Data'!E30))="","",OFFSET('Sanitation Data'!$E$32,0,10*ROW('Sanitation Data'!E30)))</f>
        <v/>
      </c>
      <c r="CU36" s="305" t="str">
        <f ca="true">+IF(OFFSET('Sanitation Data'!$F$28,0,10*ROW('Sanitation Data'!F30))="","",OFFSET('Sanitation Data'!$F$28,0,10*ROW('Sanitation Data'!F30)))</f>
        <v/>
      </c>
      <c r="CV36" s="305" t="str">
        <f ca="true">+IF(OFFSET('Sanitation Data'!$F$29,0,10*ROW('Sanitation Data'!F30))="","",OFFSET('Sanitation Data'!$F$29,0,10*ROW('Sanitation Data'!F30)))</f>
        <v/>
      </c>
      <c r="CW36" s="305" t="str">
        <f ca="true">+IF(OFFSET('Sanitation Data'!$F$30,0,10*ROW('Sanitation Data'!F30))="","",OFFSET('Sanitation Data'!$F$30,0,10*ROW('Sanitation Data'!F30)))</f>
        <v/>
      </c>
      <c r="CX36" s="305" t="str">
        <f ca="true">+IF(OFFSET('Sanitation Data'!$F$31,0,10*ROW('Sanitation Data'!F30))="","",OFFSET('Sanitation Data'!$F$31,0,10*ROW('Sanitation Data'!F30)))</f>
        <v/>
      </c>
      <c r="CY36" s="305" t="str">
        <f ca="true">+IF(OFFSET('Sanitation Data'!$F$32,0,10*ROW('Sanitation Data'!F30))="","",OFFSET('Sanitation Data'!$F$32,0,10*ROW('Sanitation Data'!F30)))</f>
        <v/>
      </c>
      <c r="CZ36" s="305" t="str">
        <f ca="true">+IF(OFFSET('Sanitation Data'!$G$28,0,10*ROW('Sanitation Data'!G30))="","",OFFSET('Sanitation Data'!$G$28,0,10*ROW('Sanitation Data'!G30)))</f>
        <v/>
      </c>
      <c r="DA36" s="305" t="str">
        <f ca="true">+IF(OFFSET('Sanitation Data'!$G$29,0,10*ROW('Sanitation Data'!G30))="","",OFFSET('Sanitation Data'!$G$29,0,10*ROW('Sanitation Data'!G30)))</f>
        <v/>
      </c>
      <c r="DB36" s="305" t="str">
        <f ca="true">+IF(OFFSET('Sanitation Data'!$G$30,0,10*ROW('Sanitation Data'!G30))="","",OFFSET('Sanitation Data'!$G$30,0,10*ROW('Sanitation Data'!G30)))</f>
        <v/>
      </c>
      <c r="DC36" s="305" t="str">
        <f ca="true">+IF(OFFSET('Sanitation Data'!$G$31,0,10*ROW('Sanitation Data'!G30))="","",OFFSET('Sanitation Data'!$G$31,0,10*ROW('Sanitation Data'!G30)))</f>
        <v/>
      </c>
      <c r="DD36" s="305" t="str">
        <f ca="true">+IF(OFFSET('Sanitation Data'!$G$32,0,10*ROW('Sanitation Data'!G30))="","",OFFSET('Sanitation Data'!$G$32,0,10*ROW('Sanitation Data'!G30)))</f>
        <v/>
      </c>
      <c r="DE36" s="305" t="str">
        <f ca="true">+IF(OFFSET('Sanitation Data'!$H$28,0,10*ROW('Sanitation Data'!H30))="","",OFFSET('Sanitation Data'!$H$28,0,10*ROW('Sanitation Data'!H30)))</f>
        <v/>
      </c>
      <c r="DF36" s="305" t="str">
        <f ca="true">+IF(OFFSET('Sanitation Data'!$H$29,0,10*ROW('Sanitation Data'!H30))="","",OFFSET('Sanitation Data'!$H$29,0,10*ROW('Sanitation Data'!H30)))</f>
        <v/>
      </c>
      <c r="DG36" s="305" t="str">
        <f ca="true">+IF(OFFSET('Sanitation Data'!$H$30,0,10*ROW('Sanitation Data'!H30))="","",OFFSET('Sanitation Data'!$H$30,0,10*ROW('Sanitation Data'!H30)))</f>
        <v/>
      </c>
      <c r="DH36" s="305" t="str">
        <f ca="true">+IF(OFFSET('Sanitation Data'!$H$31,0,10*ROW('Sanitation Data'!H30))="","",OFFSET('Sanitation Data'!$H$31,0,10*ROW('Sanitation Data'!H30)))</f>
        <v/>
      </c>
      <c r="DI36" s="305" t="str">
        <f ca="true">+IF(OFFSET('Sanitation Data'!$H$32,0,10*ROW('Sanitation Data'!H30))="","",OFFSET('Sanitation Data'!$H$32,0,10*ROW('Sanitation Data'!H30)))</f>
        <v/>
      </c>
      <c r="DJ36" s="305" t="str">
        <f ca="true">+IF(OFFSET('Sanitation Data'!$I$28,0,10*ROW('Sanitation Data'!I30))="","",OFFSET('Sanitation Data'!$I$28,0,10*ROW('Sanitation Data'!I30)))</f>
        <v/>
      </c>
      <c r="DK36" s="305" t="str">
        <f ca="true">+IF(OFFSET('Sanitation Data'!$I$29,0,10*ROW('Sanitation Data'!I30))="","",OFFSET('Sanitation Data'!$I$29,0,10*ROW('Sanitation Data'!I30)))</f>
        <v/>
      </c>
      <c r="DL36" s="305" t="str">
        <f ca="true">+IF(OFFSET('Sanitation Data'!$I$30,0,10*ROW('Sanitation Data'!I30))="","",OFFSET('Sanitation Data'!$I$30,0,10*ROW('Sanitation Data'!I30)))</f>
        <v/>
      </c>
      <c r="DM36" s="305" t="str">
        <f ca="true">+IF(OFFSET('Sanitation Data'!$I$31,0,10*ROW('Sanitation Data'!I30))="","",OFFSET('Sanitation Data'!$I$31,0,10*ROW('Sanitation Data'!I30)))</f>
        <v/>
      </c>
      <c r="DN36" s="305" t="str">
        <f ca="true">+IF(OFFSET('Sanitation Data'!$I$32,0,10*ROW('Sanitation Data'!I30))="","",OFFSET('Sanitation Data'!$I$32,0,10*ROW('Sanitation Data'!I30)))</f>
        <v/>
      </c>
      <c r="DO36" s="305" t="str">
        <f ca="true">+IF(OFFSET('Hygiene Data'!$D$11,0,10*ROW('Hygiene Data'!D30))="","",OFFSET('Hygiene Data'!$D$11,0,10*ROW('Hygiene Data'!D30)))</f>
        <v/>
      </c>
      <c r="DP36" s="305" t="str">
        <f ca="true">+IF(OFFSET('Hygiene Data'!$D$12,0,10*ROW('Hygiene Data'!D30))="","",OFFSET('Hygiene Data'!$D$12,0,10*ROW('Hygiene Data'!D30)))</f>
        <v/>
      </c>
      <c r="DQ36" s="305" t="str">
        <f ca="true">+IF(OFFSET('Hygiene Data'!$D$13,0,10*ROW('Hygiene Data'!D30))="","",OFFSET('Hygiene Data'!$D$13,0,10*ROW('Hygiene Data'!D30)))</f>
        <v/>
      </c>
      <c r="DR36" s="305" t="str">
        <f ca="true">+IF(OFFSET('Hygiene Data'!$E$11,0,10*ROW('Hygiene Data'!E30))="","",OFFSET('Hygiene Data'!$E$11,0,10*ROW('Hygiene Data'!E30)))</f>
        <v/>
      </c>
      <c r="DS36" s="305" t="str">
        <f ca="true">+IF(OFFSET('Hygiene Data'!$E$12,0,10*ROW('Hygiene Data'!E30))="","",OFFSET('Hygiene Data'!$E$12,0,10*ROW('Hygiene Data'!E30)))</f>
        <v/>
      </c>
      <c r="DT36" s="305" t="str">
        <f ca="true">+IF(OFFSET('Hygiene Data'!$E$13,0,10*ROW('Hygiene Data'!E30))="","",OFFSET('Hygiene Data'!$E$13,0,10*ROW('Hygiene Data'!E30)))</f>
        <v/>
      </c>
      <c r="DU36" s="305" t="str">
        <f ca="true">+IF(OFFSET('Hygiene Data'!$F$11,0,10*ROW('Hygiene Data'!F30))="","",OFFSET('Hygiene Data'!$F$11,0,10*ROW('Hygiene Data'!F30)))</f>
        <v/>
      </c>
      <c r="DV36" s="305" t="str">
        <f ca="true">+IF(OFFSET('Hygiene Data'!$F$12,0,10*ROW('Hygiene Data'!F30))="","",OFFSET('Hygiene Data'!$F$12,0,10*ROW('Hygiene Data'!F30)))</f>
        <v/>
      </c>
      <c r="DW36" s="305" t="str">
        <f ca="true">+IF(OFFSET('Hygiene Data'!$F$13,0,10*ROW('Hygiene Data'!F30))="","",OFFSET('Hygiene Data'!$F$13,0,10*ROW('Hygiene Data'!F30)))</f>
        <v/>
      </c>
      <c r="DX36" s="305" t="str">
        <f ca="true">+IF(OFFSET('Hygiene Data'!$G$11,0,10*ROW('Hygiene Data'!G30))="","",OFFSET('Hygiene Data'!$G$11,0,10*ROW('Hygiene Data'!G30)))</f>
        <v/>
      </c>
      <c r="DY36" s="305" t="str">
        <f ca="true">+IF(OFFSET('Hygiene Data'!$G$12,0,10*ROW('Hygiene Data'!G30))="","",OFFSET('Hygiene Data'!$G$12,0,10*ROW('Hygiene Data'!G30)))</f>
        <v/>
      </c>
      <c r="DZ36" s="305" t="str">
        <f ca="true">+IF(OFFSET('Hygiene Data'!$G$13,0,10*ROW('Hygiene Data'!G30))="","",OFFSET('Hygiene Data'!$G$13,0,10*ROW('Hygiene Data'!G30)))</f>
        <v/>
      </c>
      <c r="EA36" s="305" t="str">
        <f ca="true">+IF(OFFSET('Hygiene Data'!$H$11,0,10*ROW('Hygiene Data'!H30))="","",OFFSET('Hygiene Data'!$H$11,0,10*ROW('Hygiene Data'!H30)))</f>
        <v/>
      </c>
      <c r="EB36" s="305" t="str">
        <f ca="true">+IF(OFFSET('Hygiene Data'!$H$12,0,10*ROW('Hygiene Data'!H30))="","",OFFSET('Hygiene Data'!$H$12,0,10*ROW('Hygiene Data'!H30)))</f>
        <v/>
      </c>
      <c r="EC36" s="305" t="str">
        <f ca="true">+IF(OFFSET('Hygiene Data'!$H$13,0,10*ROW('Hygiene Data'!H30))="","",OFFSET('Hygiene Data'!$H$13,0,10*ROW('Hygiene Data'!H30)))</f>
        <v/>
      </c>
      <c r="ED36" s="305" t="str">
        <f ca="true">+IF(OFFSET('Hygiene Data'!$I$11,0,10*ROW('Hygiene Data'!I30))="","",OFFSET('Hygiene Data'!$I$11,0,10*ROW('Hygiene Data'!I30)))</f>
        <v/>
      </c>
      <c r="EE36" s="305" t="str">
        <f ca="true">+IF(OFFSET('Hygiene Data'!$I$12,0,10*ROW('Hygiene Data'!I30))="","",OFFSET('Hygiene Data'!$I$12,0,10*ROW('Hygiene Data'!I30)))</f>
        <v/>
      </c>
      <c r="EF36" s="305"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61"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5"/>
      <c r="BS37" s="305" t="str">
        <f ca="true">+IF(OFFSET('Water Data'!$D$27,0,10*ROW('Water Data'!D31))="","",OFFSET('Water Data'!$D$27,0,10*ROW('Water Data'!D31)))</f>
        <v/>
      </c>
      <c r="BT37" s="305" t="str">
        <f ca="true">+IF(OFFSET('Water Data'!$D$28,0,10*ROW('Water Data'!D31))="","",OFFSET('Water Data'!$D$28,0,10*ROW('Water Data'!D31)))</f>
        <v/>
      </c>
      <c r="BU37" s="305" t="str">
        <f ca="true">+IF(OFFSET('Water Data'!$D$29,0,10*ROW('Water Data'!D31))="","",OFFSET('Water Data'!$D$29,0,10*ROW('Water Data'!D31)))</f>
        <v/>
      </c>
      <c r="BV37" s="305" t="str">
        <f ca="true">+IF(OFFSET('Water Data'!$E$27,0,10*ROW('Water Data'!E31))="","",OFFSET('Water Data'!$E$27,0,10*ROW('Water Data'!E31)))</f>
        <v/>
      </c>
      <c r="BW37" s="305" t="str">
        <f ca="true">+IF(OFFSET('Water Data'!$E$28,0,10*ROW('Water Data'!E31))="","",OFFSET('Water Data'!$E$28,0,10*ROW('Water Data'!E31)))</f>
        <v/>
      </c>
      <c r="BX37" s="305" t="str">
        <f ca="true">+IF(OFFSET('Water Data'!$E$29,0,10*ROW('Water Data'!E31))="","",OFFSET('Water Data'!$E$29,0,10*ROW('Water Data'!E31)))</f>
        <v/>
      </c>
      <c r="BY37" s="305" t="str">
        <f ca="true">+IF(OFFSET('Water Data'!$F$27,0,10*ROW('Water Data'!F31))="","",OFFSET('Water Data'!$F$27,0,10*ROW('Water Data'!F31)))</f>
        <v/>
      </c>
      <c r="BZ37" s="305" t="str">
        <f ca="true">+IF(OFFSET('Water Data'!$F$28,0,10*ROW('Water Data'!F31))="","",OFFSET('Water Data'!$F$28,0,10*ROW('Water Data'!F31)))</f>
        <v/>
      </c>
      <c r="CA37" s="305" t="str">
        <f ca="true">+IF(OFFSET('Water Data'!$F$29,0,10*ROW('Water Data'!F31))="","",OFFSET('Water Data'!$F$29,0,10*ROW('Water Data'!F31)))</f>
        <v/>
      </c>
      <c r="CB37" s="305" t="str">
        <f ca="true">+IF(OFFSET('Water Data'!$G$27,0,10*ROW('Water Data'!G31))="","",OFFSET('Water Data'!$G$27,0,10*ROW('Water Data'!G31)))</f>
        <v/>
      </c>
      <c r="CC37" s="305" t="str">
        <f ca="true">+IF(OFFSET('Water Data'!$G$28,0,10*ROW('Water Data'!G31))="","",OFFSET('Water Data'!$G$28,0,10*ROW('Water Data'!G31)))</f>
        <v/>
      </c>
      <c r="CD37" s="305" t="str">
        <f ca="true">+IF(OFFSET('Water Data'!$G$29,0,10*ROW('Water Data'!G31))="","",OFFSET('Water Data'!$G$29,0,10*ROW('Water Data'!G31)))</f>
        <v/>
      </c>
      <c r="CE37" s="305" t="str">
        <f ca="true">+IF(OFFSET('Water Data'!$H$27,0,10*ROW('Water Data'!H31))="","",OFFSET('Water Data'!$H$27,0,10*ROW('Water Data'!H31)))</f>
        <v/>
      </c>
      <c r="CF37" s="305" t="str">
        <f ca="true">+IF(OFFSET('Water Data'!$H$28,0,10*ROW('Water Data'!H31))="","",OFFSET('Water Data'!$H$28,0,10*ROW('Water Data'!H31)))</f>
        <v/>
      </c>
      <c r="CG37" s="305" t="str">
        <f ca="true">+IF(OFFSET('Water Data'!$H$29,0,10*ROW('Water Data'!H31))="","",OFFSET('Water Data'!$H$29,0,10*ROW('Water Data'!H31)))</f>
        <v/>
      </c>
      <c r="CH37" s="305" t="str">
        <f ca="true">+IF(OFFSET('Water Data'!$I$27,0,10*ROW('Water Data'!I31))="","",OFFSET('Water Data'!$I$27,0,10*ROW('Water Data'!I31)))</f>
        <v/>
      </c>
      <c r="CI37" s="305" t="str">
        <f ca="true">+IF(OFFSET('Water Data'!$I$28,0,10*ROW('Water Data'!I31))="","",OFFSET('Water Data'!$I$28,0,10*ROW('Water Data'!I31)))</f>
        <v/>
      </c>
      <c r="CJ37" s="305" t="str">
        <f ca="true">+IF(OFFSET('Water Data'!$I$29,0,10*ROW('Water Data'!I31))="","",OFFSET('Water Data'!$I$29,0,10*ROW('Water Data'!I31)))</f>
        <v/>
      </c>
      <c r="CK37" s="305" t="str">
        <f ca="true">+IF(OFFSET('Sanitation Data'!$D$28,0,10*ROW('Sanitation Data'!D31))="","",OFFSET('Sanitation Data'!$D$28,0,10*ROW('Sanitation Data'!D31)))</f>
        <v/>
      </c>
      <c r="CL37" s="305" t="str">
        <f ca="true">+IF(OFFSET('Sanitation Data'!$D$29,0,10*ROW('Sanitation Data'!D31))="","",OFFSET('Sanitation Data'!$D$29,0,10*ROW('Sanitation Data'!D31)))</f>
        <v/>
      </c>
      <c r="CM37" s="305" t="str">
        <f ca="true">+IF(OFFSET('Sanitation Data'!$D$30,0,10*ROW('Sanitation Data'!D31))="","",OFFSET('Sanitation Data'!$D$30,0,10*ROW('Sanitation Data'!D31)))</f>
        <v/>
      </c>
      <c r="CN37" s="305" t="str">
        <f ca="true">+IF(OFFSET('Sanitation Data'!$D$31,0,10*ROW('Sanitation Data'!D31))="","",OFFSET('Sanitation Data'!$D$31,0,10*ROW('Sanitation Data'!D31)))</f>
        <v/>
      </c>
      <c r="CO37" s="305" t="str">
        <f ca="true">+IF(OFFSET('Sanitation Data'!$D$32,0,10*ROW('Sanitation Data'!D31))="","",OFFSET('Sanitation Data'!$D$32,0,10*ROW('Sanitation Data'!D31)))</f>
        <v/>
      </c>
      <c r="CP37" s="305" t="str">
        <f ca="true">+IF(OFFSET('Sanitation Data'!$E$28,0,10*ROW('Sanitation Data'!E31))="","",OFFSET('Sanitation Data'!$E$28,0,10*ROW('Sanitation Data'!E31)))</f>
        <v/>
      </c>
      <c r="CQ37" s="305" t="str">
        <f ca="true">+IF(OFFSET('Sanitation Data'!$E$29,0,10*ROW('Sanitation Data'!E31))="","",OFFSET('Sanitation Data'!$E$29,0,10*ROW('Sanitation Data'!E31)))</f>
        <v/>
      </c>
      <c r="CR37" s="305" t="str">
        <f ca="true">+IF(OFFSET('Sanitation Data'!$E$30,0,10*ROW('Sanitation Data'!E31))="","",OFFSET('Sanitation Data'!$E$30,0,10*ROW('Sanitation Data'!E31)))</f>
        <v/>
      </c>
      <c r="CS37" s="305" t="str">
        <f ca="true">+IF(OFFSET('Sanitation Data'!$E$31,0,10*ROW('Sanitation Data'!E31))="","",OFFSET('Sanitation Data'!$E$31,0,10*ROW('Sanitation Data'!E31)))</f>
        <v/>
      </c>
      <c r="CT37" s="305" t="str">
        <f ca="true">+IF(OFFSET('Sanitation Data'!$E$32,0,10*ROW('Sanitation Data'!E31))="","",OFFSET('Sanitation Data'!$E$32,0,10*ROW('Sanitation Data'!E31)))</f>
        <v/>
      </c>
      <c r="CU37" s="305" t="str">
        <f ca="true">+IF(OFFSET('Sanitation Data'!$F$28,0,10*ROW('Sanitation Data'!F31))="","",OFFSET('Sanitation Data'!$F$28,0,10*ROW('Sanitation Data'!F31)))</f>
        <v/>
      </c>
      <c r="CV37" s="305" t="str">
        <f ca="true">+IF(OFFSET('Sanitation Data'!$F$29,0,10*ROW('Sanitation Data'!F31))="","",OFFSET('Sanitation Data'!$F$29,0,10*ROW('Sanitation Data'!F31)))</f>
        <v/>
      </c>
      <c r="CW37" s="305" t="str">
        <f ca="true">+IF(OFFSET('Sanitation Data'!$F$30,0,10*ROW('Sanitation Data'!F31))="","",OFFSET('Sanitation Data'!$F$30,0,10*ROW('Sanitation Data'!F31)))</f>
        <v/>
      </c>
      <c r="CX37" s="305" t="str">
        <f ca="true">+IF(OFFSET('Sanitation Data'!$F$31,0,10*ROW('Sanitation Data'!F31))="","",OFFSET('Sanitation Data'!$F$31,0,10*ROW('Sanitation Data'!F31)))</f>
        <v/>
      </c>
      <c r="CY37" s="305" t="str">
        <f ca="true">+IF(OFFSET('Sanitation Data'!$F$32,0,10*ROW('Sanitation Data'!F31))="","",OFFSET('Sanitation Data'!$F$32,0,10*ROW('Sanitation Data'!F31)))</f>
        <v/>
      </c>
      <c r="CZ37" s="305" t="str">
        <f ca="true">+IF(OFFSET('Sanitation Data'!$G$28,0,10*ROW('Sanitation Data'!G31))="","",OFFSET('Sanitation Data'!$G$28,0,10*ROW('Sanitation Data'!G31)))</f>
        <v/>
      </c>
      <c r="DA37" s="305" t="str">
        <f ca="true">+IF(OFFSET('Sanitation Data'!$G$29,0,10*ROW('Sanitation Data'!G31))="","",OFFSET('Sanitation Data'!$G$29,0,10*ROW('Sanitation Data'!G31)))</f>
        <v/>
      </c>
      <c r="DB37" s="305" t="str">
        <f ca="true">+IF(OFFSET('Sanitation Data'!$G$30,0,10*ROW('Sanitation Data'!G31))="","",OFFSET('Sanitation Data'!$G$30,0,10*ROW('Sanitation Data'!G31)))</f>
        <v/>
      </c>
      <c r="DC37" s="305" t="str">
        <f ca="true">+IF(OFFSET('Sanitation Data'!$G$31,0,10*ROW('Sanitation Data'!G31))="","",OFFSET('Sanitation Data'!$G$31,0,10*ROW('Sanitation Data'!G31)))</f>
        <v/>
      </c>
      <c r="DD37" s="305" t="str">
        <f ca="true">+IF(OFFSET('Sanitation Data'!$G$32,0,10*ROW('Sanitation Data'!G31))="","",OFFSET('Sanitation Data'!$G$32,0,10*ROW('Sanitation Data'!G31)))</f>
        <v/>
      </c>
      <c r="DE37" s="305" t="str">
        <f ca="true">+IF(OFFSET('Sanitation Data'!$H$28,0,10*ROW('Sanitation Data'!H31))="","",OFFSET('Sanitation Data'!$H$28,0,10*ROW('Sanitation Data'!H31)))</f>
        <v/>
      </c>
      <c r="DF37" s="305" t="str">
        <f ca="true">+IF(OFFSET('Sanitation Data'!$H$29,0,10*ROW('Sanitation Data'!H31))="","",OFFSET('Sanitation Data'!$H$29,0,10*ROW('Sanitation Data'!H31)))</f>
        <v/>
      </c>
      <c r="DG37" s="305" t="str">
        <f ca="true">+IF(OFFSET('Sanitation Data'!$H$30,0,10*ROW('Sanitation Data'!H31))="","",OFFSET('Sanitation Data'!$H$30,0,10*ROW('Sanitation Data'!H31)))</f>
        <v/>
      </c>
      <c r="DH37" s="305" t="str">
        <f ca="true">+IF(OFFSET('Sanitation Data'!$H$31,0,10*ROW('Sanitation Data'!H31))="","",OFFSET('Sanitation Data'!$H$31,0,10*ROW('Sanitation Data'!H31)))</f>
        <v/>
      </c>
      <c r="DI37" s="305" t="str">
        <f ca="true">+IF(OFFSET('Sanitation Data'!$H$32,0,10*ROW('Sanitation Data'!H31))="","",OFFSET('Sanitation Data'!$H$32,0,10*ROW('Sanitation Data'!H31)))</f>
        <v/>
      </c>
      <c r="DJ37" s="305" t="str">
        <f ca="true">+IF(OFFSET('Sanitation Data'!$I$28,0,10*ROW('Sanitation Data'!I31))="","",OFFSET('Sanitation Data'!$I$28,0,10*ROW('Sanitation Data'!I31)))</f>
        <v/>
      </c>
      <c r="DK37" s="305" t="str">
        <f ca="true">+IF(OFFSET('Sanitation Data'!$I$29,0,10*ROW('Sanitation Data'!I31))="","",OFFSET('Sanitation Data'!$I$29,0,10*ROW('Sanitation Data'!I31)))</f>
        <v/>
      </c>
      <c r="DL37" s="305" t="str">
        <f ca="true">+IF(OFFSET('Sanitation Data'!$I$30,0,10*ROW('Sanitation Data'!I31))="","",OFFSET('Sanitation Data'!$I$30,0,10*ROW('Sanitation Data'!I31)))</f>
        <v/>
      </c>
      <c r="DM37" s="305" t="str">
        <f ca="true">+IF(OFFSET('Sanitation Data'!$I$31,0,10*ROW('Sanitation Data'!I31))="","",OFFSET('Sanitation Data'!$I$31,0,10*ROW('Sanitation Data'!I31)))</f>
        <v/>
      </c>
      <c r="DN37" s="305" t="str">
        <f ca="true">+IF(OFFSET('Sanitation Data'!$I$32,0,10*ROW('Sanitation Data'!I31))="","",OFFSET('Sanitation Data'!$I$32,0,10*ROW('Sanitation Data'!I31)))</f>
        <v/>
      </c>
      <c r="DO37" s="305" t="str">
        <f ca="true">+IF(OFFSET('Hygiene Data'!$D$11,0,10*ROW('Hygiene Data'!D31))="","",OFFSET('Hygiene Data'!$D$11,0,10*ROW('Hygiene Data'!D31)))</f>
        <v/>
      </c>
      <c r="DP37" s="305" t="str">
        <f ca="true">+IF(OFFSET('Hygiene Data'!$D$12,0,10*ROW('Hygiene Data'!D31))="","",OFFSET('Hygiene Data'!$D$12,0,10*ROW('Hygiene Data'!D31)))</f>
        <v/>
      </c>
      <c r="DQ37" s="305" t="str">
        <f ca="true">+IF(OFFSET('Hygiene Data'!$D$13,0,10*ROW('Hygiene Data'!D31))="","",OFFSET('Hygiene Data'!$D$13,0,10*ROW('Hygiene Data'!D31)))</f>
        <v/>
      </c>
      <c r="DR37" s="305" t="str">
        <f ca="true">+IF(OFFSET('Hygiene Data'!$E$11,0,10*ROW('Hygiene Data'!E31))="","",OFFSET('Hygiene Data'!$E$11,0,10*ROW('Hygiene Data'!E31)))</f>
        <v/>
      </c>
      <c r="DS37" s="305" t="str">
        <f ca="true">+IF(OFFSET('Hygiene Data'!$E$12,0,10*ROW('Hygiene Data'!E31))="","",OFFSET('Hygiene Data'!$E$12,0,10*ROW('Hygiene Data'!E31)))</f>
        <v/>
      </c>
      <c r="DT37" s="305" t="str">
        <f ca="true">+IF(OFFSET('Hygiene Data'!$E$13,0,10*ROW('Hygiene Data'!E31))="","",OFFSET('Hygiene Data'!$E$13,0,10*ROW('Hygiene Data'!E31)))</f>
        <v/>
      </c>
      <c r="DU37" s="305" t="str">
        <f ca="true">+IF(OFFSET('Hygiene Data'!$F$11,0,10*ROW('Hygiene Data'!F31))="","",OFFSET('Hygiene Data'!$F$11,0,10*ROW('Hygiene Data'!F31)))</f>
        <v/>
      </c>
      <c r="DV37" s="305" t="str">
        <f ca="true">+IF(OFFSET('Hygiene Data'!$F$12,0,10*ROW('Hygiene Data'!F31))="","",OFFSET('Hygiene Data'!$F$12,0,10*ROW('Hygiene Data'!F31)))</f>
        <v/>
      </c>
      <c r="DW37" s="305" t="str">
        <f ca="true">+IF(OFFSET('Hygiene Data'!$F$13,0,10*ROW('Hygiene Data'!F31))="","",OFFSET('Hygiene Data'!$F$13,0,10*ROW('Hygiene Data'!F31)))</f>
        <v/>
      </c>
      <c r="DX37" s="305" t="str">
        <f ca="true">+IF(OFFSET('Hygiene Data'!$G$11,0,10*ROW('Hygiene Data'!G31))="","",OFFSET('Hygiene Data'!$G$11,0,10*ROW('Hygiene Data'!G31)))</f>
        <v/>
      </c>
      <c r="DY37" s="305" t="str">
        <f ca="true">+IF(OFFSET('Hygiene Data'!$G$12,0,10*ROW('Hygiene Data'!G31))="","",OFFSET('Hygiene Data'!$G$12,0,10*ROW('Hygiene Data'!G31)))</f>
        <v/>
      </c>
      <c r="DZ37" s="305" t="str">
        <f ca="true">+IF(OFFSET('Hygiene Data'!$G$13,0,10*ROW('Hygiene Data'!G31))="","",OFFSET('Hygiene Data'!$G$13,0,10*ROW('Hygiene Data'!G31)))</f>
        <v/>
      </c>
      <c r="EA37" s="305" t="str">
        <f ca="true">+IF(OFFSET('Hygiene Data'!$H$11,0,10*ROW('Hygiene Data'!H31))="","",OFFSET('Hygiene Data'!$H$11,0,10*ROW('Hygiene Data'!H31)))</f>
        <v/>
      </c>
      <c r="EB37" s="305" t="str">
        <f ca="true">+IF(OFFSET('Hygiene Data'!$H$12,0,10*ROW('Hygiene Data'!H31))="","",OFFSET('Hygiene Data'!$H$12,0,10*ROW('Hygiene Data'!H31)))</f>
        <v/>
      </c>
      <c r="EC37" s="305" t="str">
        <f ca="true">+IF(OFFSET('Hygiene Data'!$H$13,0,10*ROW('Hygiene Data'!H31))="","",OFFSET('Hygiene Data'!$H$13,0,10*ROW('Hygiene Data'!H31)))</f>
        <v/>
      </c>
      <c r="ED37" s="305" t="str">
        <f ca="true">+IF(OFFSET('Hygiene Data'!$I$11,0,10*ROW('Hygiene Data'!I31))="","",OFFSET('Hygiene Data'!$I$11,0,10*ROW('Hygiene Data'!I31)))</f>
        <v/>
      </c>
      <c r="EE37" s="305" t="str">
        <f ca="true">+IF(OFFSET('Hygiene Data'!$I$12,0,10*ROW('Hygiene Data'!I31))="","",OFFSET('Hygiene Data'!$I$12,0,10*ROW('Hygiene Data'!I31)))</f>
        <v/>
      </c>
      <c r="EF37" s="305"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61"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5"/>
      <c r="BS38" s="305" t="str">
        <f ca="true">+IF(OFFSET('Water Data'!$D$27,0,10*ROW('Water Data'!D32))="","",OFFSET('Water Data'!$D$27,0,10*ROW('Water Data'!D32)))</f>
        <v/>
      </c>
      <c r="BT38" s="305" t="str">
        <f ca="true">+IF(OFFSET('Water Data'!$D$28,0,10*ROW('Water Data'!D32))="","",OFFSET('Water Data'!$D$28,0,10*ROW('Water Data'!D32)))</f>
        <v/>
      </c>
      <c r="BU38" s="305" t="str">
        <f ca="true">+IF(OFFSET('Water Data'!$D$29,0,10*ROW('Water Data'!D32))="","",OFFSET('Water Data'!$D$29,0,10*ROW('Water Data'!D32)))</f>
        <v/>
      </c>
      <c r="BV38" s="305" t="str">
        <f ca="true">+IF(OFFSET('Water Data'!$E$27,0,10*ROW('Water Data'!E32))="","",OFFSET('Water Data'!$E$27,0,10*ROW('Water Data'!E32)))</f>
        <v/>
      </c>
      <c r="BW38" s="305" t="str">
        <f ca="true">+IF(OFFSET('Water Data'!$E$28,0,10*ROW('Water Data'!E32))="","",OFFSET('Water Data'!$E$28,0,10*ROW('Water Data'!E32)))</f>
        <v/>
      </c>
      <c r="BX38" s="305" t="str">
        <f ca="true">+IF(OFFSET('Water Data'!$E$29,0,10*ROW('Water Data'!E32))="","",OFFSET('Water Data'!$E$29,0,10*ROW('Water Data'!E32)))</f>
        <v/>
      </c>
      <c r="BY38" s="305" t="str">
        <f ca="true">+IF(OFFSET('Water Data'!$F$27,0,10*ROW('Water Data'!F32))="","",OFFSET('Water Data'!$F$27,0,10*ROW('Water Data'!F32)))</f>
        <v/>
      </c>
      <c r="BZ38" s="305" t="str">
        <f ca="true">+IF(OFFSET('Water Data'!$F$28,0,10*ROW('Water Data'!F32))="","",OFFSET('Water Data'!$F$28,0,10*ROW('Water Data'!F32)))</f>
        <v/>
      </c>
      <c r="CA38" s="305" t="str">
        <f ca="true">+IF(OFFSET('Water Data'!$F$29,0,10*ROW('Water Data'!F32))="","",OFFSET('Water Data'!$F$29,0,10*ROW('Water Data'!F32)))</f>
        <v/>
      </c>
      <c r="CB38" s="305" t="str">
        <f ca="true">+IF(OFFSET('Water Data'!$G$27,0,10*ROW('Water Data'!G32))="","",OFFSET('Water Data'!$G$27,0,10*ROW('Water Data'!G32)))</f>
        <v/>
      </c>
      <c r="CC38" s="305" t="str">
        <f ca="true">+IF(OFFSET('Water Data'!$G$28,0,10*ROW('Water Data'!G32))="","",OFFSET('Water Data'!$G$28,0,10*ROW('Water Data'!G32)))</f>
        <v/>
      </c>
      <c r="CD38" s="305" t="str">
        <f ca="true">+IF(OFFSET('Water Data'!$G$29,0,10*ROW('Water Data'!G32))="","",OFFSET('Water Data'!$G$29,0,10*ROW('Water Data'!G32)))</f>
        <v/>
      </c>
      <c r="CE38" s="305" t="str">
        <f ca="true">+IF(OFFSET('Water Data'!$H$27,0,10*ROW('Water Data'!H32))="","",OFFSET('Water Data'!$H$27,0,10*ROW('Water Data'!H32)))</f>
        <v/>
      </c>
      <c r="CF38" s="305" t="str">
        <f ca="true">+IF(OFFSET('Water Data'!$H$28,0,10*ROW('Water Data'!H32))="","",OFFSET('Water Data'!$H$28,0,10*ROW('Water Data'!H32)))</f>
        <v/>
      </c>
      <c r="CG38" s="305" t="str">
        <f ca="true">+IF(OFFSET('Water Data'!$H$29,0,10*ROW('Water Data'!H32))="","",OFFSET('Water Data'!$H$29,0,10*ROW('Water Data'!H32)))</f>
        <v/>
      </c>
      <c r="CH38" s="305" t="str">
        <f ca="true">+IF(OFFSET('Water Data'!$I$27,0,10*ROW('Water Data'!I32))="","",OFFSET('Water Data'!$I$27,0,10*ROW('Water Data'!I32)))</f>
        <v/>
      </c>
      <c r="CI38" s="305" t="str">
        <f ca="true">+IF(OFFSET('Water Data'!$I$28,0,10*ROW('Water Data'!I32))="","",OFFSET('Water Data'!$I$28,0,10*ROW('Water Data'!I32)))</f>
        <v/>
      </c>
      <c r="CJ38" s="305" t="str">
        <f ca="true">+IF(OFFSET('Water Data'!$I$29,0,10*ROW('Water Data'!I32))="","",OFFSET('Water Data'!$I$29,0,10*ROW('Water Data'!I32)))</f>
        <v/>
      </c>
      <c r="CK38" s="305" t="str">
        <f ca="true">+IF(OFFSET('Sanitation Data'!$D$28,0,10*ROW('Sanitation Data'!D32))="","",OFFSET('Sanitation Data'!$D$28,0,10*ROW('Sanitation Data'!D32)))</f>
        <v/>
      </c>
      <c r="CL38" s="305" t="str">
        <f ca="true">+IF(OFFSET('Sanitation Data'!$D$29,0,10*ROW('Sanitation Data'!D32))="","",OFFSET('Sanitation Data'!$D$29,0,10*ROW('Sanitation Data'!D32)))</f>
        <v/>
      </c>
      <c r="CM38" s="305" t="str">
        <f ca="true">+IF(OFFSET('Sanitation Data'!$D$30,0,10*ROW('Sanitation Data'!D32))="","",OFFSET('Sanitation Data'!$D$30,0,10*ROW('Sanitation Data'!D32)))</f>
        <v/>
      </c>
      <c r="CN38" s="305" t="str">
        <f ca="true">+IF(OFFSET('Sanitation Data'!$D$31,0,10*ROW('Sanitation Data'!D32))="","",OFFSET('Sanitation Data'!$D$31,0,10*ROW('Sanitation Data'!D32)))</f>
        <v/>
      </c>
      <c r="CO38" s="305" t="str">
        <f ca="true">+IF(OFFSET('Sanitation Data'!$D$32,0,10*ROW('Sanitation Data'!D32))="","",OFFSET('Sanitation Data'!$D$32,0,10*ROW('Sanitation Data'!D32)))</f>
        <v/>
      </c>
      <c r="CP38" s="305" t="str">
        <f ca="true">+IF(OFFSET('Sanitation Data'!$E$28,0,10*ROW('Sanitation Data'!E32))="","",OFFSET('Sanitation Data'!$E$28,0,10*ROW('Sanitation Data'!E32)))</f>
        <v/>
      </c>
      <c r="CQ38" s="305" t="str">
        <f ca="true">+IF(OFFSET('Sanitation Data'!$E$29,0,10*ROW('Sanitation Data'!E32))="","",OFFSET('Sanitation Data'!$E$29,0,10*ROW('Sanitation Data'!E32)))</f>
        <v/>
      </c>
      <c r="CR38" s="305" t="str">
        <f ca="true">+IF(OFFSET('Sanitation Data'!$E$30,0,10*ROW('Sanitation Data'!E32))="","",OFFSET('Sanitation Data'!$E$30,0,10*ROW('Sanitation Data'!E32)))</f>
        <v/>
      </c>
      <c r="CS38" s="305" t="str">
        <f ca="true">+IF(OFFSET('Sanitation Data'!$E$31,0,10*ROW('Sanitation Data'!E32))="","",OFFSET('Sanitation Data'!$E$31,0,10*ROW('Sanitation Data'!E32)))</f>
        <v/>
      </c>
      <c r="CT38" s="305" t="str">
        <f ca="true">+IF(OFFSET('Sanitation Data'!$E$32,0,10*ROW('Sanitation Data'!E32))="","",OFFSET('Sanitation Data'!$E$32,0,10*ROW('Sanitation Data'!E32)))</f>
        <v/>
      </c>
      <c r="CU38" s="305" t="str">
        <f ca="true">+IF(OFFSET('Sanitation Data'!$F$28,0,10*ROW('Sanitation Data'!F32))="","",OFFSET('Sanitation Data'!$F$28,0,10*ROW('Sanitation Data'!F32)))</f>
        <v/>
      </c>
      <c r="CV38" s="305" t="str">
        <f ca="true">+IF(OFFSET('Sanitation Data'!$F$29,0,10*ROW('Sanitation Data'!F32))="","",OFFSET('Sanitation Data'!$F$29,0,10*ROW('Sanitation Data'!F32)))</f>
        <v/>
      </c>
      <c r="CW38" s="305" t="str">
        <f ca="true">+IF(OFFSET('Sanitation Data'!$F$30,0,10*ROW('Sanitation Data'!F32))="","",OFFSET('Sanitation Data'!$F$30,0,10*ROW('Sanitation Data'!F32)))</f>
        <v/>
      </c>
      <c r="CX38" s="305" t="str">
        <f ca="true">+IF(OFFSET('Sanitation Data'!$F$31,0,10*ROW('Sanitation Data'!F32))="","",OFFSET('Sanitation Data'!$F$31,0,10*ROW('Sanitation Data'!F32)))</f>
        <v/>
      </c>
      <c r="CY38" s="305" t="str">
        <f ca="true">+IF(OFFSET('Sanitation Data'!$F$32,0,10*ROW('Sanitation Data'!F32))="","",OFFSET('Sanitation Data'!$F$32,0,10*ROW('Sanitation Data'!F32)))</f>
        <v/>
      </c>
      <c r="CZ38" s="305" t="str">
        <f ca="true">+IF(OFFSET('Sanitation Data'!$G$28,0,10*ROW('Sanitation Data'!G32))="","",OFFSET('Sanitation Data'!$G$28,0,10*ROW('Sanitation Data'!G32)))</f>
        <v/>
      </c>
      <c r="DA38" s="305" t="str">
        <f ca="true">+IF(OFFSET('Sanitation Data'!$G$29,0,10*ROW('Sanitation Data'!G32))="","",OFFSET('Sanitation Data'!$G$29,0,10*ROW('Sanitation Data'!G32)))</f>
        <v/>
      </c>
      <c r="DB38" s="305" t="str">
        <f ca="true">+IF(OFFSET('Sanitation Data'!$G$30,0,10*ROW('Sanitation Data'!G32))="","",OFFSET('Sanitation Data'!$G$30,0,10*ROW('Sanitation Data'!G32)))</f>
        <v/>
      </c>
      <c r="DC38" s="305" t="str">
        <f ca="true">+IF(OFFSET('Sanitation Data'!$G$31,0,10*ROW('Sanitation Data'!G32))="","",OFFSET('Sanitation Data'!$G$31,0,10*ROW('Sanitation Data'!G32)))</f>
        <v/>
      </c>
      <c r="DD38" s="305" t="str">
        <f ca="true">+IF(OFFSET('Sanitation Data'!$G$32,0,10*ROW('Sanitation Data'!G32))="","",OFFSET('Sanitation Data'!$G$32,0,10*ROW('Sanitation Data'!G32)))</f>
        <v/>
      </c>
      <c r="DE38" s="305" t="str">
        <f ca="true">+IF(OFFSET('Sanitation Data'!$H$28,0,10*ROW('Sanitation Data'!H32))="","",OFFSET('Sanitation Data'!$H$28,0,10*ROW('Sanitation Data'!H32)))</f>
        <v/>
      </c>
      <c r="DF38" s="305" t="str">
        <f ca="true">+IF(OFFSET('Sanitation Data'!$H$29,0,10*ROW('Sanitation Data'!H32))="","",OFFSET('Sanitation Data'!$H$29,0,10*ROW('Sanitation Data'!H32)))</f>
        <v/>
      </c>
      <c r="DG38" s="305" t="str">
        <f ca="true">+IF(OFFSET('Sanitation Data'!$H$30,0,10*ROW('Sanitation Data'!H32))="","",OFFSET('Sanitation Data'!$H$30,0,10*ROW('Sanitation Data'!H32)))</f>
        <v/>
      </c>
      <c r="DH38" s="305" t="str">
        <f ca="true">+IF(OFFSET('Sanitation Data'!$H$31,0,10*ROW('Sanitation Data'!H32))="","",OFFSET('Sanitation Data'!$H$31,0,10*ROW('Sanitation Data'!H32)))</f>
        <v/>
      </c>
      <c r="DI38" s="305" t="str">
        <f ca="true">+IF(OFFSET('Sanitation Data'!$H$32,0,10*ROW('Sanitation Data'!H32))="","",OFFSET('Sanitation Data'!$H$32,0,10*ROW('Sanitation Data'!H32)))</f>
        <v/>
      </c>
      <c r="DJ38" s="305" t="str">
        <f ca="true">+IF(OFFSET('Sanitation Data'!$I$28,0,10*ROW('Sanitation Data'!I32))="","",OFFSET('Sanitation Data'!$I$28,0,10*ROW('Sanitation Data'!I32)))</f>
        <v/>
      </c>
      <c r="DK38" s="305" t="str">
        <f ca="true">+IF(OFFSET('Sanitation Data'!$I$29,0,10*ROW('Sanitation Data'!I32))="","",OFFSET('Sanitation Data'!$I$29,0,10*ROW('Sanitation Data'!I32)))</f>
        <v/>
      </c>
      <c r="DL38" s="305" t="str">
        <f ca="true">+IF(OFFSET('Sanitation Data'!$I$30,0,10*ROW('Sanitation Data'!I32))="","",OFFSET('Sanitation Data'!$I$30,0,10*ROW('Sanitation Data'!I32)))</f>
        <v/>
      </c>
      <c r="DM38" s="305" t="str">
        <f ca="true">+IF(OFFSET('Sanitation Data'!$I$31,0,10*ROW('Sanitation Data'!I32))="","",OFFSET('Sanitation Data'!$I$31,0,10*ROW('Sanitation Data'!I32)))</f>
        <v/>
      </c>
      <c r="DN38" s="305" t="str">
        <f ca="true">+IF(OFFSET('Sanitation Data'!$I$32,0,10*ROW('Sanitation Data'!I32))="","",OFFSET('Sanitation Data'!$I$32,0,10*ROW('Sanitation Data'!I32)))</f>
        <v/>
      </c>
      <c r="DO38" s="305" t="str">
        <f ca="true">+IF(OFFSET('Hygiene Data'!$D$11,0,10*ROW('Hygiene Data'!D32))="","",OFFSET('Hygiene Data'!$D$11,0,10*ROW('Hygiene Data'!D32)))</f>
        <v/>
      </c>
      <c r="DP38" s="305" t="str">
        <f ca="true">+IF(OFFSET('Hygiene Data'!$D$12,0,10*ROW('Hygiene Data'!D32))="","",OFFSET('Hygiene Data'!$D$12,0,10*ROW('Hygiene Data'!D32)))</f>
        <v/>
      </c>
      <c r="DQ38" s="305" t="str">
        <f ca="true">+IF(OFFSET('Hygiene Data'!$D$13,0,10*ROW('Hygiene Data'!D32))="","",OFFSET('Hygiene Data'!$D$13,0,10*ROW('Hygiene Data'!D32)))</f>
        <v/>
      </c>
      <c r="DR38" s="305" t="str">
        <f ca="true">+IF(OFFSET('Hygiene Data'!$E$11,0,10*ROW('Hygiene Data'!E32))="","",OFFSET('Hygiene Data'!$E$11,0,10*ROW('Hygiene Data'!E32)))</f>
        <v/>
      </c>
      <c r="DS38" s="305" t="str">
        <f ca="true">+IF(OFFSET('Hygiene Data'!$E$12,0,10*ROW('Hygiene Data'!E32))="","",OFFSET('Hygiene Data'!$E$12,0,10*ROW('Hygiene Data'!E32)))</f>
        <v/>
      </c>
      <c r="DT38" s="305" t="str">
        <f ca="true">+IF(OFFSET('Hygiene Data'!$E$13,0,10*ROW('Hygiene Data'!E32))="","",OFFSET('Hygiene Data'!$E$13,0,10*ROW('Hygiene Data'!E32)))</f>
        <v/>
      </c>
      <c r="DU38" s="305" t="str">
        <f ca="true">+IF(OFFSET('Hygiene Data'!$F$11,0,10*ROW('Hygiene Data'!F32))="","",OFFSET('Hygiene Data'!$F$11,0,10*ROW('Hygiene Data'!F32)))</f>
        <v/>
      </c>
      <c r="DV38" s="305" t="str">
        <f ca="true">+IF(OFFSET('Hygiene Data'!$F$12,0,10*ROW('Hygiene Data'!F32))="","",OFFSET('Hygiene Data'!$F$12,0,10*ROW('Hygiene Data'!F32)))</f>
        <v/>
      </c>
      <c r="DW38" s="305" t="str">
        <f ca="true">+IF(OFFSET('Hygiene Data'!$F$13,0,10*ROW('Hygiene Data'!F32))="","",OFFSET('Hygiene Data'!$F$13,0,10*ROW('Hygiene Data'!F32)))</f>
        <v/>
      </c>
      <c r="DX38" s="305" t="str">
        <f ca="true">+IF(OFFSET('Hygiene Data'!$G$11,0,10*ROW('Hygiene Data'!G32))="","",OFFSET('Hygiene Data'!$G$11,0,10*ROW('Hygiene Data'!G32)))</f>
        <v/>
      </c>
      <c r="DY38" s="305" t="str">
        <f ca="true">+IF(OFFSET('Hygiene Data'!$G$12,0,10*ROW('Hygiene Data'!G32))="","",OFFSET('Hygiene Data'!$G$12,0,10*ROW('Hygiene Data'!G32)))</f>
        <v/>
      </c>
      <c r="DZ38" s="305" t="str">
        <f ca="true">+IF(OFFSET('Hygiene Data'!$G$13,0,10*ROW('Hygiene Data'!G32))="","",OFFSET('Hygiene Data'!$G$13,0,10*ROW('Hygiene Data'!G32)))</f>
        <v/>
      </c>
      <c r="EA38" s="305" t="str">
        <f ca="true">+IF(OFFSET('Hygiene Data'!$H$11,0,10*ROW('Hygiene Data'!H32))="","",OFFSET('Hygiene Data'!$H$11,0,10*ROW('Hygiene Data'!H32)))</f>
        <v/>
      </c>
      <c r="EB38" s="305" t="str">
        <f ca="true">+IF(OFFSET('Hygiene Data'!$H$12,0,10*ROW('Hygiene Data'!H32))="","",OFFSET('Hygiene Data'!$H$12,0,10*ROW('Hygiene Data'!H32)))</f>
        <v/>
      </c>
      <c r="EC38" s="305" t="str">
        <f ca="true">+IF(OFFSET('Hygiene Data'!$H$13,0,10*ROW('Hygiene Data'!H32))="","",OFFSET('Hygiene Data'!$H$13,0,10*ROW('Hygiene Data'!H32)))</f>
        <v/>
      </c>
      <c r="ED38" s="305" t="str">
        <f ca="true">+IF(OFFSET('Hygiene Data'!$I$11,0,10*ROW('Hygiene Data'!I32))="","",OFFSET('Hygiene Data'!$I$11,0,10*ROW('Hygiene Data'!I32)))</f>
        <v/>
      </c>
      <c r="EE38" s="305" t="str">
        <f ca="true">+IF(OFFSET('Hygiene Data'!$I$12,0,10*ROW('Hygiene Data'!I32))="","",OFFSET('Hygiene Data'!$I$12,0,10*ROW('Hygiene Data'!I32)))</f>
        <v/>
      </c>
      <c r="EF38" s="305"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61"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5"/>
      <c r="BS39" s="305" t="str">
        <f ca="true">+IF(OFFSET('Water Data'!$D$27,0,10*ROW('Water Data'!D33))="","",OFFSET('Water Data'!$D$27,0,10*ROW('Water Data'!D33)))</f>
        <v/>
      </c>
      <c r="BT39" s="305" t="str">
        <f ca="true">+IF(OFFSET('Water Data'!$D$28,0,10*ROW('Water Data'!D33))="","",OFFSET('Water Data'!$D$28,0,10*ROW('Water Data'!D33)))</f>
        <v/>
      </c>
      <c r="BU39" s="305" t="str">
        <f ca="true">+IF(OFFSET('Water Data'!$D$29,0,10*ROW('Water Data'!D33))="","",OFFSET('Water Data'!$D$29,0,10*ROW('Water Data'!D33)))</f>
        <v/>
      </c>
      <c r="BV39" s="305" t="str">
        <f ca="true">+IF(OFFSET('Water Data'!$E$27,0,10*ROW('Water Data'!E33))="","",OFFSET('Water Data'!$E$27,0,10*ROW('Water Data'!E33)))</f>
        <v/>
      </c>
      <c r="BW39" s="305" t="str">
        <f ca="true">+IF(OFFSET('Water Data'!$E$28,0,10*ROW('Water Data'!E33))="","",OFFSET('Water Data'!$E$28,0,10*ROW('Water Data'!E33)))</f>
        <v/>
      </c>
      <c r="BX39" s="305" t="str">
        <f ca="true">+IF(OFFSET('Water Data'!$E$29,0,10*ROW('Water Data'!E33))="","",OFFSET('Water Data'!$E$29,0,10*ROW('Water Data'!E33)))</f>
        <v/>
      </c>
      <c r="BY39" s="305" t="str">
        <f ca="true">+IF(OFFSET('Water Data'!$F$27,0,10*ROW('Water Data'!F33))="","",OFFSET('Water Data'!$F$27,0,10*ROW('Water Data'!F33)))</f>
        <v/>
      </c>
      <c r="BZ39" s="305" t="str">
        <f ca="true">+IF(OFFSET('Water Data'!$F$28,0,10*ROW('Water Data'!F33))="","",OFFSET('Water Data'!$F$28,0,10*ROW('Water Data'!F33)))</f>
        <v/>
      </c>
      <c r="CA39" s="305" t="str">
        <f ca="true">+IF(OFFSET('Water Data'!$F$29,0,10*ROW('Water Data'!F33))="","",OFFSET('Water Data'!$F$29,0,10*ROW('Water Data'!F33)))</f>
        <v/>
      </c>
      <c r="CB39" s="305" t="str">
        <f ca="true">+IF(OFFSET('Water Data'!$G$27,0,10*ROW('Water Data'!G33))="","",OFFSET('Water Data'!$G$27,0,10*ROW('Water Data'!G33)))</f>
        <v/>
      </c>
      <c r="CC39" s="305" t="str">
        <f ca="true">+IF(OFFSET('Water Data'!$G$28,0,10*ROW('Water Data'!G33))="","",OFFSET('Water Data'!$G$28,0,10*ROW('Water Data'!G33)))</f>
        <v/>
      </c>
      <c r="CD39" s="305" t="str">
        <f ca="true">+IF(OFFSET('Water Data'!$G$29,0,10*ROW('Water Data'!G33))="","",OFFSET('Water Data'!$G$29,0,10*ROW('Water Data'!G33)))</f>
        <v/>
      </c>
      <c r="CE39" s="305" t="str">
        <f ca="true">+IF(OFFSET('Water Data'!$H$27,0,10*ROW('Water Data'!H33))="","",OFFSET('Water Data'!$H$27,0,10*ROW('Water Data'!H33)))</f>
        <v/>
      </c>
      <c r="CF39" s="305" t="str">
        <f ca="true">+IF(OFFSET('Water Data'!$H$28,0,10*ROW('Water Data'!H33))="","",OFFSET('Water Data'!$H$28,0,10*ROW('Water Data'!H33)))</f>
        <v/>
      </c>
      <c r="CG39" s="305" t="str">
        <f ca="true">+IF(OFFSET('Water Data'!$H$29,0,10*ROW('Water Data'!H33))="","",OFFSET('Water Data'!$H$29,0,10*ROW('Water Data'!H33)))</f>
        <v/>
      </c>
      <c r="CH39" s="305" t="str">
        <f ca="true">+IF(OFFSET('Water Data'!$I$27,0,10*ROW('Water Data'!I33))="","",OFFSET('Water Data'!$I$27,0,10*ROW('Water Data'!I33)))</f>
        <v/>
      </c>
      <c r="CI39" s="305" t="str">
        <f ca="true">+IF(OFFSET('Water Data'!$I$28,0,10*ROW('Water Data'!I33))="","",OFFSET('Water Data'!$I$28,0,10*ROW('Water Data'!I33)))</f>
        <v/>
      </c>
      <c r="CJ39" s="305" t="str">
        <f ca="true">+IF(OFFSET('Water Data'!$I$29,0,10*ROW('Water Data'!I33))="","",OFFSET('Water Data'!$I$29,0,10*ROW('Water Data'!I33)))</f>
        <v/>
      </c>
      <c r="CK39" s="305" t="str">
        <f ca="true">+IF(OFFSET('Sanitation Data'!$D$28,0,10*ROW('Sanitation Data'!D33))="","",OFFSET('Sanitation Data'!$D$28,0,10*ROW('Sanitation Data'!D33)))</f>
        <v/>
      </c>
      <c r="CL39" s="305" t="str">
        <f ca="true">+IF(OFFSET('Sanitation Data'!$D$29,0,10*ROW('Sanitation Data'!D33))="","",OFFSET('Sanitation Data'!$D$29,0,10*ROW('Sanitation Data'!D33)))</f>
        <v/>
      </c>
      <c r="CM39" s="305" t="str">
        <f ca="true">+IF(OFFSET('Sanitation Data'!$D$30,0,10*ROW('Sanitation Data'!D33))="","",OFFSET('Sanitation Data'!$D$30,0,10*ROW('Sanitation Data'!D33)))</f>
        <v/>
      </c>
      <c r="CN39" s="305" t="str">
        <f ca="true">+IF(OFFSET('Sanitation Data'!$D$31,0,10*ROW('Sanitation Data'!D33))="","",OFFSET('Sanitation Data'!$D$31,0,10*ROW('Sanitation Data'!D33)))</f>
        <v/>
      </c>
      <c r="CO39" s="305" t="str">
        <f ca="true">+IF(OFFSET('Sanitation Data'!$D$32,0,10*ROW('Sanitation Data'!D33))="","",OFFSET('Sanitation Data'!$D$32,0,10*ROW('Sanitation Data'!D33)))</f>
        <v/>
      </c>
      <c r="CP39" s="305" t="str">
        <f ca="true">+IF(OFFSET('Sanitation Data'!$E$28,0,10*ROW('Sanitation Data'!E33))="","",OFFSET('Sanitation Data'!$E$28,0,10*ROW('Sanitation Data'!E33)))</f>
        <v/>
      </c>
      <c r="CQ39" s="305" t="str">
        <f ca="true">+IF(OFFSET('Sanitation Data'!$E$29,0,10*ROW('Sanitation Data'!E33))="","",OFFSET('Sanitation Data'!$E$29,0,10*ROW('Sanitation Data'!E33)))</f>
        <v/>
      </c>
      <c r="CR39" s="305" t="str">
        <f ca="true">+IF(OFFSET('Sanitation Data'!$E$30,0,10*ROW('Sanitation Data'!E33))="","",OFFSET('Sanitation Data'!$E$30,0,10*ROW('Sanitation Data'!E33)))</f>
        <v/>
      </c>
      <c r="CS39" s="305" t="str">
        <f ca="true">+IF(OFFSET('Sanitation Data'!$E$31,0,10*ROW('Sanitation Data'!E33))="","",OFFSET('Sanitation Data'!$E$31,0,10*ROW('Sanitation Data'!E33)))</f>
        <v/>
      </c>
      <c r="CT39" s="305" t="str">
        <f ca="true">+IF(OFFSET('Sanitation Data'!$E$32,0,10*ROW('Sanitation Data'!E33))="","",OFFSET('Sanitation Data'!$E$32,0,10*ROW('Sanitation Data'!E33)))</f>
        <v/>
      </c>
      <c r="CU39" s="305" t="str">
        <f ca="true">+IF(OFFSET('Sanitation Data'!$F$28,0,10*ROW('Sanitation Data'!F33))="","",OFFSET('Sanitation Data'!$F$28,0,10*ROW('Sanitation Data'!F33)))</f>
        <v/>
      </c>
      <c r="CV39" s="305" t="str">
        <f ca="true">+IF(OFFSET('Sanitation Data'!$F$29,0,10*ROW('Sanitation Data'!F33))="","",OFFSET('Sanitation Data'!$F$29,0,10*ROW('Sanitation Data'!F33)))</f>
        <v/>
      </c>
      <c r="CW39" s="305" t="str">
        <f ca="true">+IF(OFFSET('Sanitation Data'!$F$30,0,10*ROW('Sanitation Data'!F33))="","",OFFSET('Sanitation Data'!$F$30,0,10*ROW('Sanitation Data'!F33)))</f>
        <v/>
      </c>
      <c r="CX39" s="305" t="str">
        <f ca="true">+IF(OFFSET('Sanitation Data'!$F$31,0,10*ROW('Sanitation Data'!F33))="","",OFFSET('Sanitation Data'!$F$31,0,10*ROW('Sanitation Data'!F33)))</f>
        <v/>
      </c>
      <c r="CY39" s="305" t="str">
        <f ca="true">+IF(OFFSET('Sanitation Data'!$F$32,0,10*ROW('Sanitation Data'!F33))="","",OFFSET('Sanitation Data'!$F$32,0,10*ROW('Sanitation Data'!F33)))</f>
        <v/>
      </c>
      <c r="CZ39" s="305" t="str">
        <f ca="true">+IF(OFFSET('Sanitation Data'!$G$28,0,10*ROW('Sanitation Data'!G33))="","",OFFSET('Sanitation Data'!$G$28,0,10*ROW('Sanitation Data'!G33)))</f>
        <v/>
      </c>
      <c r="DA39" s="305" t="str">
        <f ca="true">+IF(OFFSET('Sanitation Data'!$G$29,0,10*ROW('Sanitation Data'!G33))="","",OFFSET('Sanitation Data'!$G$29,0,10*ROW('Sanitation Data'!G33)))</f>
        <v/>
      </c>
      <c r="DB39" s="305" t="str">
        <f ca="true">+IF(OFFSET('Sanitation Data'!$G$30,0,10*ROW('Sanitation Data'!G33))="","",OFFSET('Sanitation Data'!$G$30,0,10*ROW('Sanitation Data'!G33)))</f>
        <v/>
      </c>
      <c r="DC39" s="305" t="str">
        <f ca="true">+IF(OFFSET('Sanitation Data'!$G$31,0,10*ROW('Sanitation Data'!G33))="","",OFFSET('Sanitation Data'!$G$31,0,10*ROW('Sanitation Data'!G33)))</f>
        <v/>
      </c>
      <c r="DD39" s="305" t="str">
        <f ca="true">+IF(OFFSET('Sanitation Data'!$G$32,0,10*ROW('Sanitation Data'!G33))="","",OFFSET('Sanitation Data'!$G$32,0,10*ROW('Sanitation Data'!G33)))</f>
        <v/>
      </c>
      <c r="DE39" s="305" t="str">
        <f ca="true">+IF(OFFSET('Sanitation Data'!$H$28,0,10*ROW('Sanitation Data'!H33))="","",OFFSET('Sanitation Data'!$H$28,0,10*ROW('Sanitation Data'!H33)))</f>
        <v/>
      </c>
      <c r="DF39" s="305" t="str">
        <f ca="true">+IF(OFFSET('Sanitation Data'!$H$29,0,10*ROW('Sanitation Data'!H33))="","",OFFSET('Sanitation Data'!$H$29,0,10*ROW('Sanitation Data'!H33)))</f>
        <v/>
      </c>
      <c r="DG39" s="305" t="str">
        <f ca="true">+IF(OFFSET('Sanitation Data'!$H$30,0,10*ROW('Sanitation Data'!H33))="","",OFFSET('Sanitation Data'!$H$30,0,10*ROW('Sanitation Data'!H33)))</f>
        <v/>
      </c>
      <c r="DH39" s="305" t="str">
        <f ca="true">+IF(OFFSET('Sanitation Data'!$H$31,0,10*ROW('Sanitation Data'!H33))="","",OFFSET('Sanitation Data'!$H$31,0,10*ROW('Sanitation Data'!H33)))</f>
        <v/>
      </c>
      <c r="DI39" s="305" t="str">
        <f ca="true">+IF(OFFSET('Sanitation Data'!$H$32,0,10*ROW('Sanitation Data'!H33))="","",OFFSET('Sanitation Data'!$H$32,0,10*ROW('Sanitation Data'!H33)))</f>
        <v/>
      </c>
      <c r="DJ39" s="305" t="str">
        <f ca="true">+IF(OFFSET('Sanitation Data'!$I$28,0,10*ROW('Sanitation Data'!I33))="","",OFFSET('Sanitation Data'!$I$28,0,10*ROW('Sanitation Data'!I33)))</f>
        <v/>
      </c>
      <c r="DK39" s="305" t="str">
        <f ca="true">+IF(OFFSET('Sanitation Data'!$I$29,0,10*ROW('Sanitation Data'!I33))="","",OFFSET('Sanitation Data'!$I$29,0,10*ROW('Sanitation Data'!I33)))</f>
        <v/>
      </c>
      <c r="DL39" s="305" t="str">
        <f ca="true">+IF(OFFSET('Sanitation Data'!$I$30,0,10*ROW('Sanitation Data'!I33))="","",OFFSET('Sanitation Data'!$I$30,0,10*ROW('Sanitation Data'!I33)))</f>
        <v/>
      </c>
      <c r="DM39" s="305" t="str">
        <f ca="true">+IF(OFFSET('Sanitation Data'!$I$31,0,10*ROW('Sanitation Data'!I33))="","",OFFSET('Sanitation Data'!$I$31,0,10*ROW('Sanitation Data'!I33)))</f>
        <v/>
      </c>
      <c r="DN39" s="305" t="str">
        <f ca="true">+IF(OFFSET('Sanitation Data'!$I$32,0,10*ROW('Sanitation Data'!I33))="","",OFFSET('Sanitation Data'!$I$32,0,10*ROW('Sanitation Data'!I33)))</f>
        <v/>
      </c>
      <c r="DO39" s="305" t="str">
        <f ca="true">+IF(OFFSET('Hygiene Data'!$D$11,0,10*ROW('Hygiene Data'!D33))="","",OFFSET('Hygiene Data'!$D$11,0,10*ROW('Hygiene Data'!D33)))</f>
        <v/>
      </c>
      <c r="DP39" s="305" t="str">
        <f ca="true">+IF(OFFSET('Hygiene Data'!$D$12,0,10*ROW('Hygiene Data'!D33))="","",OFFSET('Hygiene Data'!$D$12,0,10*ROW('Hygiene Data'!D33)))</f>
        <v/>
      </c>
      <c r="DQ39" s="305" t="str">
        <f ca="true">+IF(OFFSET('Hygiene Data'!$D$13,0,10*ROW('Hygiene Data'!D33))="","",OFFSET('Hygiene Data'!$D$13,0,10*ROW('Hygiene Data'!D33)))</f>
        <v/>
      </c>
      <c r="DR39" s="305" t="str">
        <f ca="true">+IF(OFFSET('Hygiene Data'!$E$11,0,10*ROW('Hygiene Data'!E33))="","",OFFSET('Hygiene Data'!$E$11,0,10*ROW('Hygiene Data'!E33)))</f>
        <v/>
      </c>
      <c r="DS39" s="305" t="str">
        <f ca="true">+IF(OFFSET('Hygiene Data'!$E$12,0,10*ROW('Hygiene Data'!E33))="","",OFFSET('Hygiene Data'!$E$12,0,10*ROW('Hygiene Data'!E33)))</f>
        <v/>
      </c>
      <c r="DT39" s="305" t="str">
        <f ca="true">+IF(OFFSET('Hygiene Data'!$E$13,0,10*ROW('Hygiene Data'!E33))="","",OFFSET('Hygiene Data'!$E$13,0,10*ROW('Hygiene Data'!E33)))</f>
        <v/>
      </c>
      <c r="DU39" s="305" t="str">
        <f ca="true">+IF(OFFSET('Hygiene Data'!$F$11,0,10*ROW('Hygiene Data'!F33))="","",OFFSET('Hygiene Data'!$F$11,0,10*ROW('Hygiene Data'!F33)))</f>
        <v/>
      </c>
      <c r="DV39" s="305" t="str">
        <f ca="true">+IF(OFFSET('Hygiene Data'!$F$12,0,10*ROW('Hygiene Data'!F33))="","",OFFSET('Hygiene Data'!$F$12,0,10*ROW('Hygiene Data'!F33)))</f>
        <v/>
      </c>
      <c r="DW39" s="305" t="str">
        <f ca="true">+IF(OFFSET('Hygiene Data'!$F$13,0,10*ROW('Hygiene Data'!F33))="","",OFFSET('Hygiene Data'!$F$13,0,10*ROW('Hygiene Data'!F33)))</f>
        <v/>
      </c>
      <c r="DX39" s="305" t="str">
        <f ca="true">+IF(OFFSET('Hygiene Data'!$G$11,0,10*ROW('Hygiene Data'!G33))="","",OFFSET('Hygiene Data'!$G$11,0,10*ROW('Hygiene Data'!G33)))</f>
        <v/>
      </c>
      <c r="DY39" s="305" t="str">
        <f ca="true">+IF(OFFSET('Hygiene Data'!$G$12,0,10*ROW('Hygiene Data'!G33))="","",OFFSET('Hygiene Data'!$G$12,0,10*ROW('Hygiene Data'!G33)))</f>
        <v/>
      </c>
      <c r="DZ39" s="305" t="str">
        <f ca="true">+IF(OFFSET('Hygiene Data'!$G$13,0,10*ROW('Hygiene Data'!G33))="","",OFFSET('Hygiene Data'!$G$13,0,10*ROW('Hygiene Data'!G33)))</f>
        <v/>
      </c>
      <c r="EA39" s="305" t="str">
        <f ca="true">+IF(OFFSET('Hygiene Data'!$H$11,0,10*ROW('Hygiene Data'!H33))="","",OFFSET('Hygiene Data'!$H$11,0,10*ROW('Hygiene Data'!H33)))</f>
        <v/>
      </c>
      <c r="EB39" s="305" t="str">
        <f ca="true">+IF(OFFSET('Hygiene Data'!$H$12,0,10*ROW('Hygiene Data'!H33))="","",OFFSET('Hygiene Data'!$H$12,0,10*ROW('Hygiene Data'!H33)))</f>
        <v/>
      </c>
      <c r="EC39" s="305" t="str">
        <f ca="true">+IF(OFFSET('Hygiene Data'!$H$13,0,10*ROW('Hygiene Data'!H33))="","",OFFSET('Hygiene Data'!$H$13,0,10*ROW('Hygiene Data'!H33)))</f>
        <v/>
      </c>
      <c r="ED39" s="305" t="str">
        <f ca="true">+IF(OFFSET('Hygiene Data'!$I$11,0,10*ROW('Hygiene Data'!I33))="","",OFFSET('Hygiene Data'!$I$11,0,10*ROW('Hygiene Data'!I33)))</f>
        <v/>
      </c>
      <c r="EE39" s="305" t="str">
        <f ca="true">+IF(OFFSET('Hygiene Data'!$I$12,0,10*ROW('Hygiene Data'!I33))="","",OFFSET('Hygiene Data'!$I$12,0,10*ROW('Hygiene Data'!I33)))</f>
        <v/>
      </c>
      <c r="EF39" s="305"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61"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5"/>
      <c r="BS40" s="305" t="str">
        <f ca="true">+IF(OFFSET('Water Data'!$D$27,0,10*ROW('Water Data'!D34))="","",OFFSET('Water Data'!$D$27,0,10*ROW('Water Data'!D34)))</f>
        <v/>
      </c>
      <c r="BT40" s="305" t="str">
        <f ca="true">+IF(OFFSET('Water Data'!$D$28,0,10*ROW('Water Data'!D34))="","",OFFSET('Water Data'!$D$28,0,10*ROW('Water Data'!D34)))</f>
        <v/>
      </c>
      <c r="BU40" s="305" t="str">
        <f ca="true">+IF(OFFSET('Water Data'!$D$29,0,10*ROW('Water Data'!D34))="","",OFFSET('Water Data'!$D$29,0,10*ROW('Water Data'!D34)))</f>
        <v/>
      </c>
      <c r="BV40" s="305" t="str">
        <f ca="true">+IF(OFFSET('Water Data'!$E$27,0,10*ROW('Water Data'!E34))="","",OFFSET('Water Data'!$E$27,0,10*ROW('Water Data'!E34)))</f>
        <v/>
      </c>
      <c r="BW40" s="305" t="str">
        <f ca="true">+IF(OFFSET('Water Data'!$E$28,0,10*ROW('Water Data'!E34))="","",OFFSET('Water Data'!$E$28,0,10*ROW('Water Data'!E34)))</f>
        <v/>
      </c>
      <c r="BX40" s="305" t="str">
        <f ca="true">+IF(OFFSET('Water Data'!$E$29,0,10*ROW('Water Data'!E34))="","",OFFSET('Water Data'!$E$29,0,10*ROW('Water Data'!E34)))</f>
        <v/>
      </c>
      <c r="BY40" s="305" t="str">
        <f ca="true">+IF(OFFSET('Water Data'!$F$27,0,10*ROW('Water Data'!F34))="","",OFFSET('Water Data'!$F$27,0,10*ROW('Water Data'!F34)))</f>
        <v/>
      </c>
      <c r="BZ40" s="305" t="str">
        <f ca="true">+IF(OFFSET('Water Data'!$F$28,0,10*ROW('Water Data'!F34))="","",OFFSET('Water Data'!$F$28,0,10*ROW('Water Data'!F34)))</f>
        <v/>
      </c>
      <c r="CA40" s="305" t="str">
        <f ca="true">+IF(OFFSET('Water Data'!$F$29,0,10*ROW('Water Data'!F34))="","",OFFSET('Water Data'!$F$29,0,10*ROW('Water Data'!F34)))</f>
        <v/>
      </c>
      <c r="CB40" s="305" t="str">
        <f ca="true">+IF(OFFSET('Water Data'!$G$27,0,10*ROW('Water Data'!G34))="","",OFFSET('Water Data'!$G$27,0,10*ROW('Water Data'!G34)))</f>
        <v/>
      </c>
      <c r="CC40" s="305" t="str">
        <f ca="true">+IF(OFFSET('Water Data'!$G$28,0,10*ROW('Water Data'!G34))="","",OFFSET('Water Data'!$G$28,0,10*ROW('Water Data'!G34)))</f>
        <v/>
      </c>
      <c r="CD40" s="305" t="str">
        <f ca="true">+IF(OFFSET('Water Data'!$G$29,0,10*ROW('Water Data'!G34))="","",OFFSET('Water Data'!$G$29,0,10*ROW('Water Data'!G34)))</f>
        <v/>
      </c>
      <c r="CE40" s="305" t="str">
        <f ca="true">+IF(OFFSET('Water Data'!$H$27,0,10*ROW('Water Data'!H34))="","",OFFSET('Water Data'!$H$27,0,10*ROW('Water Data'!H34)))</f>
        <v/>
      </c>
      <c r="CF40" s="305" t="str">
        <f ca="true">+IF(OFFSET('Water Data'!$H$28,0,10*ROW('Water Data'!H34))="","",OFFSET('Water Data'!$H$28,0,10*ROW('Water Data'!H34)))</f>
        <v/>
      </c>
      <c r="CG40" s="305" t="str">
        <f ca="true">+IF(OFFSET('Water Data'!$H$29,0,10*ROW('Water Data'!H34))="","",OFFSET('Water Data'!$H$29,0,10*ROW('Water Data'!H34)))</f>
        <v/>
      </c>
      <c r="CH40" s="305" t="str">
        <f ca="true">+IF(OFFSET('Water Data'!$I$27,0,10*ROW('Water Data'!I34))="","",OFFSET('Water Data'!$I$27,0,10*ROW('Water Data'!I34)))</f>
        <v/>
      </c>
      <c r="CI40" s="305" t="str">
        <f ca="true">+IF(OFFSET('Water Data'!$I$28,0,10*ROW('Water Data'!I34))="","",OFFSET('Water Data'!$I$28,0,10*ROW('Water Data'!I34)))</f>
        <v/>
      </c>
      <c r="CJ40" s="305" t="str">
        <f ca="true">+IF(OFFSET('Water Data'!$I$29,0,10*ROW('Water Data'!I34))="","",OFFSET('Water Data'!$I$29,0,10*ROW('Water Data'!I34)))</f>
        <v/>
      </c>
      <c r="CK40" s="305" t="str">
        <f ca="true">+IF(OFFSET('Sanitation Data'!$D$28,0,10*ROW('Sanitation Data'!D34))="","",OFFSET('Sanitation Data'!$D$28,0,10*ROW('Sanitation Data'!D34)))</f>
        <v/>
      </c>
      <c r="CL40" s="305" t="str">
        <f ca="true">+IF(OFFSET('Sanitation Data'!$D$29,0,10*ROW('Sanitation Data'!D34))="","",OFFSET('Sanitation Data'!$D$29,0,10*ROW('Sanitation Data'!D34)))</f>
        <v/>
      </c>
      <c r="CM40" s="305" t="str">
        <f ca="true">+IF(OFFSET('Sanitation Data'!$D$30,0,10*ROW('Sanitation Data'!D34))="","",OFFSET('Sanitation Data'!$D$30,0,10*ROW('Sanitation Data'!D34)))</f>
        <v/>
      </c>
      <c r="CN40" s="305" t="str">
        <f ca="true">+IF(OFFSET('Sanitation Data'!$D$31,0,10*ROW('Sanitation Data'!D34))="","",OFFSET('Sanitation Data'!$D$31,0,10*ROW('Sanitation Data'!D34)))</f>
        <v/>
      </c>
      <c r="CO40" s="305" t="str">
        <f ca="true">+IF(OFFSET('Sanitation Data'!$D$32,0,10*ROW('Sanitation Data'!D34))="","",OFFSET('Sanitation Data'!$D$32,0,10*ROW('Sanitation Data'!D34)))</f>
        <v/>
      </c>
      <c r="CP40" s="305" t="str">
        <f ca="true">+IF(OFFSET('Sanitation Data'!$E$28,0,10*ROW('Sanitation Data'!E34))="","",OFFSET('Sanitation Data'!$E$28,0,10*ROW('Sanitation Data'!E34)))</f>
        <v/>
      </c>
      <c r="CQ40" s="305" t="str">
        <f ca="true">+IF(OFFSET('Sanitation Data'!$E$29,0,10*ROW('Sanitation Data'!E34))="","",OFFSET('Sanitation Data'!$E$29,0,10*ROW('Sanitation Data'!E34)))</f>
        <v/>
      </c>
      <c r="CR40" s="305" t="str">
        <f ca="true">+IF(OFFSET('Sanitation Data'!$E$30,0,10*ROW('Sanitation Data'!E34))="","",OFFSET('Sanitation Data'!$E$30,0,10*ROW('Sanitation Data'!E34)))</f>
        <v/>
      </c>
      <c r="CS40" s="305" t="str">
        <f ca="true">+IF(OFFSET('Sanitation Data'!$E$31,0,10*ROW('Sanitation Data'!E34))="","",OFFSET('Sanitation Data'!$E$31,0,10*ROW('Sanitation Data'!E34)))</f>
        <v/>
      </c>
      <c r="CT40" s="305" t="str">
        <f ca="true">+IF(OFFSET('Sanitation Data'!$E$32,0,10*ROW('Sanitation Data'!E34))="","",OFFSET('Sanitation Data'!$E$32,0,10*ROW('Sanitation Data'!E34)))</f>
        <v/>
      </c>
      <c r="CU40" s="305" t="str">
        <f ca="true">+IF(OFFSET('Sanitation Data'!$F$28,0,10*ROW('Sanitation Data'!F34))="","",OFFSET('Sanitation Data'!$F$28,0,10*ROW('Sanitation Data'!F34)))</f>
        <v/>
      </c>
      <c r="CV40" s="305" t="str">
        <f ca="true">+IF(OFFSET('Sanitation Data'!$F$29,0,10*ROW('Sanitation Data'!F34))="","",OFFSET('Sanitation Data'!$F$29,0,10*ROW('Sanitation Data'!F34)))</f>
        <v/>
      </c>
      <c r="CW40" s="305" t="str">
        <f ca="true">+IF(OFFSET('Sanitation Data'!$F$30,0,10*ROW('Sanitation Data'!F34))="","",OFFSET('Sanitation Data'!$F$30,0,10*ROW('Sanitation Data'!F34)))</f>
        <v/>
      </c>
      <c r="CX40" s="305" t="str">
        <f ca="true">+IF(OFFSET('Sanitation Data'!$F$31,0,10*ROW('Sanitation Data'!F34))="","",OFFSET('Sanitation Data'!$F$31,0,10*ROW('Sanitation Data'!F34)))</f>
        <v/>
      </c>
      <c r="CY40" s="305" t="str">
        <f ca="true">+IF(OFFSET('Sanitation Data'!$F$32,0,10*ROW('Sanitation Data'!F34))="","",OFFSET('Sanitation Data'!$F$32,0,10*ROW('Sanitation Data'!F34)))</f>
        <v/>
      </c>
      <c r="CZ40" s="305" t="str">
        <f ca="true">+IF(OFFSET('Sanitation Data'!$G$28,0,10*ROW('Sanitation Data'!G34))="","",OFFSET('Sanitation Data'!$G$28,0,10*ROW('Sanitation Data'!G34)))</f>
        <v/>
      </c>
      <c r="DA40" s="305" t="str">
        <f ca="true">+IF(OFFSET('Sanitation Data'!$G$29,0,10*ROW('Sanitation Data'!G34))="","",OFFSET('Sanitation Data'!$G$29,0,10*ROW('Sanitation Data'!G34)))</f>
        <v/>
      </c>
      <c r="DB40" s="305" t="str">
        <f ca="true">+IF(OFFSET('Sanitation Data'!$G$30,0,10*ROW('Sanitation Data'!G34))="","",OFFSET('Sanitation Data'!$G$30,0,10*ROW('Sanitation Data'!G34)))</f>
        <v/>
      </c>
      <c r="DC40" s="305" t="str">
        <f ca="true">+IF(OFFSET('Sanitation Data'!$G$31,0,10*ROW('Sanitation Data'!G34))="","",OFFSET('Sanitation Data'!$G$31,0,10*ROW('Sanitation Data'!G34)))</f>
        <v/>
      </c>
      <c r="DD40" s="305" t="str">
        <f ca="true">+IF(OFFSET('Sanitation Data'!$G$32,0,10*ROW('Sanitation Data'!G34))="","",OFFSET('Sanitation Data'!$G$32,0,10*ROW('Sanitation Data'!G34)))</f>
        <v/>
      </c>
      <c r="DE40" s="305" t="str">
        <f ca="true">+IF(OFFSET('Sanitation Data'!$H$28,0,10*ROW('Sanitation Data'!H34))="","",OFFSET('Sanitation Data'!$H$28,0,10*ROW('Sanitation Data'!H34)))</f>
        <v/>
      </c>
      <c r="DF40" s="305" t="str">
        <f ca="true">+IF(OFFSET('Sanitation Data'!$H$29,0,10*ROW('Sanitation Data'!H34))="","",OFFSET('Sanitation Data'!$H$29,0,10*ROW('Sanitation Data'!H34)))</f>
        <v/>
      </c>
      <c r="DG40" s="305" t="str">
        <f ca="true">+IF(OFFSET('Sanitation Data'!$H$30,0,10*ROW('Sanitation Data'!H34))="","",OFFSET('Sanitation Data'!$H$30,0,10*ROW('Sanitation Data'!H34)))</f>
        <v/>
      </c>
      <c r="DH40" s="305" t="str">
        <f ca="true">+IF(OFFSET('Sanitation Data'!$H$31,0,10*ROW('Sanitation Data'!H34))="","",OFFSET('Sanitation Data'!$H$31,0,10*ROW('Sanitation Data'!H34)))</f>
        <v/>
      </c>
      <c r="DI40" s="305" t="str">
        <f ca="true">+IF(OFFSET('Sanitation Data'!$H$32,0,10*ROW('Sanitation Data'!H34))="","",OFFSET('Sanitation Data'!$H$32,0,10*ROW('Sanitation Data'!H34)))</f>
        <v/>
      </c>
      <c r="DJ40" s="305" t="str">
        <f ca="true">+IF(OFFSET('Sanitation Data'!$I$28,0,10*ROW('Sanitation Data'!I34))="","",OFFSET('Sanitation Data'!$I$28,0,10*ROW('Sanitation Data'!I34)))</f>
        <v/>
      </c>
      <c r="DK40" s="305" t="str">
        <f ca="true">+IF(OFFSET('Sanitation Data'!$I$29,0,10*ROW('Sanitation Data'!I34))="","",OFFSET('Sanitation Data'!$I$29,0,10*ROW('Sanitation Data'!I34)))</f>
        <v/>
      </c>
      <c r="DL40" s="305" t="str">
        <f ca="true">+IF(OFFSET('Sanitation Data'!$I$30,0,10*ROW('Sanitation Data'!I34))="","",OFFSET('Sanitation Data'!$I$30,0,10*ROW('Sanitation Data'!I34)))</f>
        <v/>
      </c>
      <c r="DM40" s="305" t="str">
        <f ca="true">+IF(OFFSET('Sanitation Data'!$I$31,0,10*ROW('Sanitation Data'!I34))="","",OFFSET('Sanitation Data'!$I$31,0,10*ROW('Sanitation Data'!I34)))</f>
        <v/>
      </c>
      <c r="DN40" s="305" t="str">
        <f ca="true">+IF(OFFSET('Sanitation Data'!$I$32,0,10*ROW('Sanitation Data'!I34))="","",OFFSET('Sanitation Data'!$I$32,0,10*ROW('Sanitation Data'!I34)))</f>
        <v/>
      </c>
      <c r="DO40" s="305" t="str">
        <f ca="true">+IF(OFFSET('Hygiene Data'!$D$11,0,10*ROW('Hygiene Data'!D34))="","",OFFSET('Hygiene Data'!$D$11,0,10*ROW('Hygiene Data'!D34)))</f>
        <v/>
      </c>
      <c r="DP40" s="305" t="str">
        <f ca="true">+IF(OFFSET('Hygiene Data'!$D$12,0,10*ROW('Hygiene Data'!D34))="","",OFFSET('Hygiene Data'!$D$12,0,10*ROW('Hygiene Data'!D34)))</f>
        <v/>
      </c>
      <c r="DQ40" s="305" t="str">
        <f ca="true">+IF(OFFSET('Hygiene Data'!$D$13,0,10*ROW('Hygiene Data'!D34))="","",OFFSET('Hygiene Data'!$D$13,0,10*ROW('Hygiene Data'!D34)))</f>
        <v/>
      </c>
      <c r="DR40" s="305" t="str">
        <f ca="true">+IF(OFFSET('Hygiene Data'!$E$11,0,10*ROW('Hygiene Data'!E34))="","",OFFSET('Hygiene Data'!$E$11,0,10*ROW('Hygiene Data'!E34)))</f>
        <v/>
      </c>
      <c r="DS40" s="305" t="str">
        <f ca="true">+IF(OFFSET('Hygiene Data'!$E$12,0,10*ROW('Hygiene Data'!E34))="","",OFFSET('Hygiene Data'!$E$12,0,10*ROW('Hygiene Data'!E34)))</f>
        <v/>
      </c>
      <c r="DT40" s="305" t="str">
        <f ca="true">+IF(OFFSET('Hygiene Data'!$E$13,0,10*ROW('Hygiene Data'!E34))="","",OFFSET('Hygiene Data'!$E$13,0,10*ROW('Hygiene Data'!E34)))</f>
        <v/>
      </c>
      <c r="DU40" s="305" t="str">
        <f ca="true">+IF(OFFSET('Hygiene Data'!$F$11,0,10*ROW('Hygiene Data'!F34))="","",OFFSET('Hygiene Data'!$F$11,0,10*ROW('Hygiene Data'!F34)))</f>
        <v/>
      </c>
      <c r="DV40" s="305" t="str">
        <f ca="true">+IF(OFFSET('Hygiene Data'!$F$12,0,10*ROW('Hygiene Data'!F34))="","",OFFSET('Hygiene Data'!$F$12,0,10*ROW('Hygiene Data'!F34)))</f>
        <v/>
      </c>
      <c r="DW40" s="305" t="str">
        <f ca="true">+IF(OFFSET('Hygiene Data'!$F$13,0,10*ROW('Hygiene Data'!F34))="","",OFFSET('Hygiene Data'!$F$13,0,10*ROW('Hygiene Data'!F34)))</f>
        <v/>
      </c>
      <c r="DX40" s="305" t="str">
        <f ca="true">+IF(OFFSET('Hygiene Data'!$G$11,0,10*ROW('Hygiene Data'!G34))="","",OFFSET('Hygiene Data'!$G$11,0,10*ROW('Hygiene Data'!G34)))</f>
        <v/>
      </c>
      <c r="DY40" s="305" t="str">
        <f ca="true">+IF(OFFSET('Hygiene Data'!$G$12,0,10*ROW('Hygiene Data'!G34))="","",OFFSET('Hygiene Data'!$G$12,0,10*ROW('Hygiene Data'!G34)))</f>
        <v/>
      </c>
      <c r="DZ40" s="305" t="str">
        <f ca="true">+IF(OFFSET('Hygiene Data'!$G$13,0,10*ROW('Hygiene Data'!G34))="","",OFFSET('Hygiene Data'!$G$13,0,10*ROW('Hygiene Data'!G34)))</f>
        <v/>
      </c>
      <c r="EA40" s="305" t="str">
        <f ca="true">+IF(OFFSET('Hygiene Data'!$H$11,0,10*ROW('Hygiene Data'!H34))="","",OFFSET('Hygiene Data'!$H$11,0,10*ROW('Hygiene Data'!H34)))</f>
        <v/>
      </c>
      <c r="EB40" s="305" t="str">
        <f ca="true">+IF(OFFSET('Hygiene Data'!$H$12,0,10*ROW('Hygiene Data'!H34))="","",OFFSET('Hygiene Data'!$H$12,0,10*ROW('Hygiene Data'!H34)))</f>
        <v/>
      </c>
      <c r="EC40" s="305" t="str">
        <f ca="true">+IF(OFFSET('Hygiene Data'!$H$13,0,10*ROW('Hygiene Data'!H34))="","",OFFSET('Hygiene Data'!$H$13,0,10*ROW('Hygiene Data'!H34)))</f>
        <v/>
      </c>
      <c r="ED40" s="305" t="str">
        <f ca="true">+IF(OFFSET('Hygiene Data'!$I$11,0,10*ROW('Hygiene Data'!I34))="","",OFFSET('Hygiene Data'!$I$11,0,10*ROW('Hygiene Data'!I34)))</f>
        <v/>
      </c>
      <c r="EE40" s="305" t="str">
        <f ca="true">+IF(OFFSET('Hygiene Data'!$I$12,0,10*ROW('Hygiene Data'!I34))="","",OFFSET('Hygiene Data'!$I$12,0,10*ROW('Hygiene Data'!I34)))</f>
        <v/>
      </c>
      <c r="EF40" s="305"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61"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5"/>
      <c r="BS41" s="305" t="str">
        <f ca="true">+IF(OFFSET('Water Data'!$D$27,0,10*ROW('Water Data'!D35))="","",OFFSET('Water Data'!$D$27,0,10*ROW('Water Data'!D35)))</f>
        <v/>
      </c>
      <c r="BT41" s="305" t="str">
        <f ca="true">+IF(OFFSET('Water Data'!$D$28,0,10*ROW('Water Data'!D35))="","",OFFSET('Water Data'!$D$28,0,10*ROW('Water Data'!D35)))</f>
        <v/>
      </c>
      <c r="BU41" s="305" t="str">
        <f ca="true">+IF(OFFSET('Water Data'!$D$29,0,10*ROW('Water Data'!D35))="","",OFFSET('Water Data'!$D$29,0,10*ROW('Water Data'!D35)))</f>
        <v/>
      </c>
      <c r="BV41" s="305" t="str">
        <f ca="true">+IF(OFFSET('Water Data'!$E$27,0,10*ROW('Water Data'!E35))="","",OFFSET('Water Data'!$E$27,0,10*ROW('Water Data'!E35)))</f>
        <v/>
      </c>
      <c r="BW41" s="305" t="str">
        <f ca="true">+IF(OFFSET('Water Data'!$E$28,0,10*ROW('Water Data'!E35))="","",OFFSET('Water Data'!$E$28,0,10*ROW('Water Data'!E35)))</f>
        <v/>
      </c>
      <c r="BX41" s="305" t="str">
        <f ca="true">+IF(OFFSET('Water Data'!$E$29,0,10*ROW('Water Data'!E35))="","",OFFSET('Water Data'!$E$29,0,10*ROW('Water Data'!E35)))</f>
        <v/>
      </c>
      <c r="BY41" s="305" t="str">
        <f ca="true">+IF(OFFSET('Water Data'!$F$27,0,10*ROW('Water Data'!F35))="","",OFFSET('Water Data'!$F$27,0,10*ROW('Water Data'!F35)))</f>
        <v/>
      </c>
      <c r="BZ41" s="305" t="str">
        <f ca="true">+IF(OFFSET('Water Data'!$F$28,0,10*ROW('Water Data'!F35))="","",OFFSET('Water Data'!$F$28,0,10*ROW('Water Data'!F35)))</f>
        <v/>
      </c>
      <c r="CA41" s="305" t="str">
        <f ca="true">+IF(OFFSET('Water Data'!$F$29,0,10*ROW('Water Data'!F35))="","",OFFSET('Water Data'!$F$29,0,10*ROW('Water Data'!F35)))</f>
        <v/>
      </c>
      <c r="CB41" s="305" t="str">
        <f ca="true">+IF(OFFSET('Water Data'!$G$27,0,10*ROW('Water Data'!G35))="","",OFFSET('Water Data'!$G$27,0,10*ROW('Water Data'!G35)))</f>
        <v/>
      </c>
      <c r="CC41" s="305" t="str">
        <f ca="true">+IF(OFFSET('Water Data'!$G$28,0,10*ROW('Water Data'!G35))="","",OFFSET('Water Data'!$G$28,0,10*ROW('Water Data'!G35)))</f>
        <v/>
      </c>
      <c r="CD41" s="305" t="str">
        <f ca="true">+IF(OFFSET('Water Data'!$G$29,0,10*ROW('Water Data'!G35))="","",OFFSET('Water Data'!$G$29,0,10*ROW('Water Data'!G35)))</f>
        <v/>
      </c>
      <c r="CE41" s="305" t="str">
        <f ca="true">+IF(OFFSET('Water Data'!$H$27,0,10*ROW('Water Data'!H35))="","",OFFSET('Water Data'!$H$27,0,10*ROW('Water Data'!H35)))</f>
        <v/>
      </c>
      <c r="CF41" s="305" t="str">
        <f ca="true">+IF(OFFSET('Water Data'!$H$28,0,10*ROW('Water Data'!H35))="","",OFFSET('Water Data'!$H$28,0,10*ROW('Water Data'!H35)))</f>
        <v/>
      </c>
      <c r="CG41" s="305" t="str">
        <f ca="true">+IF(OFFSET('Water Data'!$H$29,0,10*ROW('Water Data'!H35))="","",OFFSET('Water Data'!$H$29,0,10*ROW('Water Data'!H35)))</f>
        <v/>
      </c>
      <c r="CH41" s="305" t="str">
        <f ca="true">+IF(OFFSET('Water Data'!$I$27,0,10*ROW('Water Data'!I35))="","",OFFSET('Water Data'!$I$27,0,10*ROW('Water Data'!I35)))</f>
        <v/>
      </c>
      <c r="CI41" s="305" t="str">
        <f ca="true">+IF(OFFSET('Water Data'!$I$28,0,10*ROW('Water Data'!I35))="","",OFFSET('Water Data'!$I$28,0,10*ROW('Water Data'!I35)))</f>
        <v/>
      </c>
      <c r="CJ41" s="305" t="str">
        <f ca="true">+IF(OFFSET('Water Data'!$I$29,0,10*ROW('Water Data'!I35))="","",OFFSET('Water Data'!$I$29,0,10*ROW('Water Data'!I35)))</f>
        <v/>
      </c>
      <c r="CK41" s="305" t="str">
        <f ca="true">+IF(OFFSET('Sanitation Data'!$D$28,0,10*ROW('Sanitation Data'!D35))="","",OFFSET('Sanitation Data'!$D$28,0,10*ROW('Sanitation Data'!D35)))</f>
        <v/>
      </c>
      <c r="CL41" s="305" t="str">
        <f ca="true">+IF(OFFSET('Sanitation Data'!$D$29,0,10*ROW('Sanitation Data'!D35))="","",OFFSET('Sanitation Data'!$D$29,0,10*ROW('Sanitation Data'!D35)))</f>
        <v/>
      </c>
      <c r="CM41" s="305" t="str">
        <f ca="true">+IF(OFFSET('Sanitation Data'!$D$30,0,10*ROW('Sanitation Data'!D35))="","",OFFSET('Sanitation Data'!$D$30,0,10*ROW('Sanitation Data'!D35)))</f>
        <v/>
      </c>
      <c r="CN41" s="305" t="str">
        <f ca="true">+IF(OFFSET('Sanitation Data'!$D$31,0,10*ROW('Sanitation Data'!D35))="","",OFFSET('Sanitation Data'!$D$31,0,10*ROW('Sanitation Data'!D35)))</f>
        <v/>
      </c>
      <c r="CO41" s="305" t="str">
        <f ca="true">+IF(OFFSET('Sanitation Data'!$D$32,0,10*ROW('Sanitation Data'!D35))="","",OFFSET('Sanitation Data'!$D$32,0,10*ROW('Sanitation Data'!D35)))</f>
        <v/>
      </c>
      <c r="CP41" s="305" t="str">
        <f ca="true">+IF(OFFSET('Sanitation Data'!$E$28,0,10*ROW('Sanitation Data'!E35))="","",OFFSET('Sanitation Data'!$E$28,0,10*ROW('Sanitation Data'!E35)))</f>
        <v/>
      </c>
      <c r="CQ41" s="305" t="str">
        <f ca="true">+IF(OFFSET('Sanitation Data'!$E$29,0,10*ROW('Sanitation Data'!E35))="","",OFFSET('Sanitation Data'!$E$29,0,10*ROW('Sanitation Data'!E35)))</f>
        <v/>
      </c>
      <c r="CR41" s="305" t="str">
        <f ca="true">+IF(OFFSET('Sanitation Data'!$E$30,0,10*ROW('Sanitation Data'!E35))="","",OFFSET('Sanitation Data'!$E$30,0,10*ROW('Sanitation Data'!E35)))</f>
        <v/>
      </c>
      <c r="CS41" s="305" t="str">
        <f ca="true">+IF(OFFSET('Sanitation Data'!$E$31,0,10*ROW('Sanitation Data'!E35))="","",OFFSET('Sanitation Data'!$E$31,0,10*ROW('Sanitation Data'!E35)))</f>
        <v/>
      </c>
      <c r="CT41" s="305" t="str">
        <f ca="true">+IF(OFFSET('Sanitation Data'!$E$32,0,10*ROW('Sanitation Data'!E35))="","",OFFSET('Sanitation Data'!$E$32,0,10*ROW('Sanitation Data'!E35)))</f>
        <v/>
      </c>
      <c r="CU41" s="305" t="str">
        <f ca="true">+IF(OFFSET('Sanitation Data'!$F$28,0,10*ROW('Sanitation Data'!F35))="","",OFFSET('Sanitation Data'!$F$28,0,10*ROW('Sanitation Data'!F35)))</f>
        <v/>
      </c>
      <c r="CV41" s="305" t="str">
        <f ca="true">+IF(OFFSET('Sanitation Data'!$F$29,0,10*ROW('Sanitation Data'!F35))="","",OFFSET('Sanitation Data'!$F$29,0,10*ROW('Sanitation Data'!F35)))</f>
        <v/>
      </c>
      <c r="CW41" s="305" t="str">
        <f ca="true">+IF(OFFSET('Sanitation Data'!$F$30,0,10*ROW('Sanitation Data'!F35))="","",OFFSET('Sanitation Data'!$F$30,0,10*ROW('Sanitation Data'!F35)))</f>
        <v/>
      </c>
      <c r="CX41" s="305" t="str">
        <f ca="true">+IF(OFFSET('Sanitation Data'!$F$31,0,10*ROW('Sanitation Data'!F35))="","",OFFSET('Sanitation Data'!$F$31,0,10*ROW('Sanitation Data'!F35)))</f>
        <v/>
      </c>
      <c r="CY41" s="305" t="str">
        <f ca="true">+IF(OFFSET('Sanitation Data'!$F$32,0,10*ROW('Sanitation Data'!F35))="","",OFFSET('Sanitation Data'!$F$32,0,10*ROW('Sanitation Data'!F35)))</f>
        <v/>
      </c>
      <c r="CZ41" s="305" t="str">
        <f ca="true">+IF(OFFSET('Sanitation Data'!$G$28,0,10*ROW('Sanitation Data'!G35))="","",OFFSET('Sanitation Data'!$G$28,0,10*ROW('Sanitation Data'!G35)))</f>
        <v/>
      </c>
      <c r="DA41" s="305" t="str">
        <f ca="true">+IF(OFFSET('Sanitation Data'!$G$29,0,10*ROW('Sanitation Data'!G35))="","",OFFSET('Sanitation Data'!$G$29,0,10*ROW('Sanitation Data'!G35)))</f>
        <v/>
      </c>
      <c r="DB41" s="305" t="str">
        <f ca="true">+IF(OFFSET('Sanitation Data'!$G$30,0,10*ROW('Sanitation Data'!G35))="","",OFFSET('Sanitation Data'!$G$30,0,10*ROW('Sanitation Data'!G35)))</f>
        <v/>
      </c>
      <c r="DC41" s="305" t="str">
        <f ca="true">+IF(OFFSET('Sanitation Data'!$G$31,0,10*ROW('Sanitation Data'!G35))="","",OFFSET('Sanitation Data'!$G$31,0,10*ROW('Sanitation Data'!G35)))</f>
        <v/>
      </c>
      <c r="DD41" s="305" t="str">
        <f ca="true">+IF(OFFSET('Sanitation Data'!$G$32,0,10*ROW('Sanitation Data'!G35))="","",OFFSET('Sanitation Data'!$G$32,0,10*ROW('Sanitation Data'!G35)))</f>
        <v/>
      </c>
      <c r="DE41" s="305" t="str">
        <f ca="true">+IF(OFFSET('Sanitation Data'!$H$28,0,10*ROW('Sanitation Data'!H35))="","",OFFSET('Sanitation Data'!$H$28,0,10*ROW('Sanitation Data'!H35)))</f>
        <v/>
      </c>
      <c r="DF41" s="305" t="str">
        <f ca="true">+IF(OFFSET('Sanitation Data'!$H$29,0,10*ROW('Sanitation Data'!H35))="","",OFFSET('Sanitation Data'!$H$29,0,10*ROW('Sanitation Data'!H35)))</f>
        <v/>
      </c>
      <c r="DG41" s="305" t="str">
        <f ca="true">+IF(OFFSET('Sanitation Data'!$H$30,0,10*ROW('Sanitation Data'!H35))="","",OFFSET('Sanitation Data'!$H$30,0,10*ROW('Sanitation Data'!H35)))</f>
        <v/>
      </c>
      <c r="DH41" s="305" t="str">
        <f ca="true">+IF(OFFSET('Sanitation Data'!$H$31,0,10*ROW('Sanitation Data'!H35))="","",OFFSET('Sanitation Data'!$H$31,0,10*ROW('Sanitation Data'!H35)))</f>
        <v/>
      </c>
      <c r="DI41" s="305" t="str">
        <f ca="true">+IF(OFFSET('Sanitation Data'!$H$32,0,10*ROW('Sanitation Data'!H35))="","",OFFSET('Sanitation Data'!$H$32,0,10*ROW('Sanitation Data'!H35)))</f>
        <v/>
      </c>
      <c r="DJ41" s="305" t="str">
        <f ca="true">+IF(OFFSET('Sanitation Data'!$I$28,0,10*ROW('Sanitation Data'!I35))="","",OFFSET('Sanitation Data'!$I$28,0,10*ROW('Sanitation Data'!I35)))</f>
        <v/>
      </c>
      <c r="DK41" s="305" t="str">
        <f ca="true">+IF(OFFSET('Sanitation Data'!$I$29,0,10*ROW('Sanitation Data'!I35))="","",OFFSET('Sanitation Data'!$I$29,0,10*ROW('Sanitation Data'!I35)))</f>
        <v/>
      </c>
      <c r="DL41" s="305" t="str">
        <f ca="true">+IF(OFFSET('Sanitation Data'!$I$30,0,10*ROW('Sanitation Data'!I35))="","",OFFSET('Sanitation Data'!$I$30,0,10*ROW('Sanitation Data'!I35)))</f>
        <v/>
      </c>
      <c r="DM41" s="305" t="str">
        <f ca="true">+IF(OFFSET('Sanitation Data'!$I$31,0,10*ROW('Sanitation Data'!I35))="","",OFFSET('Sanitation Data'!$I$31,0,10*ROW('Sanitation Data'!I35)))</f>
        <v/>
      </c>
      <c r="DN41" s="305" t="str">
        <f ca="true">+IF(OFFSET('Sanitation Data'!$I$32,0,10*ROW('Sanitation Data'!I35))="","",OFFSET('Sanitation Data'!$I$32,0,10*ROW('Sanitation Data'!I35)))</f>
        <v/>
      </c>
      <c r="DO41" s="305" t="str">
        <f ca="true">+IF(OFFSET('Hygiene Data'!$D$11,0,10*ROW('Hygiene Data'!D35))="","",OFFSET('Hygiene Data'!$D$11,0,10*ROW('Hygiene Data'!D35)))</f>
        <v/>
      </c>
      <c r="DP41" s="305" t="str">
        <f ca="true">+IF(OFFSET('Hygiene Data'!$D$12,0,10*ROW('Hygiene Data'!D35))="","",OFFSET('Hygiene Data'!$D$12,0,10*ROW('Hygiene Data'!D35)))</f>
        <v/>
      </c>
      <c r="DQ41" s="305" t="str">
        <f ca="true">+IF(OFFSET('Hygiene Data'!$D$13,0,10*ROW('Hygiene Data'!D35))="","",OFFSET('Hygiene Data'!$D$13,0,10*ROW('Hygiene Data'!D35)))</f>
        <v/>
      </c>
      <c r="DR41" s="305" t="str">
        <f ca="true">+IF(OFFSET('Hygiene Data'!$E$11,0,10*ROW('Hygiene Data'!E35))="","",OFFSET('Hygiene Data'!$E$11,0,10*ROW('Hygiene Data'!E35)))</f>
        <v/>
      </c>
      <c r="DS41" s="305" t="str">
        <f ca="true">+IF(OFFSET('Hygiene Data'!$E$12,0,10*ROW('Hygiene Data'!E35))="","",OFFSET('Hygiene Data'!$E$12,0,10*ROW('Hygiene Data'!E35)))</f>
        <v/>
      </c>
      <c r="DT41" s="305" t="str">
        <f ca="true">+IF(OFFSET('Hygiene Data'!$E$13,0,10*ROW('Hygiene Data'!E35))="","",OFFSET('Hygiene Data'!$E$13,0,10*ROW('Hygiene Data'!E35)))</f>
        <v/>
      </c>
      <c r="DU41" s="305" t="str">
        <f ca="true">+IF(OFFSET('Hygiene Data'!$F$11,0,10*ROW('Hygiene Data'!F35))="","",OFFSET('Hygiene Data'!$F$11,0,10*ROW('Hygiene Data'!F35)))</f>
        <v/>
      </c>
      <c r="DV41" s="305" t="str">
        <f ca="true">+IF(OFFSET('Hygiene Data'!$F$12,0,10*ROW('Hygiene Data'!F35))="","",OFFSET('Hygiene Data'!$F$12,0,10*ROW('Hygiene Data'!F35)))</f>
        <v/>
      </c>
      <c r="DW41" s="305" t="str">
        <f ca="true">+IF(OFFSET('Hygiene Data'!$F$13,0,10*ROW('Hygiene Data'!F35))="","",OFFSET('Hygiene Data'!$F$13,0,10*ROW('Hygiene Data'!F35)))</f>
        <v/>
      </c>
      <c r="DX41" s="305" t="str">
        <f ca="true">+IF(OFFSET('Hygiene Data'!$G$11,0,10*ROW('Hygiene Data'!G35))="","",OFFSET('Hygiene Data'!$G$11,0,10*ROW('Hygiene Data'!G35)))</f>
        <v/>
      </c>
      <c r="DY41" s="305" t="str">
        <f ca="true">+IF(OFFSET('Hygiene Data'!$G$12,0,10*ROW('Hygiene Data'!G35))="","",OFFSET('Hygiene Data'!$G$12,0,10*ROW('Hygiene Data'!G35)))</f>
        <v/>
      </c>
      <c r="DZ41" s="305" t="str">
        <f ca="true">+IF(OFFSET('Hygiene Data'!$G$13,0,10*ROW('Hygiene Data'!G35))="","",OFFSET('Hygiene Data'!$G$13,0,10*ROW('Hygiene Data'!G35)))</f>
        <v/>
      </c>
      <c r="EA41" s="305" t="str">
        <f ca="true">+IF(OFFSET('Hygiene Data'!$H$11,0,10*ROW('Hygiene Data'!H35))="","",OFFSET('Hygiene Data'!$H$11,0,10*ROW('Hygiene Data'!H35)))</f>
        <v/>
      </c>
      <c r="EB41" s="305" t="str">
        <f ca="true">+IF(OFFSET('Hygiene Data'!$H$12,0,10*ROW('Hygiene Data'!H35))="","",OFFSET('Hygiene Data'!$H$12,0,10*ROW('Hygiene Data'!H35)))</f>
        <v/>
      </c>
      <c r="EC41" s="305" t="str">
        <f ca="true">+IF(OFFSET('Hygiene Data'!$H$13,0,10*ROW('Hygiene Data'!H35))="","",OFFSET('Hygiene Data'!$H$13,0,10*ROW('Hygiene Data'!H35)))</f>
        <v/>
      </c>
      <c r="ED41" s="305" t="str">
        <f ca="true">+IF(OFFSET('Hygiene Data'!$I$11,0,10*ROW('Hygiene Data'!I35))="","",OFFSET('Hygiene Data'!$I$11,0,10*ROW('Hygiene Data'!I35)))</f>
        <v/>
      </c>
      <c r="EE41" s="305" t="str">
        <f ca="true">+IF(OFFSET('Hygiene Data'!$I$12,0,10*ROW('Hygiene Data'!I35))="","",OFFSET('Hygiene Data'!$I$12,0,10*ROW('Hygiene Data'!I35)))</f>
        <v/>
      </c>
      <c r="EF41" s="305"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61"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5"/>
      <c r="BS42" s="305" t="str">
        <f ca="true">+IF(OFFSET('Water Data'!$D$27,0,10*ROW('Water Data'!D36))="","",OFFSET('Water Data'!$D$27,0,10*ROW('Water Data'!D36)))</f>
        <v/>
      </c>
      <c r="BT42" s="305" t="str">
        <f ca="true">+IF(OFFSET('Water Data'!$D$28,0,10*ROW('Water Data'!D36))="","",OFFSET('Water Data'!$D$28,0,10*ROW('Water Data'!D36)))</f>
        <v/>
      </c>
      <c r="BU42" s="305" t="str">
        <f ca="true">+IF(OFFSET('Water Data'!$D$29,0,10*ROW('Water Data'!D36))="","",OFFSET('Water Data'!$D$29,0,10*ROW('Water Data'!D36)))</f>
        <v/>
      </c>
      <c r="BV42" s="305" t="str">
        <f ca="true">+IF(OFFSET('Water Data'!$E$27,0,10*ROW('Water Data'!E36))="","",OFFSET('Water Data'!$E$27,0,10*ROW('Water Data'!E36)))</f>
        <v/>
      </c>
      <c r="BW42" s="305" t="str">
        <f ca="true">+IF(OFFSET('Water Data'!$E$28,0,10*ROW('Water Data'!E36))="","",OFFSET('Water Data'!$E$28,0,10*ROW('Water Data'!E36)))</f>
        <v/>
      </c>
      <c r="BX42" s="305" t="str">
        <f ca="true">+IF(OFFSET('Water Data'!$E$29,0,10*ROW('Water Data'!E36))="","",OFFSET('Water Data'!$E$29,0,10*ROW('Water Data'!E36)))</f>
        <v/>
      </c>
      <c r="BY42" s="305" t="str">
        <f ca="true">+IF(OFFSET('Water Data'!$F$27,0,10*ROW('Water Data'!F36))="","",OFFSET('Water Data'!$F$27,0,10*ROW('Water Data'!F36)))</f>
        <v/>
      </c>
      <c r="BZ42" s="305" t="str">
        <f ca="true">+IF(OFFSET('Water Data'!$F$28,0,10*ROW('Water Data'!F36))="","",OFFSET('Water Data'!$F$28,0,10*ROW('Water Data'!F36)))</f>
        <v/>
      </c>
      <c r="CA42" s="305" t="str">
        <f ca="true">+IF(OFFSET('Water Data'!$F$29,0,10*ROW('Water Data'!F36))="","",OFFSET('Water Data'!$F$29,0,10*ROW('Water Data'!F36)))</f>
        <v/>
      </c>
      <c r="CB42" s="305" t="str">
        <f ca="true">+IF(OFFSET('Water Data'!$G$27,0,10*ROW('Water Data'!G36))="","",OFFSET('Water Data'!$G$27,0,10*ROW('Water Data'!G36)))</f>
        <v/>
      </c>
      <c r="CC42" s="305" t="str">
        <f ca="true">+IF(OFFSET('Water Data'!$G$28,0,10*ROW('Water Data'!G36))="","",OFFSET('Water Data'!$G$28,0,10*ROW('Water Data'!G36)))</f>
        <v/>
      </c>
      <c r="CD42" s="305" t="str">
        <f ca="true">+IF(OFFSET('Water Data'!$G$29,0,10*ROW('Water Data'!G36))="","",OFFSET('Water Data'!$G$29,0,10*ROW('Water Data'!G36)))</f>
        <v/>
      </c>
      <c r="CE42" s="305" t="str">
        <f ca="true">+IF(OFFSET('Water Data'!$H$27,0,10*ROW('Water Data'!H36))="","",OFFSET('Water Data'!$H$27,0,10*ROW('Water Data'!H36)))</f>
        <v/>
      </c>
      <c r="CF42" s="305" t="str">
        <f ca="true">+IF(OFFSET('Water Data'!$H$28,0,10*ROW('Water Data'!H36))="","",OFFSET('Water Data'!$H$28,0,10*ROW('Water Data'!H36)))</f>
        <v/>
      </c>
      <c r="CG42" s="305" t="str">
        <f ca="true">+IF(OFFSET('Water Data'!$H$29,0,10*ROW('Water Data'!H36))="","",OFFSET('Water Data'!$H$29,0,10*ROW('Water Data'!H36)))</f>
        <v/>
      </c>
      <c r="CH42" s="305" t="str">
        <f ca="true">+IF(OFFSET('Water Data'!$I$27,0,10*ROW('Water Data'!I36))="","",OFFSET('Water Data'!$I$27,0,10*ROW('Water Data'!I36)))</f>
        <v/>
      </c>
      <c r="CI42" s="305" t="str">
        <f ca="true">+IF(OFFSET('Water Data'!$I$28,0,10*ROW('Water Data'!I36))="","",OFFSET('Water Data'!$I$28,0,10*ROW('Water Data'!I36)))</f>
        <v/>
      </c>
      <c r="CJ42" s="305" t="str">
        <f ca="true">+IF(OFFSET('Water Data'!$I$29,0,10*ROW('Water Data'!I36))="","",OFFSET('Water Data'!$I$29,0,10*ROW('Water Data'!I36)))</f>
        <v/>
      </c>
      <c r="CK42" s="305" t="str">
        <f ca="true">+IF(OFFSET('Sanitation Data'!$D$28,0,10*ROW('Sanitation Data'!D36))="","",OFFSET('Sanitation Data'!$D$28,0,10*ROW('Sanitation Data'!D36)))</f>
        <v/>
      </c>
      <c r="CL42" s="305" t="str">
        <f ca="true">+IF(OFFSET('Sanitation Data'!$D$29,0,10*ROW('Sanitation Data'!D36))="","",OFFSET('Sanitation Data'!$D$29,0,10*ROW('Sanitation Data'!D36)))</f>
        <v/>
      </c>
      <c r="CM42" s="305" t="str">
        <f ca="true">+IF(OFFSET('Sanitation Data'!$D$30,0,10*ROW('Sanitation Data'!D36))="","",OFFSET('Sanitation Data'!$D$30,0,10*ROW('Sanitation Data'!D36)))</f>
        <v/>
      </c>
      <c r="CN42" s="305" t="str">
        <f ca="true">+IF(OFFSET('Sanitation Data'!$D$31,0,10*ROW('Sanitation Data'!D36))="","",OFFSET('Sanitation Data'!$D$31,0,10*ROW('Sanitation Data'!D36)))</f>
        <v/>
      </c>
      <c r="CO42" s="305" t="str">
        <f ca="true">+IF(OFFSET('Sanitation Data'!$D$32,0,10*ROW('Sanitation Data'!D36))="","",OFFSET('Sanitation Data'!$D$32,0,10*ROW('Sanitation Data'!D36)))</f>
        <v/>
      </c>
      <c r="CP42" s="305" t="str">
        <f ca="true">+IF(OFFSET('Sanitation Data'!$E$28,0,10*ROW('Sanitation Data'!E36))="","",OFFSET('Sanitation Data'!$E$28,0,10*ROW('Sanitation Data'!E36)))</f>
        <v/>
      </c>
      <c r="CQ42" s="305" t="str">
        <f ca="true">+IF(OFFSET('Sanitation Data'!$E$29,0,10*ROW('Sanitation Data'!E36))="","",OFFSET('Sanitation Data'!$E$29,0,10*ROW('Sanitation Data'!E36)))</f>
        <v/>
      </c>
      <c r="CR42" s="305" t="str">
        <f ca="true">+IF(OFFSET('Sanitation Data'!$E$30,0,10*ROW('Sanitation Data'!E36))="","",OFFSET('Sanitation Data'!$E$30,0,10*ROW('Sanitation Data'!E36)))</f>
        <v/>
      </c>
      <c r="CS42" s="305" t="str">
        <f ca="true">+IF(OFFSET('Sanitation Data'!$E$31,0,10*ROW('Sanitation Data'!E36))="","",OFFSET('Sanitation Data'!$E$31,0,10*ROW('Sanitation Data'!E36)))</f>
        <v/>
      </c>
      <c r="CT42" s="305" t="str">
        <f ca="true">+IF(OFFSET('Sanitation Data'!$E$32,0,10*ROW('Sanitation Data'!E36))="","",OFFSET('Sanitation Data'!$E$32,0,10*ROW('Sanitation Data'!E36)))</f>
        <v/>
      </c>
      <c r="CU42" s="305" t="str">
        <f ca="true">+IF(OFFSET('Sanitation Data'!$F$28,0,10*ROW('Sanitation Data'!F36))="","",OFFSET('Sanitation Data'!$F$28,0,10*ROW('Sanitation Data'!F36)))</f>
        <v/>
      </c>
      <c r="CV42" s="305" t="str">
        <f ca="true">+IF(OFFSET('Sanitation Data'!$F$29,0,10*ROW('Sanitation Data'!F36))="","",OFFSET('Sanitation Data'!$F$29,0,10*ROW('Sanitation Data'!F36)))</f>
        <v/>
      </c>
      <c r="CW42" s="305" t="str">
        <f ca="true">+IF(OFFSET('Sanitation Data'!$F$30,0,10*ROW('Sanitation Data'!F36))="","",OFFSET('Sanitation Data'!$F$30,0,10*ROW('Sanitation Data'!F36)))</f>
        <v/>
      </c>
      <c r="CX42" s="305" t="str">
        <f ca="true">+IF(OFFSET('Sanitation Data'!$F$31,0,10*ROW('Sanitation Data'!F36))="","",OFFSET('Sanitation Data'!$F$31,0,10*ROW('Sanitation Data'!F36)))</f>
        <v/>
      </c>
      <c r="CY42" s="305" t="str">
        <f ca="true">+IF(OFFSET('Sanitation Data'!$F$32,0,10*ROW('Sanitation Data'!F36))="","",OFFSET('Sanitation Data'!$F$32,0,10*ROW('Sanitation Data'!F36)))</f>
        <v/>
      </c>
      <c r="CZ42" s="305" t="str">
        <f ca="true">+IF(OFFSET('Sanitation Data'!$G$28,0,10*ROW('Sanitation Data'!G36))="","",OFFSET('Sanitation Data'!$G$28,0,10*ROW('Sanitation Data'!G36)))</f>
        <v/>
      </c>
      <c r="DA42" s="305" t="str">
        <f ca="true">+IF(OFFSET('Sanitation Data'!$G$29,0,10*ROW('Sanitation Data'!G36))="","",OFFSET('Sanitation Data'!$G$29,0,10*ROW('Sanitation Data'!G36)))</f>
        <v/>
      </c>
      <c r="DB42" s="305" t="str">
        <f ca="true">+IF(OFFSET('Sanitation Data'!$G$30,0,10*ROW('Sanitation Data'!G36))="","",OFFSET('Sanitation Data'!$G$30,0,10*ROW('Sanitation Data'!G36)))</f>
        <v/>
      </c>
      <c r="DC42" s="305" t="str">
        <f ca="true">+IF(OFFSET('Sanitation Data'!$G$31,0,10*ROW('Sanitation Data'!G36))="","",OFFSET('Sanitation Data'!$G$31,0,10*ROW('Sanitation Data'!G36)))</f>
        <v/>
      </c>
      <c r="DD42" s="305" t="str">
        <f ca="true">+IF(OFFSET('Sanitation Data'!$G$32,0,10*ROW('Sanitation Data'!G36))="","",OFFSET('Sanitation Data'!$G$32,0,10*ROW('Sanitation Data'!G36)))</f>
        <v/>
      </c>
      <c r="DE42" s="305" t="str">
        <f ca="true">+IF(OFFSET('Sanitation Data'!$H$28,0,10*ROW('Sanitation Data'!H36))="","",OFFSET('Sanitation Data'!$H$28,0,10*ROW('Sanitation Data'!H36)))</f>
        <v/>
      </c>
      <c r="DF42" s="305" t="str">
        <f ca="true">+IF(OFFSET('Sanitation Data'!$H$29,0,10*ROW('Sanitation Data'!H36))="","",OFFSET('Sanitation Data'!$H$29,0,10*ROW('Sanitation Data'!H36)))</f>
        <v/>
      </c>
      <c r="DG42" s="305" t="str">
        <f ca="true">+IF(OFFSET('Sanitation Data'!$H$30,0,10*ROW('Sanitation Data'!H36))="","",OFFSET('Sanitation Data'!$H$30,0,10*ROW('Sanitation Data'!H36)))</f>
        <v/>
      </c>
      <c r="DH42" s="305" t="str">
        <f ca="true">+IF(OFFSET('Sanitation Data'!$H$31,0,10*ROW('Sanitation Data'!H36))="","",OFFSET('Sanitation Data'!$H$31,0,10*ROW('Sanitation Data'!H36)))</f>
        <v/>
      </c>
      <c r="DI42" s="305" t="str">
        <f ca="true">+IF(OFFSET('Sanitation Data'!$H$32,0,10*ROW('Sanitation Data'!H36))="","",OFFSET('Sanitation Data'!$H$32,0,10*ROW('Sanitation Data'!H36)))</f>
        <v/>
      </c>
      <c r="DJ42" s="305" t="str">
        <f ca="true">+IF(OFFSET('Sanitation Data'!$I$28,0,10*ROW('Sanitation Data'!I36))="","",OFFSET('Sanitation Data'!$I$28,0,10*ROW('Sanitation Data'!I36)))</f>
        <v/>
      </c>
      <c r="DK42" s="305" t="str">
        <f ca="true">+IF(OFFSET('Sanitation Data'!$I$29,0,10*ROW('Sanitation Data'!I36))="","",OFFSET('Sanitation Data'!$I$29,0,10*ROW('Sanitation Data'!I36)))</f>
        <v/>
      </c>
      <c r="DL42" s="305" t="str">
        <f ca="true">+IF(OFFSET('Sanitation Data'!$I$30,0,10*ROW('Sanitation Data'!I36))="","",OFFSET('Sanitation Data'!$I$30,0,10*ROW('Sanitation Data'!I36)))</f>
        <v/>
      </c>
      <c r="DM42" s="305" t="str">
        <f ca="true">+IF(OFFSET('Sanitation Data'!$I$31,0,10*ROW('Sanitation Data'!I36))="","",OFFSET('Sanitation Data'!$I$31,0,10*ROW('Sanitation Data'!I36)))</f>
        <v/>
      </c>
      <c r="DN42" s="305" t="str">
        <f ca="true">+IF(OFFSET('Sanitation Data'!$I$32,0,10*ROW('Sanitation Data'!I36))="","",OFFSET('Sanitation Data'!$I$32,0,10*ROW('Sanitation Data'!I36)))</f>
        <v/>
      </c>
      <c r="DO42" s="305" t="str">
        <f ca="true">+IF(OFFSET('Hygiene Data'!$D$11,0,10*ROW('Hygiene Data'!D36))="","",OFFSET('Hygiene Data'!$D$11,0,10*ROW('Hygiene Data'!D36)))</f>
        <v/>
      </c>
      <c r="DP42" s="305" t="str">
        <f ca="true">+IF(OFFSET('Hygiene Data'!$D$12,0,10*ROW('Hygiene Data'!D36))="","",OFFSET('Hygiene Data'!$D$12,0,10*ROW('Hygiene Data'!D36)))</f>
        <v/>
      </c>
      <c r="DQ42" s="305" t="str">
        <f ca="true">+IF(OFFSET('Hygiene Data'!$D$13,0,10*ROW('Hygiene Data'!D36))="","",OFFSET('Hygiene Data'!$D$13,0,10*ROW('Hygiene Data'!D36)))</f>
        <v/>
      </c>
      <c r="DR42" s="305" t="str">
        <f ca="true">+IF(OFFSET('Hygiene Data'!$E$11,0,10*ROW('Hygiene Data'!E36))="","",OFFSET('Hygiene Data'!$E$11,0,10*ROW('Hygiene Data'!E36)))</f>
        <v/>
      </c>
      <c r="DS42" s="305" t="str">
        <f ca="true">+IF(OFFSET('Hygiene Data'!$E$12,0,10*ROW('Hygiene Data'!E36))="","",OFFSET('Hygiene Data'!$E$12,0,10*ROW('Hygiene Data'!E36)))</f>
        <v/>
      </c>
      <c r="DT42" s="305" t="str">
        <f ca="true">+IF(OFFSET('Hygiene Data'!$E$13,0,10*ROW('Hygiene Data'!E36))="","",OFFSET('Hygiene Data'!$E$13,0,10*ROW('Hygiene Data'!E36)))</f>
        <v/>
      </c>
      <c r="DU42" s="305" t="str">
        <f ca="true">+IF(OFFSET('Hygiene Data'!$F$11,0,10*ROW('Hygiene Data'!F36))="","",OFFSET('Hygiene Data'!$F$11,0,10*ROW('Hygiene Data'!F36)))</f>
        <v/>
      </c>
      <c r="DV42" s="305" t="str">
        <f ca="true">+IF(OFFSET('Hygiene Data'!$F$12,0,10*ROW('Hygiene Data'!F36))="","",OFFSET('Hygiene Data'!$F$12,0,10*ROW('Hygiene Data'!F36)))</f>
        <v/>
      </c>
      <c r="DW42" s="305" t="str">
        <f ca="true">+IF(OFFSET('Hygiene Data'!$F$13,0,10*ROW('Hygiene Data'!F36))="","",OFFSET('Hygiene Data'!$F$13,0,10*ROW('Hygiene Data'!F36)))</f>
        <v/>
      </c>
      <c r="DX42" s="305" t="str">
        <f ca="true">+IF(OFFSET('Hygiene Data'!$G$11,0,10*ROW('Hygiene Data'!G36))="","",OFFSET('Hygiene Data'!$G$11,0,10*ROW('Hygiene Data'!G36)))</f>
        <v/>
      </c>
      <c r="DY42" s="305" t="str">
        <f ca="true">+IF(OFFSET('Hygiene Data'!$G$12,0,10*ROW('Hygiene Data'!G36))="","",OFFSET('Hygiene Data'!$G$12,0,10*ROW('Hygiene Data'!G36)))</f>
        <v/>
      </c>
      <c r="DZ42" s="305" t="str">
        <f ca="true">+IF(OFFSET('Hygiene Data'!$G$13,0,10*ROW('Hygiene Data'!G36))="","",OFFSET('Hygiene Data'!$G$13,0,10*ROW('Hygiene Data'!G36)))</f>
        <v/>
      </c>
      <c r="EA42" s="305" t="str">
        <f ca="true">+IF(OFFSET('Hygiene Data'!$H$11,0,10*ROW('Hygiene Data'!H36))="","",OFFSET('Hygiene Data'!$H$11,0,10*ROW('Hygiene Data'!H36)))</f>
        <v/>
      </c>
      <c r="EB42" s="305" t="str">
        <f ca="true">+IF(OFFSET('Hygiene Data'!$H$12,0,10*ROW('Hygiene Data'!H36))="","",OFFSET('Hygiene Data'!$H$12,0,10*ROW('Hygiene Data'!H36)))</f>
        <v/>
      </c>
      <c r="EC42" s="305" t="str">
        <f ca="true">+IF(OFFSET('Hygiene Data'!$H$13,0,10*ROW('Hygiene Data'!H36))="","",OFFSET('Hygiene Data'!$H$13,0,10*ROW('Hygiene Data'!H36)))</f>
        <v/>
      </c>
      <c r="ED42" s="305" t="str">
        <f ca="true">+IF(OFFSET('Hygiene Data'!$I$11,0,10*ROW('Hygiene Data'!I36))="","",OFFSET('Hygiene Data'!$I$11,0,10*ROW('Hygiene Data'!I36)))</f>
        <v/>
      </c>
      <c r="EE42" s="305" t="str">
        <f ca="true">+IF(OFFSET('Hygiene Data'!$I$12,0,10*ROW('Hygiene Data'!I36))="","",OFFSET('Hygiene Data'!$I$12,0,10*ROW('Hygiene Data'!I36)))</f>
        <v/>
      </c>
      <c r="EF42" s="305"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61"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5"/>
      <c r="BS43" s="305" t="str">
        <f ca="true">+IF(OFFSET('Water Data'!$D$27,0,10*ROW('Water Data'!D37))="","",OFFSET('Water Data'!$D$27,0,10*ROW('Water Data'!D37)))</f>
        <v/>
      </c>
      <c r="BT43" s="305" t="str">
        <f ca="true">+IF(OFFSET('Water Data'!$D$28,0,10*ROW('Water Data'!D37))="","",OFFSET('Water Data'!$D$28,0,10*ROW('Water Data'!D37)))</f>
        <v/>
      </c>
      <c r="BU43" s="305" t="str">
        <f ca="true">+IF(OFFSET('Water Data'!$D$29,0,10*ROW('Water Data'!D37))="","",OFFSET('Water Data'!$D$29,0,10*ROW('Water Data'!D37)))</f>
        <v/>
      </c>
      <c r="BV43" s="305" t="str">
        <f ca="true">+IF(OFFSET('Water Data'!$E$27,0,10*ROW('Water Data'!E37))="","",OFFSET('Water Data'!$E$27,0,10*ROW('Water Data'!E37)))</f>
        <v/>
      </c>
      <c r="BW43" s="305" t="str">
        <f ca="true">+IF(OFFSET('Water Data'!$E$28,0,10*ROW('Water Data'!E37))="","",OFFSET('Water Data'!$E$28,0,10*ROW('Water Data'!E37)))</f>
        <v/>
      </c>
      <c r="BX43" s="305" t="str">
        <f ca="true">+IF(OFFSET('Water Data'!$E$29,0,10*ROW('Water Data'!E37))="","",OFFSET('Water Data'!$E$29,0,10*ROW('Water Data'!E37)))</f>
        <v/>
      </c>
      <c r="BY43" s="305" t="str">
        <f ca="true">+IF(OFFSET('Water Data'!$F$27,0,10*ROW('Water Data'!F37))="","",OFFSET('Water Data'!$F$27,0,10*ROW('Water Data'!F37)))</f>
        <v/>
      </c>
      <c r="BZ43" s="305" t="str">
        <f ca="true">+IF(OFFSET('Water Data'!$F$28,0,10*ROW('Water Data'!F37))="","",OFFSET('Water Data'!$F$28,0,10*ROW('Water Data'!F37)))</f>
        <v/>
      </c>
      <c r="CA43" s="305" t="str">
        <f ca="true">+IF(OFFSET('Water Data'!$F$29,0,10*ROW('Water Data'!F37))="","",OFFSET('Water Data'!$F$29,0,10*ROW('Water Data'!F37)))</f>
        <v/>
      </c>
      <c r="CB43" s="305" t="str">
        <f ca="true">+IF(OFFSET('Water Data'!$G$27,0,10*ROW('Water Data'!G37))="","",OFFSET('Water Data'!$G$27,0,10*ROW('Water Data'!G37)))</f>
        <v/>
      </c>
      <c r="CC43" s="305" t="str">
        <f ca="true">+IF(OFFSET('Water Data'!$G$28,0,10*ROW('Water Data'!G37))="","",OFFSET('Water Data'!$G$28,0,10*ROW('Water Data'!G37)))</f>
        <v/>
      </c>
      <c r="CD43" s="305" t="str">
        <f ca="true">+IF(OFFSET('Water Data'!$G$29,0,10*ROW('Water Data'!G37))="","",OFFSET('Water Data'!$G$29,0,10*ROW('Water Data'!G37)))</f>
        <v/>
      </c>
      <c r="CE43" s="305" t="str">
        <f ca="true">+IF(OFFSET('Water Data'!$H$27,0,10*ROW('Water Data'!H37))="","",OFFSET('Water Data'!$H$27,0,10*ROW('Water Data'!H37)))</f>
        <v/>
      </c>
      <c r="CF43" s="305" t="str">
        <f ca="true">+IF(OFFSET('Water Data'!$H$28,0,10*ROW('Water Data'!H37))="","",OFFSET('Water Data'!$H$28,0,10*ROW('Water Data'!H37)))</f>
        <v/>
      </c>
      <c r="CG43" s="305" t="str">
        <f ca="true">+IF(OFFSET('Water Data'!$H$29,0,10*ROW('Water Data'!H37))="","",OFFSET('Water Data'!$H$29,0,10*ROW('Water Data'!H37)))</f>
        <v/>
      </c>
      <c r="CH43" s="305" t="str">
        <f ca="true">+IF(OFFSET('Water Data'!$I$27,0,10*ROW('Water Data'!I37))="","",OFFSET('Water Data'!$I$27,0,10*ROW('Water Data'!I37)))</f>
        <v/>
      </c>
      <c r="CI43" s="305" t="str">
        <f ca="true">+IF(OFFSET('Water Data'!$I$28,0,10*ROW('Water Data'!I37))="","",OFFSET('Water Data'!$I$28,0,10*ROW('Water Data'!I37)))</f>
        <v/>
      </c>
      <c r="CJ43" s="305" t="str">
        <f ca="true">+IF(OFFSET('Water Data'!$I$29,0,10*ROW('Water Data'!I37))="","",OFFSET('Water Data'!$I$29,0,10*ROW('Water Data'!I37)))</f>
        <v/>
      </c>
      <c r="CK43" s="305" t="str">
        <f ca="true">+IF(OFFSET('Sanitation Data'!$D$28,0,10*ROW('Sanitation Data'!D37))="","",OFFSET('Sanitation Data'!$D$28,0,10*ROW('Sanitation Data'!D37)))</f>
        <v/>
      </c>
      <c r="CL43" s="305" t="str">
        <f ca="true">+IF(OFFSET('Sanitation Data'!$D$29,0,10*ROW('Sanitation Data'!D37))="","",OFFSET('Sanitation Data'!$D$29,0,10*ROW('Sanitation Data'!D37)))</f>
        <v/>
      </c>
      <c r="CM43" s="305" t="str">
        <f ca="true">+IF(OFFSET('Sanitation Data'!$D$30,0,10*ROW('Sanitation Data'!D37))="","",OFFSET('Sanitation Data'!$D$30,0,10*ROW('Sanitation Data'!D37)))</f>
        <v/>
      </c>
      <c r="CN43" s="305" t="str">
        <f ca="true">+IF(OFFSET('Sanitation Data'!$D$31,0,10*ROW('Sanitation Data'!D37))="","",OFFSET('Sanitation Data'!$D$31,0,10*ROW('Sanitation Data'!D37)))</f>
        <v/>
      </c>
      <c r="CO43" s="305" t="str">
        <f ca="true">+IF(OFFSET('Sanitation Data'!$D$32,0,10*ROW('Sanitation Data'!D37))="","",OFFSET('Sanitation Data'!$D$32,0,10*ROW('Sanitation Data'!D37)))</f>
        <v/>
      </c>
      <c r="CP43" s="305" t="str">
        <f ca="true">+IF(OFFSET('Sanitation Data'!$E$28,0,10*ROW('Sanitation Data'!E37))="","",OFFSET('Sanitation Data'!$E$28,0,10*ROW('Sanitation Data'!E37)))</f>
        <v/>
      </c>
      <c r="CQ43" s="305" t="str">
        <f ca="true">+IF(OFFSET('Sanitation Data'!$E$29,0,10*ROW('Sanitation Data'!E37))="","",OFFSET('Sanitation Data'!$E$29,0,10*ROW('Sanitation Data'!E37)))</f>
        <v/>
      </c>
      <c r="CR43" s="305" t="str">
        <f ca="true">+IF(OFFSET('Sanitation Data'!$E$30,0,10*ROW('Sanitation Data'!E37))="","",OFFSET('Sanitation Data'!$E$30,0,10*ROW('Sanitation Data'!E37)))</f>
        <v/>
      </c>
      <c r="CS43" s="305" t="str">
        <f ca="true">+IF(OFFSET('Sanitation Data'!$E$31,0,10*ROW('Sanitation Data'!E37))="","",OFFSET('Sanitation Data'!$E$31,0,10*ROW('Sanitation Data'!E37)))</f>
        <v/>
      </c>
      <c r="CT43" s="305" t="str">
        <f ca="true">+IF(OFFSET('Sanitation Data'!$E$32,0,10*ROW('Sanitation Data'!E37))="","",OFFSET('Sanitation Data'!$E$32,0,10*ROW('Sanitation Data'!E37)))</f>
        <v/>
      </c>
      <c r="CU43" s="305" t="str">
        <f ca="true">+IF(OFFSET('Sanitation Data'!$F$28,0,10*ROW('Sanitation Data'!F37))="","",OFFSET('Sanitation Data'!$F$28,0,10*ROW('Sanitation Data'!F37)))</f>
        <v/>
      </c>
      <c r="CV43" s="305" t="str">
        <f ca="true">+IF(OFFSET('Sanitation Data'!$F$29,0,10*ROW('Sanitation Data'!F37))="","",OFFSET('Sanitation Data'!$F$29,0,10*ROW('Sanitation Data'!F37)))</f>
        <v/>
      </c>
      <c r="CW43" s="305" t="str">
        <f ca="true">+IF(OFFSET('Sanitation Data'!$F$30,0,10*ROW('Sanitation Data'!F37))="","",OFFSET('Sanitation Data'!$F$30,0,10*ROW('Sanitation Data'!F37)))</f>
        <v/>
      </c>
      <c r="CX43" s="305" t="str">
        <f ca="true">+IF(OFFSET('Sanitation Data'!$F$31,0,10*ROW('Sanitation Data'!F37))="","",OFFSET('Sanitation Data'!$F$31,0,10*ROW('Sanitation Data'!F37)))</f>
        <v/>
      </c>
      <c r="CY43" s="305" t="str">
        <f ca="true">+IF(OFFSET('Sanitation Data'!$F$32,0,10*ROW('Sanitation Data'!F37))="","",OFFSET('Sanitation Data'!$F$32,0,10*ROW('Sanitation Data'!F37)))</f>
        <v/>
      </c>
      <c r="CZ43" s="305" t="str">
        <f ca="true">+IF(OFFSET('Sanitation Data'!$G$28,0,10*ROW('Sanitation Data'!G37))="","",OFFSET('Sanitation Data'!$G$28,0,10*ROW('Sanitation Data'!G37)))</f>
        <v/>
      </c>
      <c r="DA43" s="305" t="str">
        <f ca="true">+IF(OFFSET('Sanitation Data'!$G$29,0,10*ROW('Sanitation Data'!G37))="","",OFFSET('Sanitation Data'!$G$29,0,10*ROW('Sanitation Data'!G37)))</f>
        <v/>
      </c>
      <c r="DB43" s="305" t="str">
        <f ca="true">+IF(OFFSET('Sanitation Data'!$G$30,0,10*ROW('Sanitation Data'!G37))="","",OFFSET('Sanitation Data'!$G$30,0,10*ROW('Sanitation Data'!G37)))</f>
        <v/>
      </c>
      <c r="DC43" s="305" t="str">
        <f ca="true">+IF(OFFSET('Sanitation Data'!$G$31,0,10*ROW('Sanitation Data'!G37))="","",OFFSET('Sanitation Data'!$G$31,0,10*ROW('Sanitation Data'!G37)))</f>
        <v/>
      </c>
      <c r="DD43" s="305" t="str">
        <f ca="true">+IF(OFFSET('Sanitation Data'!$G$32,0,10*ROW('Sanitation Data'!G37))="","",OFFSET('Sanitation Data'!$G$32,0,10*ROW('Sanitation Data'!G37)))</f>
        <v/>
      </c>
      <c r="DE43" s="305" t="str">
        <f ca="true">+IF(OFFSET('Sanitation Data'!$H$28,0,10*ROW('Sanitation Data'!H37))="","",OFFSET('Sanitation Data'!$H$28,0,10*ROW('Sanitation Data'!H37)))</f>
        <v/>
      </c>
      <c r="DF43" s="305" t="str">
        <f ca="true">+IF(OFFSET('Sanitation Data'!$H$29,0,10*ROW('Sanitation Data'!H37))="","",OFFSET('Sanitation Data'!$H$29,0,10*ROW('Sanitation Data'!H37)))</f>
        <v/>
      </c>
      <c r="DG43" s="305" t="str">
        <f ca="true">+IF(OFFSET('Sanitation Data'!$H$30,0,10*ROW('Sanitation Data'!H37))="","",OFFSET('Sanitation Data'!$H$30,0,10*ROW('Sanitation Data'!H37)))</f>
        <v/>
      </c>
      <c r="DH43" s="305" t="str">
        <f ca="true">+IF(OFFSET('Sanitation Data'!$H$31,0,10*ROW('Sanitation Data'!H37))="","",OFFSET('Sanitation Data'!$H$31,0,10*ROW('Sanitation Data'!H37)))</f>
        <v/>
      </c>
      <c r="DI43" s="305" t="str">
        <f ca="true">+IF(OFFSET('Sanitation Data'!$H$32,0,10*ROW('Sanitation Data'!H37))="","",OFFSET('Sanitation Data'!$H$32,0,10*ROW('Sanitation Data'!H37)))</f>
        <v/>
      </c>
      <c r="DJ43" s="305" t="str">
        <f ca="true">+IF(OFFSET('Sanitation Data'!$I$28,0,10*ROW('Sanitation Data'!I37))="","",OFFSET('Sanitation Data'!$I$28,0,10*ROW('Sanitation Data'!I37)))</f>
        <v/>
      </c>
      <c r="DK43" s="305" t="str">
        <f ca="true">+IF(OFFSET('Sanitation Data'!$I$29,0,10*ROW('Sanitation Data'!I37))="","",OFFSET('Sanitation Data'!$I$29,0,10*ROW('Sanitation Data'!I37)))</f>
        <v/>
      </c>
      <c r="DL43" s="305" t="str">
        <f ca="true">+IF(OFFSET('Sanitation Data'!$I$30,0,10*ROW('Sanitation Data'!I37))="","",OFFSET('Sanitation Data'!$I$30,0,10*ROW('Sanitation Data'!I37)))</f>
        <v/>
      </c>
      <c r="DM43" s="305" t="str">
        <f ca="true">+IF(OFFSET('Sanitation Data'!$I$31,0,10*ROW('Sanitation Data'!I37))="","",OFFSET('Sanitation Data'!$I$31,0,10*ROW('Sanitation Data'!I37)))</f>
        <v/>
      </c>
      <c r="DN43" s="305" t="str">
        <f ca="true">+IF(OFFSET('Sanitation Data'!$I$32,0,10*ROW('Sanitation Data'!I37))="","",OFFSET('Sanitation Data'!$I$32,0,10*ROW('Sanitation Data'!I37)))</f>
        <v/>
      </c>
      <c r="DO43" s="305" t="str">
        <f ca="true">+IF(OFFSET('Hygiene Data'!$D$11,0,10*ROW('Hygiene Data'!D37))="","",OFFSET('Hygiene Data'!$D$11,0,10*ROW('Hygiene Data'!D37)))</f>
        <v/>
      </c>
      <c r="DP43" s="305" t="str">
        <f ca="true">+IF(OFFSET('Hygiene Data'!$D$12,0,10*ROW('Hygiene Data'!D37))="","",OFFSET('Hygiene Data'!$D$12,0,10*ROW('Hygiene Data'!D37)))</f>
        <v/>
      </c>
      <c r="DQ43" s="305" t="str">
        <f ca="true">+IF(OFFSET('Hygiene Data'!$D$13,0,10*ROW('Hygiene Data'!D37))="","",OFFSET('Hygiene Data'!$D$13,0,10*ROW('Hygiene Data'!D37)))</f>
        <v/>
      </c>
      <c r="DR43" s="305" t="str">
        <f ca="true">+IF(OFFSET('Hygiene Data'!$E$11,0,10*ROW('Hygiene Data'!E37))="","",OFFSET('Hygiene Data'!$E$11,0,10*ROW('Hygiene Data'!E37)))</f>
        <v/>
      </c>
      <c r="DS43" s="305" t="str">
        <f ca="true">+IF(OFFSET('Hygiene Data'!$E$12,0,10*ROW('Hygiene Data'!E37))="","",OFFSET('Hygiene Data'!$E$12,0,10*ROW('Hygiene Data'!E37)))</f>
        <v/>
      </c>
      <c r="DT43" s="305" t="str">
        <f ca="true">+IF(OFFSET('Hygiene Data'!$E$13,0,10*ROW('Hygiene Data'!E37))="","",OFFSET('Hygiene Data'!$E$13,0,10*ROW('Hygiene Data'!E37)))</f>
        <v/>
      </c>
      <c r="DU43" s="305" t="str">
        <f ca="true">+IF(OFFSET('Hygiene Data'!$F$11,0,10*ROW('Hygiene Data'!F37))="","",OFFSET('Hygiene Data'!$F$11,0,10*ROW('Hygiene Data'!F37)))</f>
        <v/>
      </c>
      <c r="DV43" s="305" t="str">
        <f ca="true">+IF(OFFSET('Hygiene Data'!$F$12,0,10*ROW('Hygiene Data'!F37))="","",OFFSET('Hygiene Data'!$F$12,0,10*ROW('Hygiene Data'!F37)))</f>
        <v/>
      </c>
      <c r="DW43" s="305" t="str">
        <f ca="true">+IF(OFFSET('Hygiene Data'!$F$13,0,10*ROW('Hygiene Data'!F37))="","",OFFSET('Hygiene Data'!$F$13,0,10*ROW('Hygiene Data'!F37)))</f>
        <v/>
      </c>
      <c r="DX43" s="305" t="str">
        <f ca="true">+IF(OFFSET('Hygiene Data'!$G$11,0,10*ROW('Hygiene Data'!G37))="","",OFFSET('Hygiene Data'!$G$11,0,10*ROW('Hygiene Data'!G37)))</f>
        <v/>
      </c>
      <c r="DY43" s="305" t="str">
        <f ca="true">+IF(OFFSET('Hygiene Data'!$G$12,0,10*ROW('Hygiene Data'!G37))="","",OFFSET('Hygiene Data'!$G$12,0,10*ROW('Hygiene Data'!G37)))</f>
        <v/>
      </c>
      <c r="DZ43" s="305" t="str">
        <f ca="true">+IF(OFFSET('Hygiene Data'!$G$13,0,10*ROW('Hygiene Data'!G37))="","",OFFSET('Hygiene Data'!$G$13,0,10*ROW('Hygiene Data'!G37)))</f>
        <v/>
      </c>
      <c r="EA43" s="305" t="str">
        <f ca="true">+IF(OFFSET('Hygiene Data'!$H$11,0,10*ROW('Hygiene Data'!H37))="","",OFFSET('Hygiene Data'!$H$11,0,10*ROW('Hygiene Data'!H37)))</f>
        <v/>
      </c>
      <c r="EB43" s="305" t="str">
        <f ca="true">+IF(OFFSET('Hygiene Data'!$H$12,0,10*ROW('Hygiene Data'!H37))="","",OFFSET('Hygiene Data'!$H$12,0,10*ROW('Hygiene Data'!H37)))</f>
        <v/>
      </c>
      <c r="EC43" s="305" t="str">
        <f ca="true">+IF(OFFSET('Hygiene Data'!$H$13,0,10*ROW('Hygiene Data'!H37))="","",OFFSET('Hygiene Data'!$H$13,0,10*ROW('Hygiene Data'!H37)))</f>
        <v/>
      </c>
      <c r="ED43" s="305" t="str">
        <f ca="true">+IF(OFFSET('Hygiene Data'!$I$11,0,10*ROW('Hygiene Data'!I37))="","",OFFSET('Hygiene Data'!$I$11,0,10*ROW('Hygiene Data'!I37)))</f>
        <v/>
      </c>
      <c r="EE43" s="305" t="str">
        <f ca="true">+IF(OFFSET('Hygiene Data'!$I$12,0,10*ROW('Hygiene Data'!I37))="","",OFFSET('Hygiene Data'!$I$12,0,10*ROW('Hygiene Data'!I37)))</f>
        <v/>
      </c>
      <c r="EF43" s="305"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61"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5"/>
      <c r="BS44" s="305" t="str">
        <f ca="true">+IF(OFFSET('Water Data'!$D$27,0,10*ROW('Water Data'!D38))="","",OFFSET('Water Data'!$D$27,0,10*ROW('Water Data'!D38)))</f>
        <v/>
      </c>
      <c r="BT44" s="305" t="str">
        <f ca="true">+IF(OFFSET('Water Data'!$D$28,0,10*ROW('Water Data'!D38))="","",OFFSET('Water Data'!$D$28,0,10*ROW('Water Data'!D38)))</f>
        <v/>
      </c>
      <c r="BU44" s="305" t="str">
        <f ca="true">+IF(OFFSET('Water Data'!$D$29,0,10*ROW('Water Data'!D38))="","",OFFSET('Water Data'!$D$29,0,10*ROW('Water Data'!D38)))</f>
        <v/>
      </c>
      <c r="BV44" s="305" t="str">
        <f ca="true">+IF(OFFSET('Water Data'!$E$27,0,10*ROW('Water Data'!E38))="","",OFFSET('Water Data'!$E$27,0,10*ROW('Water Data'!E38)))</f>
        <v/>
      </c>
      <c r="BW44" s="305" t="str">
        <f ca="true">+IF(OFFSET('Water Data'!$E$28,0,10*ROW('Water Data'!E38))="","",OFFSET('Water Data'!$E$28,0,10*ROW('Water Data'!E38)))</f>
        <v/>
      </c>
      <c r="BX44" s="305" t="str">
        <f ca="true">+IF(OFFSET('Water Data'!$E$29,0,10*ROW('Water Data'!E38))="","",OFFSET('Water Data'!$E$29,0,10*ROW('Water Data'!E38)))</f>
        <v/>
      </c>
      <c r="BY44" s="305" t="str">
        <f ca="true">+IF(OFFSET('Water Data'!$F$27,0,10*ROW('Water Data'!F38))="","",OFFSET('Water Data'!$F$27,0,10*ROW('Water Data'!F38)))</f>
        <v/>
      </c>
      <c r="BZ44" s="305" t="str">
        <f ca="true">+IF(OFFSET('Water Data'!$F$28,0,10*ROW('Water Data'!F38))="","",OFFSET('Water Data'!$F$28,0,10*ROW('Water Data'!F38)))</f>
        <v/>
      </c>
      <c r="CA44" s="305" t="str">
        <f ca="true">+IF(OFFSET('Water Data'!$F$29,0,10*ROW('Water Data'!F38))="","",OFFSET('Water Data'!$F$29,0,10*ROW('Water Data'!F38)))</f>
        <v/>
      </c>
      <c r="CB44" s="305" t="str">
        <f ca="true">+IF(OFFSET('Water Data'!$G$27,0,10*ROW('Water Data'!G38))="","",OFFSET('Water Data'!$G$27,0,10*ROW('Water Data'!G38)))</f>
        <v/>
      </c>
      <c r="CC44" s="305" t="str">
        <f ca="true">+IF(OFFSET('Water Data'!$G$28,0,10*ROW('Water Data'!G38))="","",OFFSET('Water Data'!$G$28,0,10*ROW('Water Data'!G38)))</f>
        <v/>
      </c>
      <c r="CD44" s="305" t="str">
        <f ca="true">+IF(OFFSET('Water Data'!$G$29,0,10*ROW('Water Data'!G38))="","",OFFSET('Water Data'!$G$29,0,10*ROW('Water Data'!G38)))</f>
        <v/>
      </c>
      <c r="CE44" s="305" t="str">
        <f ca="true">+IF(OFFSET('Water Data'!$H$27,0,10*ROW('Water Data'!H38))="","",OFFSET('Water Data'!$H$27,0,10*ROW('Water Data'!H38)))</f>
        <v/>
      </c>
      <c r="CF44" s="305" t="str">
        <f ca="true">+IF(OFFSET('Water Data'!$H$28,0,10*ROW('Water Data'!H38))="","",OFFSET('Water Data'!$H$28,0,10*ROW('Water Data'!H38)))</f>
        <v/>
      </c>
      <c r="CG44" s="305" t="str">
        <f ca="true">+IF(OFFSET('Water Data'!$H$29,0,10*ROW('Water Data'!H38))="","",OFFSET('Water Data'!$H$29,0,10*ROW('Water Data'!H38)))</f>
        <v/>
      </c>
      <c r="CH44" s="305" t="str">
        <f ca="true">+IF(OFFSET('Water Data'!$I$27,0,10*ROW('Water Data'!I38))="","",OFFSET('Water Data'!$I$27,0,10*ROW('Water Data'!I38)))</f>
        <v/>
      </c>
      <c r="CI44" s="305" t="str">
        <f ca="true">+IF(OFFSET('Water Data'!$I$28,0,10*ROW('Water Data'!I38))="","",OFFSET('Water Data'!$I$28,0,10*ROW('Water Data'!I38)))</f>
        <v/>
      </c>
      <c r="CJ44" s="305" t="str">
        <f ca="true">+IF(OFFSET('Water Data'!$I$29,0,10*ROW('Water Data'!I38))="","",OFFSET('Water Data'!$I$29,0,10*ROW('Water Data'!I38)))</f>
        <v/>
      </c>
      <c r="CK44" s="305" t="str">
        <f ca="true">+IF(OFFSET('Sanitation Data'!$D$28,0,10*ROW('Sanitation Data'!D38))="","",OFFSET('Sanitation Data'!$D$28,0,10*ROW('Sanitation Data'!D38)))</f>
        <v/>
      </c>
      <c r="CL44" s="305" t="str">
        <f ca="true">+IF(OFFSET('Sanitation Data'!$D$29,0,10*ROW('Sanitation Data'!D38))="","",OFFSET('Sanitation Data'!$D$29,0,10*ROW('Sanitation Data'!D38)))</f>
        <v/>
      </c>
      <c r="CM44" s="305" t="str">
        <f ca="true">+IF(OFFSET('Sanitation Data'!$D$30,0,10*ROW('Sanitation Data'!D38))="","",OFFSET('Sanitation Data'!$D$30,0,10*ROW('Sanitation Data'!D38)))</f>
        <v/>
      </c>
      <c r="CN44" s="305" t="str">
        <f ca="true">+IF(OFFSET('Sanitation Data'!$D$31,0,10*ROW('Sanitation Data'!D38))="","",OFFSET('Sanitation Data'!$D$31,0,10*ROW('Sanitation Data'!D38)))</f>
        <v/>
      </c>
      <c r="CO44" s="305" t="str">
        <f ca="true">+IF(OFFSET('Sanitation Data'!$D$32,0,10*ROW('Sanitation Data'!D38))="","",OFFSET('Sanitation Data'!$D$32,0,10*ROW('Sanitation Data'!D38)))</f>
        <v/>
      </c>
      <c r="CP44" s="305" t="str">
        <f ca="true">+IF(OFFSET('Sanitation Data'!$E$28,0,10*ROW('Sanitation Data'!E38))="","",OFFSET('Sanitation Data'!$E$28,0,10*ROW('Sanitation Data'!E38)))</f>
        <v/>
      </c>
      <c r="CQ44" s="305" t="str">
        <f ca="true">+IF(OFFSET('Sanitation Data'!$E$29,0,10*ROW('Sanitation Data'!E38))="","",OFFSET('Sanitation Data'!$E$29,0,10*ROW('Sanitation Data'!E38)))</f>
        <v/>
      </c>
      <c r="CR44" s="305" t="str">
        <f ca="true">+IF(OFFSET('Sanitation Data'!$E$30,0,10*ROW('Sanitation Data'!E38))="","",OFFSET('Sanitation Data'!$E$30,0,10*ROW('Sanitation Data'!E38)))</f>
        <v/>
      </c>
      <c r="CS44" s="305" t="str">
        <f ca="true">+IF(OFFSET('Sanitation Data'!$E$31,0,10*ROW('Sanitation Data'!E38))="","",OFFSET('Sanitation Data'!$E$31,0,10*ROW('Sanitation Data'!E38)))</f>
        <v/>
      </c>
      <c r="CT44" s="305" t="str">
        <f ca="true">+IF(OFFSET('Sanitation Data'!$E$32,0,10*ROW('Sanitation Data'!E38))="","",OFFSET('Sanitation Data'!$E$32,0,10*ROW('Sanitation Data'!E38)))</f>
        <v/>
      </c>
      <c r="CU44" s="305" t="str">
        <f ca="true">+IF(OFFSET('Sanitation Data'!$F$28,0,10*ROW('Sanitation Data'!F38))="","",OFFSET('Sanitation Data'!$F$28,0,10*ROW('Sanitation Data'!F38)))</f>
        <v/>
      </c>
      <c r="CV44" s="305" t="str">
        <f ca="true">+IF(OFFSET('Sanitation Data'!$F$29,0,10*ROW('Sanitation Data'!F38))="","",OFFSET('Sanitation Data'!$F$29,0,10*ROW('Sanitation Data'!F38)))</f>
        <v/>
      </c>
      <c r="CW44" s="305" t="str">
        <f ca="true">+IF(OFFSET('Sanitation Data'!$F$30,0,10*ROW('Sanitation Data'!F38))="","",OFFSET('Sanitation Data'!$F$30,0,10*ROW('Sanitation Data'!F38)))</f>
        <v/>
      </c>
      <c r="CX44" s="305" t="str">
        <f ca="true">+IF(OFFSET('Sanitation Data'!$F$31,0,10*ROW('Sanitation Data'!F38))="","",OFFSET('Sanitation Data'!$F$31,0,10*ROW('Sanitation Data'!F38)))</f>
        <v/>
      </c>
      <c r="CY44" s="305" t="str">
        <f ca="true">+IF(OFFSET('Sanitation Data'!$F$32,0,10*ROW('Sanitation Data'!F38))="","",OFFSET('Sanitation Data'!$F$32,0,10*ROW('Sanitation Data'!F38)))</f>
        <v/>
      </c>
      <c r="CZ44" s="305" t="str">
        <f ca="true">+IF(OFFSET('Sanitation Data'!$G$28,0,10*ROW('Sanitation Data'!G38))="","",OFFSET('Sanitation Data'!$G$28,0,10*ROW('Sanitation Data'!G38)))</f>
        <v/>
      </c>
      <c r="DA44" s="305" t="str">
        <f ca="true">+IF(OFFSET('Sanitation Data'!$G$29,0,10*ROW('Sanitation Data'!G38))="","",OFFSET('Sanitation Data'!$G$29,0,10*ROW('Sanitation Data'!G38)))</f>
        <v/>
      </c>
      <c r="DB44" s="305" t="str">
        <f ca="true">+IF(OFFSET('Sanitation Data'!$G$30,0,10*ROW('Sanitation Data'!G38))="","",OFFSET('Sanitation Data'!$G$30,0,10*ROW('Sanitation Data'!G38)))</f>
        <v/>
      </c>
      <c r="DC44" s="305" t="str">
        <f ca="true">+IF(OFFSET('Sanitation Data'!$G$31,0,10*ROW('Sanitation Data'!G38))="","",OFFSET('Sanitation Data'!$G$31,0,10*ROW('Sanitation Data'!G38)))</f>
        <v/>
      </c>
      <c r="DD44" s="305" t="str">
        <f ca="true">+IF(OFFSET('Sanitation Data'!$G$32,0,10*ROW('Sanitation Data'!G38))="","",OFFSET('Sanitation Data'!$G$32,0,10*ROW('Sanitation Data'!G38)))</f>
        <v/>
      </c>
      <c r="DE44" s="305" t="str">
        <f ca="true">+IF(OFFSET('Sanitation Data'!$H$28,0,10*ROW('Sanitation Data'!H38))="","",OFFSET('Sanitation Data'!$H$28,0,10*ROW('Sanitation Data'!H38)))</f>
        <v/>
      </c>
      <c r="DF44" s="305" t="str">
        <f ca="true">+IF(OFFSET('Sanitation Data'!$H$29,0,10*ROW('Sanitation Data'!H38))="","",OFFSET('Sanitation Data'!$H$29,0,10*ROW('Sanitation Data'!H38)))</f>
        <v/>
      </c>
      <c r="DG44" s="305" t="str">
        <f ca="true">+IF(OFFSET('Sanitation Data'!$H$30,0,10*ROW('Sanitation Data'!H38))="","",OFFSET('Sanitation Data'!$H$30,0,10*ROW('Sanitation Data'!H38)))</f>
        <v/>
      </c>
      <c r="DH44" s="305" t="str">
        <f ca="true">+IF(OFFSET('Sanitation Data'!$H$31,0,10*ROW('Sanitation Data'!H38))="","",OFFSET('Sanitation Data'!$H$31,0,10*ROW('Sanitation Data'!H38)))</f>
        <v/>
      </c>
      <c r="DI44" s="305" t="str">
        <f ca="true">+IF(OFFSET('Sanitation Data'!$H$32,0,10*ROW('Sanitation Data'!H38))="","",OFFSET('Sanitation Data'!$H$32,0,10*ROW('Sanitation Data'!H38)))</f>
        <v/>
      </c>
      <c r="DJ44" s="305" t="str">
        <f ca="true">+IF(OFFSET('Sanitation Data'!$I$28,0,10*ROW('Sanitation Data'!I38))="","",OFFSET('Sanitation Data'!$I$28,0,10*ROW('Sanitation Data'!I38)))</f>
        <v/>
      </c>
      <c r="DK44" s="305" t="str">
        <f ca="true">+IF(OFFSET('Sanitation Data'!$I$29,0,10*ROW('Sanitation Data'!I38))="","",OFFSET('Sanitation Data'!$I$29,0,10*ROW('Sanitation Data'!I38)))</f>
        <v/>
      </c>
      <c r="DL44" s="305" t="str">
        <f ca="true">+IF(OFFSET('Sanitation Data'!$I$30,0,10*ROW('Sanitation Data'!I38))="","",OFFSET('Sanitation Data'!$I$30,0,10*ROW('Sanitation Data'!I38)))</f>
        <v/>
      </c>
      <c r="DM44" s="305" t="str">
        <f ca="true">+IF(OFFSET('Sanitation Data'!$I$31,0,10*ROW('Sanitation Data'!I38))="","",OFFSET('Sanitation Data'!$I$31,0,10*ROW('Sanitation Data'!I38)))</f>
        <v/>
      </c>
      <c r="DN44" s="305" t="str">
        <f ca="true">+IF(OFFSET('Sanitation Data'!$I$32,0,10*ROW('Sanitation Data'!I38))="","",OFFSET('Sanitation Data'!$I$32,0,10*ROW('Sanitation Data'!I38)))</f>
        <v/>
      </c>
      <c r="DO44" s="305" t="str">
        <f ca="true">+IF(OFFSET('Hygiene Data'!$D$11,0,10*ROW('Hygiene Data'!D38))="","",OFFSET('Hygiene Data'!$D$11,0,10*ROW('Hygiene Data'!D38)))</f>
        <v/>
      </c>
      <c r="DP44" s="305" t="str">
        <f ca="true">+IF(OFFSET('Hygiene Data'!$D$12,0,10*ROW('Hygiene Data'!D38))="","",OFFSET('Hygiene Data'!$D$12,0,10*ROW('Hygiene Data'!D38)))</f>
        <v/>
      </c>
      <c r="DQ44" s="305" t="str">
        <f ca="true">+IF(OFFSET('Hygiene Data'!$D$13,0,10*ROW('Hygiene Data'!D38))="","",OFFSET('Hygiene Data'!$D$13,0,10*ROW('Hygiene Data'!D38)))</f>
        <v/>
      </c>
      <c r="DR44" s="305" t="str">
        <f ca="true">+IF(OFFSET('Hygiene Data'!$E$11,0,10*ROW('Hygiene Data'!E38))="","",OFFSET('Hygiene Data'!$E$11,0,10*ROW('Hygiene Data'!E38)))</f>
        <v/>
      </c>
      <c r="DS44" s="305" t="str">
        <f ca="true">+IF(OFFSET('Hygiene Data'!$E$12,0,10*ROW('Hygiene Data'!E38))="","",OFFSET('Hygiene Data'!$E$12,0,10*ROW('Hygiene Data'!E38)))</f>
        <v/>
      </c>
      <c r="DT44" s="305" t="str">
        <f ca="true">+IF(OFFSET('Hygiene Data'!$E$13,0,10*ROW('Hygiene Data'!E38))="","",OFFSET('Hygiene Data'!$E$13,0,10*ROW('Hygiene Data'!E38)))</f>
        <v/>
      </c>
      <c r="DU44" s="305" t="str">
        <f ca="true">+IF(OFFSET('Hygiene Data'!$F$11,0,10*ROW('Hygiene Data'!F38))="","",OFFSET('Hygiene Data'!$F$11,0,10*ROW('Hygiene Data'!F38)))</f>
        <v/>
      </c>
      <c r="DV44" s="305" t="str">
        <f ca="true">+IF(OFFSET('Hygiene Data'!$F$12,0,10*ROW('Hygiene Data'!F38))="","",OFFSET('Hygiene Data'!$F$12,0,10*ROW('Hygiene Data'!F38)))</f>
        <v/>
      </c>
      <c r="DW44" s="305" t="str">
        <f ca="true">+IF(OFFSET('Hygiene Data'!$F$13,0,10*ROW('Hygiene Data'!F38))="","",OFFSET('Hygiene Data'!$F$13,0,10*ROW('Hygiene Data'!F38)))</f>
        <v/>
      </c>
      <c r="DX44" s="305" t="str">
        <f ca="true">+IF(OFFSET('Hygiene Data'!$G$11,0,10*ROW('Hygiene Data'!G38))="","",OFFSET('Hygiene Data'!$G$11,0,10*ROW('Hygiene Data'!G38)))</f>
        <v/>
      </c>
      <c r="DY44" s="305" t="str">
        <f ca="true">+IF(OFFSET('Hygiene Data'!$G$12,0,10*ROW('Hygiene Data'!G38))="","",OFFSET('Hygiene Data'!$G$12,0,10*ROW('Hygiene Data'!G38)))</f>
        <v/>
      </c>
      <c r="DZ44" s="305" t="str">
        <f ca="true">+IF(OFFSET('Hygiene Data'!$G$13,0,10*ROW('Hygiene Data'!G38))="","",OFFSET('Hygiene Data'!$G$13,0,10*ROW('Hygiene Data'!G38)))</f>
        <v/>
      </c>
      <c r="EA44" s="305" t="str">
        <f ca="true">+IF(OFFSET('Hygiene Data'!$H$11,0,10*ROW('Hygiene Data'!H38))="","",OFFSET('Hygiene Data'!$H$11,0,10*ROW('Hygiene Data'!H38)))</f>
        <v/>
      </c>
      <c r="EB44" s="305" t="str">
        <f ca="true">+IF(OFFSET('Hygiene Data'!$H$12,0,10*ROW('Hygiene Data'!H38))="","",OFFSET('Hygiene Data'!$H$12,0,10*ROW('Hygiene Data'!H38)))</f>
        <v/>
      </c>
      <c r="EC44" s="305" t="str">
        <f ca="true">+IF(OFFSET('Hygiene Data'!$H$13,0,10*ROW('Hygiene Data'!H38))="","",OFFSET('Hygiene Data'!$H$13,0,10*ROW('Hygiene Data'!H38)))</f>
        <v/>
      </c>
      <c r="ED44" s="305" t="str">
        <f ca="true">+IF(OFFSET('Hygiene Data'!$I$11,0,10*ROW('Hygiene Data'!I38))="","",OFFSET('Hygiene Data'!$I$11,0,10*ROW('Hygiene Data'!I38)))</f>
        <v/>
      </c>
      <c r="EE44" s="305" t="str">
        <f ca="true">+IF(OFFSET('Hygiene Data'!$I$12,0,10*ROW('Hygiene Data'!I38))="","",OFFSET('Hygiene Data'!$I$12,0,10*ROW('Hygiene Data'!I38)))</f>
        <v/>
      </c>
      <c r="EF44" s="305"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61"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5"/>
      <c r="BS45" s="305" t="str">
        <f ca="true">+IF(OFFSET('Water Data'!$D$27,0,10*ROW('Water Data'!D39))="","",OFFSET('Water Data'!$D$27,0,10*ROW('Water Data'!D39)))</f>
        <v/>
      </c>
      <c r="BT45" s="305" t="str">
        <f ca="true">+IF(OFFSET('Water Data'!$D$28,0,10*ROW('Water Data'!D39))="","",OFFSET('Water Data'!$D$28,0,10*ROW('Water Data'!D39)))</f>
        <v/>
      </c>
      <c r="BU45" s="305" t="str">
        <f ca="true">+IF(OFFSET('Water Data'!$D$29,0,10*ROW('Water Data'!D39))="","",OFFSET('Water Data'!$D$29,0,10*ROW('Water Data'!D39)))</f>
        <v/>
      </c>
      <c r="BV45" s="305" t="str">
        <f ca="true">+IF(OFFSET('Water Data'!$E$27,0,10*ROW('Water Data'!E39))="","",OFFSET('Water Data'!$E$27,0,10*ROW('Water Data'!E39)))</f>
        <v/>
      </c>
      <c r="BW45" s="305" t="str">
        <f ca="true">+IF(OFFSET('Water Data'!$E$28,0,10*ROW('Water Data'!E39))="","",OFFSET('Water Data'!$E$28,0,10*ROW('Water Data'!E39)))</f>
        <v/>
      </c>
      <c r="BX45" s="305" t="str">
        <f ca="true">+IF(OFFSET('Water Data'!$E$29,0,10*ROW('Water Data'!E39))="","",OFFSET('Water Data'!$E$29,0,10*ROW('Water Data'!E39)))</f>
        <v/>
      </c>
      <c r="BY45" s="305" t="str">
        <f ca="true">+IF(OFFSET('Water Data'!$F$27,0,10*ROW('Water Data'!F39))="","",OFFSET('Water Data'!$F$27,0,10*ROW('Water Data'!F39)))</f>
        <v/>
      </c>
      <c r="BZ45" s="305" t="str">
        <f ca="true">+IF(OFFSET('Water Data'!$F$28,0,10*ROW('Water Data'!F39))="","",OFFSET('Water Data'!$F$28,0,10*ROW('Water Data'!F39)))</f>
        <v/>
      </c>
      <c r="CA45" s="305" t="str">
        <f ca="true">+IF(OFFSET('Water Data'!$F$29,0,10*ROW('Water Data'!F39))="","",OFFSET('Water Data'!$F$29,0,10*ROW('Water Data'!F39)))</f>
        <v/>
      </c>
      <c r="CB45" s="305" t="str">
        <f ca="true">+IF(OFFSET('Water Data'!$G$27,0,10*ROW('Water Data'!G39))="","",OFFSET('Water Data'!$G$27,0,10*ROW('Water Data'!G39)))</f>
        <v/>
      </c>
      <c r="CC45" s="305" t="str">
        <f ca="true">+IF(OFFSET('Water Data'!$G$28,0,10*ROW('Water Data'!G39))="","",OFFSET('Water Data'!$G$28,0,10*ROW('Water Data'!G39)))</f>
        <v/>
      </c>
      <c r="CD45" s="305" t="str">
        <f ca="true">+IF(OFFSET('Water Data'!$G$29,0,10*ROW('Water Data'!G39))="","",OFFSET('Water Data'!$G$29,0,10*ROW('Water Data'!G39)))</f>
        <v/>
      </c>
      <c r="CE45" s="305" t="str">
        <f ca="true">+IF(OFFSET('Water Data'!$H$27,0,10*ROW('Water Data'!H39))="","",OFFSET('Water Data'!$H$27,0,10*ROW('Water Data'!H39)))</f>
        <v/>
      </c>
      <c r="CF45" s="305" t="str">
        <f ca="true">+IF(OFFSET('Water Data'!$H$28,0,10*ROW('Water Data'!H39))="","",OFFSET('Water Data'!$H$28,0,10*ROW('Water Data'!H39)))</f>
        <v/>
      </c>
      <c r="CG45" s="305" t="str">
        <f ca="true">+IF(OFFSET('Water Data'!$H$29,0,10*ROW('Water Data'!H39))="","",OFFSET('Water Data'!$H$29,0,10*ROW('Water Data'!H39)))</f>
        <v/>
      </c>
      <c r="CH45" s="305" t="str">
        <f ca="true">+IF(OFFSET('Water Data'!$I$27,0,10*ROW('Water Data'!I39))="","",OFFSET('Water Data'!$I$27,0,10*ROW('Water Data'!I39)))</f>
        <v/>
      </c>
      <c r="CI45" s="305" t="str">
        <f ca="true">+IF(OFFSET('Water Data'!$I$28,0,10*ROW('Water Data'!I39))="","",OFFSET('Water Data'!$I$28,0,10*ROW('Water Data'!I39)))</f>
        <v/>
      </c>
      <c r="CJ45" s="305" t="str">
        <f ca="true">+IF(OFFSET('Water Data'!$I$29,0,10*ROW('Water Data'!I39))="","",OFFSET('Water Data'!$I$29,0,10*ROW('Water Data'!I39)))</f>
        <v/>
      </c>
      <c r="CK45" s="305" t="str">
        <f ca="true">+IF(OFFSET('Sanitation Data'!$D$28,0,10*ROW('Sanitation Data'!D39))="","",OFFSET('Sanitation Data'!$D$28,0,10*ROW('Sanitation Data'!D39)))</f>
        <v/>
      </c>
      <c r="CL45" s="305" t="str">
        <f ca="true">+IF(OFFSET('Sanitation Data'!$D$29,0,10*ROW('Sanitation Data'!D39))="","",OFFSET('Sanitation Data'!$D$29,0,10*ROW('Sanitation Data'!D39)))</f>
        <v/>
      </c>
      <c r="CM45" s="305" t="str">
        <f ca="true">+IF(OFFSET('Sanitation Data'!$D$30,0,10*ROW('Sanitation Data'!D39))="","",OFFSET('Sanitation Data'!$D$30,0,10*ROW('Sanitation Data'!D39)))</f>
        <v/>
      </c>
      <c r="CN45" s="305" t="str">
        <f ca="true">+IF(OFFSET('Sanitation Data'!$D$31,0,10*ROW('Sanitation Data'!D39))="","",OFFSET('Sanitation Data'!$D$31,0,10*ROW('Sanitation Data'!D39)))</f>
        <v/>
      </c>
      <c r="CO45" s="305" t="str">
        <f ca="true">+IF(OFFSET('Sanitation Data'!$D$32,0,10*ROW('Sanitation Data'!D39))="","",OFFSET('Sanitation Data'!$D$32,0,10*ROW('Sanitation Data'!D39)))</f>
        <v/>
      </c>
      <c r="CP45" s="305" t="str">
        <f ca="true">+IF(OFFSET('Sanitation Data'!$E$28,0,10*ROW('Sanitation Data'!E39))="","",OFFSET('Sanitation Data'!$E$28,0,10*ROW('Sanitation Data'!E39)))</f>
        <v/>
      </c>
      <c r="CQ45" s="305" t="str">
        <f ca="true">+IF(OFFSET('Sanitation Data'!$E$29,0,10*ROW('Sanitation Data'!E39))="","",OFFSET('Sanitation Data'!$E$29,0,10*ROW('Sanitation Data'!E39)))</f>
        <v/>
      </c>
      <c r="CR45" s="305" t="str">
        <f ca="true">+IF(OFFSET('Sanitation Data'!$E$30,0,10*ROW('Sanitation Data'!E39))="","",OFFSET('Sanitation Data'!$E$30,0,10*ROW('Sanitation Data'!E39)))</f>
        <v/>
      </c>
      <c r="CS45" s="305" t="str">
        <f ca="true">+IF(OFFSET('Sanitation Data'!$E$31,0,10*ROW('Sanitation Data'!E39))="","",OFFSET('Sanitation Data'!$E$31,0,10*ROW('Sanitation Data'!E39)))</f>
        <v/>
      </c>
      <c r="CT45" s="305" t="str">
        <f ca="true">+IF(OFFSET('Sanitation Data'!$E$32,0,10*ROW('Sanitation Data'!E39))="","",OFFSET('Sanitation Data'!$E$32,0,10*ROW('Sanitation Data'!E39)))</f>
        <v/>
      </c>
      <c r="CU45" s="305" t="str">
        <f ca="true">+IF(OFFSET('Sanitation Data'!$F$28,0,10*ROW('Sanitation Data'!F39))="","",OFFSET('Sanitation Data'!$F$28,0,10*ROW('Sanitation Data'!F39)))</f>
        <v/>
      </c>
      <c r="CV45" s="305" t="str">
        <f ca="true">+IF(OFFSET('Sanitation Data'!$F$29,0,10*ROW('Sanitation Data'!F39))="","",OFFSET('Sanitation Data'!$F$29,0,10*ROW('Sanitation Data'!F39)))</f>
        <v/>
      </c>
      <c r="CW45" s="305" t="str">
        <f ca="true">+IF(OFFSET('Sanitation Data'!$F$30,0,10*ROW('Sanitation Data'!F39))="","",OFFSET('Sanitation Data'!$F$30,0,10*ROW('Sanitation Data'!F39)))</f>
        <v/>
      </c>
      <c r="CX45" s="305" t="str">
        <f ca="true">+IF(OFFSET('Sanitation Data'!$F$31,0,10*ROW('Sanitation Data'!F39))="","",OFFSET('Sanitation Data'!$F$31,0,10*ROW('Sanitation Data'!F39)))</f>
        <v/>
      </c>
      <c r="CY45" s="305" t="str">
        <f ca="true">+IF(OFFSET('Sanitation Data'!$F$32,0,10*ROW('Sanitation Data'!F39))="","",OFFSET('Sanitation Data'!$F$32,0,10*ROW('Sanitation Data'!F39)))</f>
        <v/>
      </c>
      <c r="CZ45" s="305" t="str">
        <f ca="true">+IF(OFFSET('Sanitation Data'!$G$28,0,10*ROW('Sanitation Data'!G39))="","",OFFSET('Sanitation Data'!$G$28,0,10*ROW('Sanitation Data'!G39)))</f>
        <v/>
      </c>
      <c r="DA45" s="305" t="str">
        <f ca="true">+IF(OFFSET('Sanitation Data'!$G$29,0,10*ROW('Sanitation Data'!G39))="","",OFFSET('Sanitation Data'!$G$29,0,10*ROW('Sanitation Data'!G39)))</f>
        <v/>
      </c>
      <c r="DB45" s="305" t="str">
        <f ca="true">+IF(OFFSET('Sanitation Data'!$G$30,0,10*ROW('Sanitation Data'!G39))="","",OFFSET('Sanitation Data'!$G$30,0,10*ROW('Sanitation Data'!G39)))</f>
        <v/>
      </c>
      <c r="DC45" s="305" t="str">
        <f ca="true">+IF(OFFSET('Sanitation Data'!$G$31,0,10*ROW('Sanitation Data'!G39))="","",OFFSET('Sanitation Data'!$G$31,0,10*ROW('Sanitation Data'!G39)))</f>
        <v/>
      </c>
      <c r="DD45" s="305" t="str">
        <f ca="true">+IF(OFFSET('Sanitation Data'!$G$32,0,10*ROW('Sanitation Data'!G39))="","",OFFSET('Sanitation Data'!$G$32,0,10*ROW('Sanitation Data'!G39)))</f>
        <v/>
      </c>
      <c r="DE45" s="305" t="str">
        <f ca="true">+IF(OFFSET('Sanitation Data'!$H$28,0,10*ROW('Sanitation Data'!H39))="","",OFFSET('Sanitation Data'!$H$28,0,10*ROW('Sanitation Data'!H39)))</f>
        <v/>
      </c>
      <c r="DF45" s="305" t="str">
        <f ca="true">+IF(OFFSET('Sanitation Data'!$H$29,0,10*ROW('Sanitation Data'!H39))="","",OFFSET('Sanitation Data'!$H$29,0,10*ROW('Sanitation Data'!H39)))</f>
        <v/>
      </c>
      <c r="DG45" s="305" t="str">
        <f ca="true">+IF(OFFSET('Sanitation Data'!$H$30,0,10*ROW('Sanitation Data'!H39))="","",OFFSET('Sanitation Data'!$H$30,0,10*ROW('Sanitation Data'!H39)))</f>
        <v/>
      </c>
      <c r="DH45" s="305" t="str">
        <f ca="true">+IF(OFFSET('Sanitation Data'!$H$31,0,10*ROW('Sanitation Data'!H39))="","",OFFSET('Sanitation Data'!$H$31,0,10*ROW('Sanitation Data'!H39)))</f>
        <v/>
      </c>
      <c r="DI45" s="305" t="str">
        <f ca="true">+IF(OFFSET('Sanitation Data'!$H$32,0,10*ROW('Sanitation Data'!H39))="","",OFFSET('Sanitation Data'!$H$32,0,10*ROW('Sanitation Data'!H39)))</f>
        <v/>
      </c>
      <c r="DJ45" s="305" t="str">
        <f ca="true">+IF(OFFSET('Sanitation Data'!$I$28,0,10*ROW('Sanitation Data'!I39))="","",OFFSET('Sanitation Data'!$I$28,0,10*ROW('Sanitation Data'!I39)))</f>
        <v/>
      </c>
      <c r="DK45" s="305" t="str">
        <f ca="true">+IF(OFFSET('Sanitation Data'!$I$29,0,10*ROW('Sanitation Data'!I39))="","",OFFSET('Sanitation Data'!$I$29,0,10*ROW('Sanitation Data'!I39)))</f>
        <v/>
      </c>
      <c r="DL45" s="305" t="str">
        <f ca="true">+IF(OFFSET('Sanitation Data'!$I$30,0,10*ROW('Sanitation Data'!I39))="","",OFFSET('Sanitation Data'!$I$30,0,10*ROW('Sanitation Data'!I39)))</f>
        <v/>
      </c>
      <c r="DM45" s="305" t="str">
        <f ca="true">+IF(OFFSET('Sanitation Data'!$I$31,0,10*ROW('Sanitation Data'!I39))="","",OFFSET('Sanitation Data'!$I$31,0,10*ROW('Sanitation Data'!I39)))</f>
        <v/>
      </c>
      <c r="DN45" s="305" t="str">
        <f ca="true">+IF(OFFSET('Sanitation Data'!$I$32,0,10*ROW('Sanitation Data'!I39))="","",OFFSET('Sanitation Data'!$I$32,0,10*ROW('Sanitation Data'!I39)))</f>
        <v/>
      </c>
      <c r="DO45" s="305" t="str">
        <f ca="true">+IF(OFFSET('Hygiene Data'!$D$11,0,10*ROW('Hygiene Data'!D39))="","",OFFSET('Hygiene Data'!$D$11,0,10*ROW('Hygiene Data'!D39)))</f>
        <v/>
      </c>
      <c r="DP45" s="305" t="str">
        <f ca="true">+IF(OFFSET('Hygiene Data'!$D$12,0,10*ROW('Hygiene Data'!D39))="","",OFFSET('Hygiene Data'!$D$12,0,10*ROW('Hygiene Data'!D39)))</f>
        <v/>
      </c>
      <c r="DQ45" s="305" t="str">
        <f ca="true">+IF(OFFSET('Hygiene Data'!$D$13,0,10*ROW('Hygiene Data'!D39))="","",OFFSET('Hygiene Data'!$D$13,0,10*ROW('Hygiene Data'!D39)))</f>
        <v/>
      </c>
      <c r="DR45" s="305" t="str">
        <f ca="true">+IF(OFFSET('Hygiene Data'!$E$11,0,10*ROW('Hygiene Data'!E39))="","",OFFSET('Hygiene Data'!$E$11,0,10*ROW('Hygiene Data'!E39)))</f>
        <v/>
      </c>
      <c r="DS45" s="305" t="str">
        <f ca="true">+IF(OFFSET('Hygiene Data'!$E$12,0,10*ROW('Hygiene Data'!E39))="","",OFFSET('Hygiene Data'!$E$12,0,10*ROW('Hygiene Data'!E39)))</f>
        <v/>
      </c>
      <c r="DT45" s="305" t="str">
        <f ca="true">+IF(OFFSET('Hygiene Data'!$E$13,0,10*ROW('Hygiene Data'!E39))="","",OFFSET('Hygiene Data'!$E$13,0,10*ROW('Hygiene Data'!E39)))</f>
        <v/>
      </c>
      <c r="DU45" s="305" t="str">
        <f ca="true">+IF(OFFSET('Hygiene Data'!$F$11,0,10*ROW('Hygiene Data'!F39))="","",OFFSET('Hygiene Data'!$F$11,0,10*ROW('Hygiene Data'!F39)))</f>
        <v/>
      </c>
      <c r="DV45" s="305" t="str">
        <f ca="true">+IF(OFFSET('Hygiene Data'!$F$12,0,10*ROW('Hygiene Data'!F39))="","",OFFSET('Hygiene Data'!$F$12,0,10*ROW('Hygiene Data'!F39)))</f>
        <v/>
      </c>
      <c r="DW45" s="305" t="str">
        <f ca="true">+IF(OFFSET('Hygiene Data'!$F$13,0,10*ROW('Hygiene Data'!F39))="","",OFFSET('Hygiene Data'!$F$13,0,10*ROW('Hygiene Data'!F39)))</f>
        <v/>
      </c>
      <c r="DX45" s="305" t="str">
        <f ca="true">+IF(OFFSET('Hygiene Data'!$G$11,0,10*ROW('Hygiene Data'!G39))="","",OFFSET('Hygiene Data'!$G$11,0,10*ROW('Hygiene Data'!G39)))</f>
        <v/>
      </c>
      <c r="DY45" s="305" t="str">
        <f ca="true">+IF(OFFSET('Hygiene Data'!$G$12,0,10*ROW('Hygiene Data'!G39))="","",OFFSET('Hygiene Data'!$G$12,0,10*ROW('Hygiene Data'!G39)))</f>
        <v/>
      </c>
      <c r="DZ45" s="305" t="str">
        <f ca="true">+IF(OFFSET('Hygiene Data'!$G$13,0,10*ROW('Hygiene Data'!G39))="","",OFFSET('Hygiene Data'!$G$13,0,10*ROW('Hygiene Data'!G39)))</f>
        <v/>
      </c>
      <c r="EA45" s="305" t="str">
        <f ca="true">+IF(OFFSET('Hygiene Data'!$H$11,0,10*ROW('Hygiene Data'!H39))="","",OFFSET('Hygiene Data'!$H$11,0,10*ROW('Hygiene Data'!H39)))</f>
        <v/>
      </c>
      <c r="EB45" s="305" t="str">
        <f ca="true">+IF(OFFSET('Hygiene Data'!$H$12,0,10*ROW('Hygiene Data'!H39))="","",OFFSET('Hygiene Data'!$H$12,0,10*ROW('Hygiene Data'!H39)))</f>
        <v/>
      </c>
      <c r="EC45" s="305" t="str">
        <f ca="true">+IF(OFFSET('Hygiene Data'!$H$13,0,10*ROW('Hygiene Data'!H39))="","",OFFSET('Hygiene Data'!$H$13,0,10*ROW('Hygiene Data'!H39)))</f>
        <v/>
      </c>
      <c r="ED45" s="305" t="str">
        <f ca="true">+IF(OFFSET('Hygiene Data'!$I$11,0,10*ROW('Hygiene Data'!I39))="","",OFFSET('Hygiene Data'!$I$11,0,10*ROW('Hygiene Data'!I39)))</f>
        <v/>
      </c>
      <c r="EE45" s="305" t="str">
        <f ca="true">+IF(OFFSET('Hygiene Data'!$I$12,0,10*ROW('Hygiene Data'!I39))="","",OFFSET('Hygiene Data'!$I$12,0,10*ROW('Hygiene Data'!I39)))</f>
        <v/>
      </c>
      <c r="EF45" s="305"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61"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5"/>
      <c r="BS46" s="305" t="str">
        <f ca="true">+IF(OFFSET('Water Data'!$D$27,0,10*ROW('Water Data'!D40))="","",OFFSET('Water Data'!$D$27,0,10*ROW('Water Data'!D40)))</f>
        <v/>
      </c>
      <c r="BT46" s="305" t="str">
        <f ca="true">+IF(OFFSET('Water Data'!$D$28,0,10*ROW('Water Data'!D40))="","",OFFSET('Water Data'!$D$28,0,10*ROW('Water Data'!D40)))</f>
        <v/>
      </c>
      <c r="BU46" s="305" t="str">
        <f ca="true">+IF(OFFSET('Water Data'!$D$29,0,10*ROW('Water Data'!D40))="","",OFFSET('Water Data'!$D$29,0,10*ROW('Water Data'!D40)))</f>
        <v/>
      </c>
      <c r="BV46" s="305" t="str">
        <f ca="true">+IF(OFFSET('Water Data'!$E$27,0,10*ROW('Water Data'!E40))="","",OFFSET('Water Data'!$E$27,0,10*ROW('Water Data'!E40)))</f>
        <v/>
      </c>
      <c r="BW46" s="305" t="str">
        <f ca="true">+IF(OFFSET('Water Data'!$E$28,0,10*ROW('Water Data'!E40))="","",OFFSET('Water Data'!$E$28,0,10*ROW('Water Data'!E40)))</f>
        <v/>
      </c>
      <c r="BX46" s="305" t="str">
        <f ca="true">+IF(OFFSET('Water Data'!$E$29,0,10*ROW('Water Data'!E40))="","",OFFSET('Water Data'!$E$29,0,10*ROW('Water Data'!E40)))</f>
        <v/>
      </c>
      <c r="BY46" s="305" t="str">
        <f ca="true">+IF(OFFSET('Water Data'!$F$27,0,10*ROW('Water Data'!F40))="","",OFFSET('Water Data'!$F$27,0,10*ROW('Water Data'!F40)))</f>
        <v/>
      </c>
      <c r="BZ46" s="305" t="str">
        <f ca="true">+IF(OFFSET('Water Data'!$F$28,0,10*ROW('Water Data'!F40))="","",OFFSET('Water Data'!$F$28,0,10*ROW('Water Data'!F40)))</f>
        <v/>
      </c>
      <c r="CA46" s="305" t="str">
        <f ca="true">+IF(OFFSET('Water Data'!$F$29,0,10*ROW('Water Data'!F40))="","",OFFSET('Water Data'!$F$29,0,10*ROW('Water Data'!F40)))</f>
        <v/>
      </c>
      <c r="CB46" s="305" t="str">
        <f ca="true">+IF(OFFSET('Water Data'!$G$27,0,10*ROW('Water Data'!G40))="","",OFFSET('Water Data'!$G$27,0,10*ROW('Water Data'!G40)))</f>
        <v/>
      </c>
      <c r="CC46" s="305" t="str">
        <f ca="true">+IF(OFFSET('Water Data'!$G$28,0,10*ROW('Water Data'!G40))="","",OFFSET('Water Data'!$G$28,0,10*ROW('Water Data'!G40)))</f>
        <v/>
      </c>
      <c r="CD46" s="305" t="str">
        <f ca="true">+IF(OFFSET('Water Data'!$G$29,0,10*ROW('Water Data'!G40))="","",OFFSET('Water Data'!$G$29,0,10*ROW('Water Data'!G40)))</f>
        <v/>
      </c>
      <c r="CE46" s="305" t="str">
        <f ca="true">+IF(OFFSET('Water Data'!$H$27,0,10*ROW('Water Data'!H40))="","",OFFSET('Water Data'!$H$27,0,10*ROW('Water Data'!H40)))</f>
        <v/>
      </c>
      <c r="CF46" s="305" t="str">
        <f ca="true">+IF(OFFSET('Water Data'!$H$28,0,10*ROW('Water Data'!H40))="","",OFFSET('Water Data'!$H$28,0,10*ROW('Water Data'!H40)))</f>
        <v/>
      </c>
      <c r="CG46" s="305" t="str">
        <f ca="true">+IF(OFFSET('Water Data'!$H$29,0,10*ROW('Water Data'!H40))="","",OFFSET('Water Data'!$H$29,0,10*ROW('Water Data'!H40)))</f>
        <v/>
      </c>
      <c r="CH46" s="305" t="str">
        <f ca="true">+IF(OFFSET('Water Data'!$I$27,0,10*ROW('Water Data'!I40))="","",OFFSET('Water Data'!$I$27,0,10*ROW('Water Data'!I40)))</f>
        <v/>
      </c>
      <c r="CI46" s="305" t="str">
        <f ca="true">+IF(OFFSET('Water Data'!$I$28,0,10*ROW('Water Data'!I40))="","",OFFSET('Water Data'!$I$28,0,10*ROW('Water Data'!I40)))</f>
        <v/>
      </c>
      <c r="CJ46" s="305" t="str">
        <f ca="true">+IF(OFFSET('Water Data'!$I$29,0,10*ROW('Water Data'!I40))="","",OFFSET('Water Data'!$I$29,0,10*ROW('Water Data'!I40)))</f>
        <v/>
      </c>
      <c r="CK46" s="305" t="str">
        <f ca="true">+IF(OFFSET('Sanitation Data'!$D$28,0,10*ROW('Sanitation Data'!D40))="","",OFFSET('Sanitation Data'!$D$28,0,10*ROW('Sanitation Data'!D40)))</f>
        <v/>
      </c>
      <c r="CL46" s="305" t="str">
        <f ca="true">+IF(OFFSET('Sanitation Data'!$D$29,0,10*ROW('Sanitation Data'!D40))="","",OFFSET('Sanitation Data'!$D$29,0,10*ROW('Sanitation Data'!D40)))</f>
        <v/>
      </c>
      <c r="CM46" s="305" t="str">
        <f ca="true">+IF(OFFSET('Sanitation Data'!$D$30,0,10*ROW('Sanitation Data'!D40))="","",OFFSET('Sanitation Data'!$D$30,0,10*ROW('Sanitation Data'!D40)))</f>
        <v/>
      </c>
      <c r="CN46" s="305" t="str">
        <f ca="true">+IF(OFFSET('Sanitation Data'!$D$31,0,10*ROW('Sanitation Data'!D40))="","",OFFSET('Sanitation Data'!$D$31,0,10*ROW('Sanitation Data'!D40)))</f>
        <v/>
      </c>
      <c r="CO46" s="305" t="str">
        <f ca="true">+IF(OFFSET('Sanitation Data'!$D$32,0,10*ROW('Sanitation Data'!D40))="","",OFFSET('Sanitation Data'!$D$32,0,10*ROW('Sanitation Data'!D40)))</f>
        <v/>
      </c>
      <c r="CP46" s="305" t="str">
        <f ca="true">+IF(OFFSET('Sanitation Data'!$E$28,0,10*ROW('Sanitation Data'!E40))="","",OFFSET('Sanitation Data'!$E$28,0,10*ROW('Sanitation Data'!E40)))</f>
        <v/>
      </c>
      <c r="CQ46" s="305" t="str">
        <f ca="true">+IF(OFFSET('Sanitation Data'!$E$29,0,10*ROW('Sanitation Data'!E40))="","",OFFSET('Sanitation Data'!$E$29,0,10*ROW('Sanitation Data'!E40)))</f>
        <v/>
      </c>
      <c r="CR46" s="305" t="str">
        <f ca="true">+IF(OFFSET('Sanitation Data'!$E$30,0,10*ROW('Sanitation Data'!E40))="","",OFFSET('Sanitation Data'!$E$30,0,10*ROW('Sanitation Data'!E40)))</f>
        <v/>
      </c>
      <c r="CS46" s="305" t="str">
        <f ca="true">+IF(OFFSET('Sanitation Data'!$E$31,0,10*ROW('Sanitation Data'!E40))="","",OFFSET('Sanitation Data'!$E$31,0,10*ROW('Sanitation Data'!E40)))</f>
        <v/>
      </c>
      <c r="CT46" s="305" t="str">
        <f ca="true">+IF(OFFSET('Sanitation Data'!$E$32,0,10*ROW('Sanitation Data'!E40))="","",OFFSET('Sanitation Data'!$E$32,0,10*ROW('Sanitation Data'!E40)))</f>
        <v/>
      </c>
      <c r="CU46" s="305" t="str">
        <f ca="true">+IF(OFFSET('Sanitation Data'!$F$28,0,10*ROW('Sanitation Data'!F40))="","",OFFSET('Sanitation Data'!$F$28,0,10*ROW('Sanitation Data'!F40)))</f>
        <v/>
      </c>
      <c r="CV46" s="305" t="str">
        <f ca="true">+IF(OFFSET('Sanitation Data'!$F$29,0,10*ROW('Sanitation Data'!F40))="","",OFFSET('Sanitation Data'!$F$29,0,10*ROW('Sanitation Data'!F40)))</f>
        <v/>
      </c>
      <c r="CW46" s="305" t="str">
        <f ca="true">+IF(OFFSET('Sanitation Data'!$F$30,0,10*ROW('Sanitation Data'!F40))="","",OFFSET('Sanitation Data'!$F$30,0,10*ROW('Sanitation Data'!F40)))</f>
        <v/>
      </c>
      <c r="CX46" s="305" t="str">
        <f ca="true">+IF(OFFSET('Sanitation Data'!$F$31,0,10*ROW('Sanitation Data'!F40))="","",OFFSET('Sanitation Data'!$F$31,0,10*ROW('Sanitation Data'!F40)))</f>
        <v/>
      </c>
      <c r="CY46" s="305" t="str">
        <f ca="true">+IF(OFFSET('Sanitation Data'!$F$32,0,10*ROW('Sanitation Data'!F40))="","",OFFSET('Sanitation Data'!$F$32,0,10*ROW('Sanitation Data'!F40)))</f>
        <v/>
      </c>
      <c r="CZ46" s="305" t="str">
        <f ca="true">+IF(OFFSET('Sanitation Data'!$G$28,0,10*ROW('Sanitation Data'!G40))="","",OFFSET('Sanitation Data'!$G$28,0,10*ROW('Sanitation Data'!G40)))</f>
        <v/>
      </c>
      <c r="DA46" s="305" t="str">
        <f ca="true">+IF(OFFSET('Sanitation Data'!$G$29,0,10*ROW('Sanitation Data'!G40))="","",OFFSET('Sanitation Data'!$G$29,0,10*ROW('Sanitation Data'!G40)))</f>
        <v/>
      </c>
      <c r="DB46" s="305" t="str">
        <f ca="true">+IF(OFFSET('Sanitation Data'!$G$30,0,10*ROW('Sanitation Data'!G40))="","",OFFSET('Sanitation Data'!$G$30,0,10*ROW('Sanitation Data'!G40)))</f>
        <v/>
      </c>
      <c r="DC46" s="305" t="str">
        <f ca="true">+IF(OFFSET('Sanitation Data'!$G$31,0,10*ROW('Sanitation Data'!G40))="","",OFFSET('Sanitation Data'!$G$31,0,10*ROW('Sanitation Data'!G40)))</f>
        <v/>
      </c>
      <c r="DD46" s="305" t="str">
        <f ca="true">+IF(OFFSET('Sanitation Data'!$G$32,0,10*ROW('Sanitation Data'!G40))="","",OFFSET('Sanitation Data'!$G$32,0,10*ROW('Sanitation Data'!G40)))</f>
        <v/>
      </c>
      <c r="DE46" s="305" t="str">
        <f ca="true">+IF(OFFSET('Sanitation Data'!$H$28,0,10*ROW('Sanitation Data'!H40))="","",OFFSET('Sanitation Data'!$H$28,0,10*ROW('Sanitation Data'!H40)))</f>
        <v/>
      </c>
      <c r="DF46" s="305" t="str">
        <f ca="true">+IF(OFFSET('Sanitation Data'!$H$29,0,10*ROW('Sanitation Data'!H40))="","",OFFSET('Sanitation Data'!$H$29,0,10*ROW('Sanitation Data'!H40)))</f>
        <v/>
      </c>
      <c r="DG46" s="305" t="str">
        <f ca="true">+IF(OFFSET('Sanitation Data'!$H$30,0,10*ROW('Sanitation Data'!H40))="","",OFFSET('Sanitation Data'!$H$30,0,10*ROW('Sanitation Data'!H40)))</f>
        <v/>
      </c>
      <c r="DH46" s="305" t="str">
        <f ca="true">+IF(OFFSET('Sanitation Data'!$H$31,0,10*ROW('Sanitation Data'!H40))="","",OFFSET('Sanitation Data'!$H$31,0,10*ROW('Sanitation Data'!H40)))</f>
        <v/>
      </c>
      <c r="DI46" s="305" t="str">
        <f ca="true">+IF(OFFSET('Sanitation Data'!$H$32,0,10*ROW('Sanitation Data'!H40))="","",OFFSET('Sanitation Data'!$H$32,0,10*ROW('Sanitation Data'!H40)))</f>
        <v/>
      </c>
      <c r="DJ46" s="305" t="str">
        <f ca="true">+IF(OFFSET('Sanitation Data'!$I$28,0,10*ROW('Sanitation Data'!I40))="","",OFFSET('Sanitation Data'!$I$28,0,10*ROW('Sanitation Data'!I40)))</f>
        <v/>
      </c>
      <c r="DK46" s="305" t="str">
        <f ca="true">+IF(OFFSET('Sanitation Data'!$I$29,0,10*ROW('Sanitation Data'!I40))="","",OFFSET('Sanitation Data'!$I$29,0,10*ROW('Sanitation Data'!I40)))</f>
        <v/>
      </c>
      <c r="DL46" s="305" t="str">
        <f ca="true">+IF(OFFSET('Sanitation Data'!$I$30,0,10*ROW('Sanitation Data'!I40))="","",OFFSET('Sanitation Data'!$I$30,0,10*ROW('Sanitation Data'!I40)))</f>
        <v/>
      </c>
      <c r="DM46" s="305" t="str">
        <f ca="true">+IF(OFFSET('Sanitation Data'!$I$31,0,10*ROW('Sanitation Data'!I40))="","",OFFSET('Sanitation Data'!$I$31,0,10*ROW('Sanitation Data'!I40)))</f>
        <v/>
      </c>
      <c r="DN46" s="305" t="str">
        <f ca="true">+IF(OFFSET('Sanitation Data'!$I$32,0,10*ROW('Sanitation Data'!I40))="","",OFFSET('Sanitation Data'!$I$32,0,10*ROW('Sanitation Data'!I40)))</f>
        <v/>
      </c>
      <c r="DO46" s="305" t="str">
        <f ca="true">+IF(OFFSET('Hygiene Data'!$D$11,0,10*ROW('Hygiene Data'!D40))="","",OFFSET('Hygiene Data'!$D$11,0,10*ROW('Hygiene Data'!D40)))</f>
        <v/>
      </c>
      <c r="DP46" s="305" t="str">
        <f ca="true">+IF(OFFSET('Hygiene Data'!$D$12,0,10*ROW('Hygiene Data'!D40))="","",OFFSET('Hygiene Data'!$D$12,0,10*ROW('Hygiene Data'!D40)))</f>
        <v/>
      </c>
      <c r="DQ46" s="305" t="str">
        <f ca="true">+IF(OFFSET('Hygiene Data'!$D$13,0,10*ROW('Hygiene Data'!D40))="","",OFFSET('Hygiene Data'!$D$13,0,10*ROW('Hygiene Data'!D40)))</f>
        <v/>
      </c>
      <c r="DR46" s="305" t="str">
        <f ca="true">+IF(OFFSET('Hygiene Data'!$E$11,0,10*ROW('Hygiene Data'!E40))="","",OFFSET('Hygiene Data'!$E$11,0,10*ROW('Hygiene Data'!E40)))</f>
        <v/>
      </c>
      <c r="DS46" s="305" t="str">
        <f ca="true">+IF(OFFSET('Hygiene Data'!$E$12,0,10*ROW('Hygiene Data'!E40))="","",OFFSET('Hygiene Data'!$E$12,0,10*ROW('Hygiene Data'!E40)))</f>
        <v/>
      </c>
      <c r="DT46" s="305" t="str">
        <f ca="true">+IF(OFFSET('Hygiene Data'!$E$13,0,10*ROW('Hygiene Data'!E40))="","",OFFSET('Hygiene Data'!$E$13,0,10*ROW('Hygiene Data'!E40)))</f>
        <v/>
      </c>
      <c r="DU46" s="305" t="str">
        <f ca="true">+IF(OFFSET('Hygiene Data'!$F$11,0,10*ROW('Hygiene Data'!F40))="","",OFFSET('Hygiene Data'!$F$11,0,10*ROW('Hygiene Data'!F40)))</f>
        <v/>
      </c>
      <c r="DV46" s="305" t="str">
        <f ca="true">+IF(OFFSET('Hygiene Data'!$F$12,0,10*ROW('Hygiene Data'!F40))="","",OFFSET('Hygiene Data'!$F$12,0,10*ROW('Hygiene Data'!F40)))</f>
        <v/>
      </c>
      <c r="DW46" s="305" t="str">
        <f ca="true">+IF(OFFSET('Hygiene Data'!$F$13,0,10*ROW('Hygiene Data'!F40))="","",OFFSET('Hygiene Data'!$F$13,0,10*ROW('Hygiene Data'!F40)))</f>
        <v/>
      </c>
      <c r="DX46" s="305" t="str">
        <f ca="true">+IF(OFFSET('Hygiene Data'!$G$11,0,10*ROW('Hygiene Data'!G40))="","",OFFSET('Hygiene Data'!$G$11,0,10*ROW('Hygiene Data'!G40)))</f>
        <v/>
      </c>
      <c r="DY46" s="305" t="str">
        <f ca="true">+IF(OFFSET('Hygiene Data'!$G$12,0,10*ROW('Hygiene Data'!G40))="","",OFFSET('Hygiene Data'!$G$12,0,10*ROW('Hygiene Data'!G40)))</f>
        <v/>
      </c>
      <c r="DZ46" s="305" t="str">
        <f ca="true">+IF(OFFSET('Hygiene Data'!$G$13,0,10*ROW('Hygiene Data'!G40))="","",OFFSET('Hygiene Data'!$G$13,0,10*ROW('Hygiene Data'!G40)))</f>
        <v/>
      </c>
      <c r="EA46" s="305" t="str">
        <f ca="true">+IF(OFFSET('Hygiene Data'!$H$11,0,10*ROW('Hygiene Data'!H40))="","",OFFSET('Hygiene Data'!$H$11,0,10*ROW('Hygiene Data'!H40)))</f>
        <v/>
      </c>
      <c r="EB46" s="305" t="str">
        <f ca="true">+IF(OFFSET('Hygiene Data'!$H$12,0,10*ROW('Hygiene Data'!H40))="","",OFFSET('Hygiene Data'!$H$12,0,10*ROW('Hygiene Data'!H40)))</f>
        <v/>
      </c>
      <c r="EC46" s="305" t="str">
        <f ca="true">+IF(OFFSET('Hygiene Data'!$H$13,0,10*ROW('Hygiene Data'!H40))="","",OFFSET('Hygiene Data'!$H$13,0,10*ROW('Hygiene Data'!H40)))</f>
        <v/>
      </c>
      <c r="ED46" s="305" t="str">
        <f ca="true">+IF(OFFSET('Hygiene Data'!$I$11,0,10*ROW('Hygiene Data'!I40))="","",OFFSET('Hygiene Data'!$I$11,0,10*ROW('Hygiene Data'!I40)))</f>
        <v/>
      </c>
      <c r="EE46" s="305" t="str">
        <f ca="true">+IF(OFFSET('Hygiene Data'!$I$12,0,10*ROW('Hygiene Data'!I40))="","",OFFSET('Hygiene Data'!$I$12,0,10*ROW('Hygiene Data'!I40)))</f>
        <v/>
      </c>
      <c r="EF46" s="305"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61"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5"/>
      <c r="BS47" s="305" t="str">
        <f ca="true">+IF(OFFSET('Water Data'!$D$27,0,10*ROW('Water Data'!D41))="","",OFFSET('Water Data'!$D$27,0,10*ROW('Water Data'!D41)))</f>
        <v/>
      </c>
      <c r="BT47" s="305" t="str">
        <f ca="true">+IF(OFFSET('Water Data'!$D$28,0,10*ROW('Water Data'!D41))="","",OFFSET('Water Data'!$D$28,0,10*ROW('Water Data'!D41)))</f>
        <v/>
      </c>
      <c r="BU47" s="305" t="str">
        <f ca="true">+IF(OFFSET('Water Data'!$D$29,0,10*ROW('Water Data'!D41))="","",OFFSET('Water Data'!$D$29,0,10*ROW('Water Data'!D41)))</f>
        <v/>
      </c>
      <c r="BV47" s="305" t="str">
        <f ca="true">+IF(OFFSET('Water Data'!$E$27,0,10*ROW('Water Data'!E41))="","",OFFSET('Water Data'!$E$27,0,10*ROW('Water Data'!E41)))</f>
        <v/>
      </c>
      <c r="BW47" s="305" t="str">
        <f ca="true">+IF(OFFSET('Water Data'!$E$28,0,10*ROW('Water Data'!E41))="","",OFFSET('Water Data'!$E$28,0,10*ROW('Water Data'!E41)))</f>
        <v/>
      </c>
      <c r="BX47" s="305" t="str">
        <f ca="true">+IF(OFFSET('Water Data'!$E$29,0,10*ROW('Water Data'!E41))="","",OFFSET('Water Data'!$E$29,0,10*ROW('Water Data'!E41)))</f>
        <v/>
      </c>
      <c r="BY47" s="305" t="str">
        <f ca="true">+IF(OFFSET('Water Data'!$F$27,0,10*ROW('Water Data'!F41))="","",OFFSET('Water Data'!$F$27,0,10*ROW('Water Data'!F41)))</f>
        <v/>
      </c>
      <c r="BZ47" s="305" t="str">
        <f ca="true">+IF(OFFSET('Water Data'!$F$28,0,10*ROW('Water Data'!F41))="","",OFFSET('Water Data'!$F$28,0,10*ROW('Water Data'!F41)))</f>
        <v/>
      </c>
      <c r="CA47" s="305" t="str">
        <f ca="true">+IF(OFFSET('Water Data'!$F$29,0,10*ROW('Water Data'!F41))="","",OFFSET('Water Data'!$F$29,0,10*ROW('Water Data'!F41)))</f>
        <v/>
      </c>
      <c r="CB47" s="305" t="str">
        <f ca="true">+IF(OFFSET('Water Data'!$G$27,0,10*ROW('Water Data'!G41))="","",OFFSET('Water Data'!$G$27,0,10*ROW('Water Data'!G41)))</f>
        <v/>
      </c>
      <c r="CC47" s="305" t="str">
        <f ca="true">+IF(OFFSET('Water Data'!$G$28,0,10*ROW('Water Data'!G41))="","",OFFSET('Water Data'!$G$28,0,10*ROW('Water Data'!G41)))</f>
        <v/>
      </c>
      <c r="CD47" s="305" t="str">
        <f ca="true">+IF(OFFSET('Water Data'!$G$29,0,10*ROW('Water Data'!G41))="","",OFFSET('Water Data'!$G$29,0,10*ROW('Water Data'!G41)))</f>
        <v/>
      </c>
      <c r="CE47" s="305" t="str">
        <f ca="true">+IF(OFFSET('Water Data'!$H$27,0,10*ROW('Water Data'!H41))="","",OFFSET('Water Data'!$H$27,0,10*ROW('Water Data'!H41)))</f>
        <v/>
      </c>
      <c r="CF47" s="305" t="str">
        <f ca="true">+IF(OFFSET('Water Data'!$H$28,0,10*ROW('Water Data'!H41))="","",OFFSET('Water Data'!$H$28,0,10*ROW('Water Data'!H41)))</f>
        <v/>
      </c>
      <c r="CG47" s="305" t="str">
        <f ca="true">+IF(OFFSET('Water Data'!$H$29,0,10*ROW('Water Data'!H41))="","",OFFSET('Water Data'!$H$29,0,10*ROW('Water Data'!H41)))</f>
        <v/>
      </c>
      <c r="CH47" s="305" t="str">
        <f ca="true">+IF(OFFSET('Water Data'!$I$27,0,10*ROW('Water Data'!I41))="","",OFFSET('Water Data'!$I$27,0,10*ROW('Water Data'!I41)))</f>
        <v/>
      </c>
      <c r="CI47" s="305" t="str">
        <f ca="true">+IF(OFFSET('Water Data'!$I$28,0,10*ROW('Water Data'!I41))="","",OFFSET('Water Data'!$I$28,0,10*ROW('Water Data'!I41)))</f>
        <v/>
      </c>
      <c r="CJ47" s="305" t="str">
        <f ca="true">+IF(OFFSET('Water Data'!$I$29,0,10*ROW('Water Data'!I41))="","",OFFSET('Water Data'!$I$29,0,10*ROW('Water Data'!I41)))</f>
        <v/>
      </c>
      <c r="CK47" s="305" t="str">
        <f ca="true">+IF(OFFSET('Sanitation Data'!$D$28,0,10*ROW('Sanitation Data'!D41))="","",OFFSET('Sanitation Data'!$D$28,0,10*ROW('Sanitation Data'!D41)))</f>
        <v/>
      </c>
      <c r="CL47" s="305" t="str">
        <f ca="true">+IF(OFFSET('Sanitation Data'!$D$29,0,10*ROW('Sanitation Data'!D41))="","",OFFSET('Sanitation Data'!$D$29,0,10*ROW('Sanitation Data'!D41)))</f>
        <v/>
      </c>
      <c r="CM47" s="305" t="str">
        <f ca="true">+IF(OFFSET('Sanitation Data'!$D$30,0,10*ROW('Sanitation Data'!D41))="","",OFFSET('Sanitation Data'!$D$30,0,10*ROW('Sanitation Data'!D41)))</f>
        <v/>
      </c>
      <c r="CN47" s="305" t="str">
        <f ca="true">+IF(OFFSET('Sanitation Data'!$D$31,0,10*ROW('Sanitation Data'!D41))="","",OFFSET('Sanitation Data'!$D$31,0,10*ROW('Sanitation Data'!D41)))</f>
        <v/>
      </c>
      <c r="CO47" s="305" t="str">
        <f ca="true">+IF(OFFSET('Sanitation Data'!$D$32,0,10*ROW('Sanitation Data'!D41))="","",OFFSET('Sanitation Data'!$D$32,0,10*ROW('Sanitation Data'!D41)))</f>
        <v/>
      </c>
      <c r="CP47" s="305" t="str">
        <f ca="true">+IF(OFFSET('Sanitation Data'!$E$28,0,10*ROW('Sanitation Data'!E41))="","",OFFSET('Sanitation Data'!$E$28,0,10*ROW('Sanitation Data'!E41)))</f>
        <v/>
      </c>
      <c r="CQ47" s="305" t="str">
        <f ca="true">+IF(OFFSET('Sanitation Data'!$E$29,0,10*ROW('Sanitation Data'!E41))="","",OFFSET('Sanitation Data'!$E$29,0,10*ROW('Sanitation Data'!E41)))</f>
        <v/>
      </c>
      <c r="CR47" s="305" t="str">
        <f ca="true">+IF(OFFSET('Sanitation Data'!$E$30,0,10*ROW('Sanitation Data'!E41))="","",OFFSET('Sanitation Data'!$E$30,0,10*ROW('Sanitation Data'!E41)))</f>
        <v/>
      </c>
      <c r="CS47" s="305" t="str">
        <f ca="true">+IF(OFFSET('Sanitation Data'!$E$31,0,10*ROW('Sanitation Data'!E41))="","",OFFSET('Sanitation Data'!$E$31,0,10*ROW('Sanitation Data'!E41)))</f>
        <v/>
      </c>
      <c r="CT47" s="305" t="str">
        <f ca="true">+IF(OFFSET('Sanitation Data'!$E$32,0,10*ROW('Sanitation Data'!E41))="","",OFFSET('Sanitation Data'!$E$32,0,10*ROW('Sanitation Data'!E41)))</f>
        <v/>
      </c>
      <c r="CU47" s="305" t="str">
        <f ca="true">+IF(OFFSET('Sanitation Data'!$F$28,0,10*ROW('Sanitation Data'!F41))="","",OFFSET('Sanitation Data'!$F$28,0,10*ROW('Sanitation Data'!F41)))</f>
        <v/>
      </c>
      <c r="CV47" s="305" t="str">
        <f ca="true">+IF(OFFSET('Sanitation Data'!$F$29,0,10*ROW('Sanitation Data'!F41))="","",OFFSET('Sanitation Data'!$F$29,0,10*ROW('Sanitation Data'!F41)))</f>
        <v/>
      </c>
      <c r="CW47" s="305" t="str">
        <f ca="true">+IF(OFFSET('Sanitation Data'!$F$30,0,10*ROW('Sanitation Data'!F41))="","",OFFSET('Sanitation Data'!$F$30,0,10*ROW('Sanitation Data'!F41)))</f>
        <v/>
      </c>
      <c r="CX47" s="305" t="str">
        <f ca="true">+IF(OFFSET('Sanitation Data'!$F$31,0,10*ROW('Sanitation Data'!F41))="","",OFFSET('Sanitation Data'!$F$31,0,10*ROW('Sanitation Data'!F41)))</f>
        <v/>
      </c>
      <c r="CY47" s="305" t="str">
        <f ca="true">+IF(OFFSET('Sanitation Data'!$F$32,0,10*ROW('Sanitation Data'!F41))="","",OFFSET('Sanitation Data'!$F$32,0,10*ROW('Sanitation Data'!F41)))</f>
        <v/>
      </c>
      <c r="CZ47" s="305" t="str">
        <f ca="true">+IF(OFFSET('Sanitation Data'!$G$28,0,10*ROW('Sanitation Data'!G41))="","",OFFSET('Sanitation Data'!$G$28,0,10*ROW('Sanitation Data'!G41)))</f>
        <v/>
      </c>
      <c r="DA47" s="305" t="str">
        <f ca="true">+IF(OFFSET('Sanitation Data'!$G$29,0,10*ROW('Sanitation Data'!G41))="","",OFFSET('Sanitation Data'!$G$29,0,10*ROW('Sanitation Data'!G41)))</f>
        <v/>
      </c>
      <c r="DB47" s="305" t="str">
        <f ca="true">+IF(OFFSET('Sanitation Data'!$G$30,0,10*ROW('Sanitation Data'!G41))="","",OFFSET('Sanitation Data'!$G$30,0,10*ROW('Sanitation Data'!G41)))</f>
        <v/>
      </c>
      <c r="DC47" s="305" t="str">
        <f ca="true">+IF(OFFSET('Sanitation Data'!$G$31,0,10*ROW('Sanitation Data'!G41))="","",OFFSET('Sanitation Data'!$G$31,0,10*ROW('Sanitation Data'!G41)))</f>
        <v/>
      </c>
      <c r="DD47" s="305" t="str">
        <f ca="true">+IF(OFFSET('Sanitation Data'!$G$32,0,10*ROW('Sanitation Data'!G41))="","",OFFSET('Sanitation Data'!$G$32,0,10*ROW('Sanitation Data'!G41)))</f>
        <v/>
      </c>
      <c r="DE47" s="305" t="str">
        <f ca="true">+IF(OFFSET('Sanitation Data'!$H$28,0,10*ROW('Sanitation Data'!H41))="","",OFFSET('Sanitation Data'!$H$28,0,10*ROW('Sanitation Data'!H41)))</f>
        <v/>
      </c>
      <c r="DF47" s="305" t="str">
        <f ca="true">+IF(OFFSET('Sanitation Data'!$H$29,0,10*ROW('Sanitation Data'!H41))="","",OFFSET('Sanitation Data'!$H$29,0,10*ROW('Sanitation Data'!H41)))</f>
        <v/>
      </c>
      <c r="DG47" s="305" t="str">
        <f ca="true">+IF(OFFSET('Sanitation Data'!$H$30,0,10*ROW('Sanitation Data'!H41))="","",OFFSET('Sanitation Data'!$H$30,0,10*ROW('Sanitation Data'!H41)))</f>
        <v/>
      </c>
      <c r="DH47" s="305" t="str">
        <f ca="true">+IF(OFFSET('Sanitation Data'!$H$31,0,10*ROW('Sanitation Data'!H41))="","",OFFSET('Sanitation Data'!$H$31,0,10*ROW('Sanitation Data'!H41)))</f>
        <v/>
      </c>
      <c r="DI47" s="305" t="str">
        <f ca="true">+IF(OFFSET('Sanitation Data'!$H$32,0,10*ROW('Sanitation Data'!H41))="","",OFFSET('Sanitation Data'!$H$32,0,10*ROW('Sanitation Data'!H41)))</f>
        <v/>
      </c>
      <c r="DJ47" s="305" t="str">
        <f ca="true">+IF(OFFSET('Sanitation Data'!$I$28,0,10*ROW('Sanitation Data'!I41))="","",OFFSET('Sanitation Data'!$I$28,0,10*ROW('Sanitation Data'!I41)))</f>
        <v/>
      </c>
      <c r="DK47" s="305" t="str">
        <f ca="true">+IF(OFFSET('Sanitation Data'!$I$29,0,10*ROW('Sanitation Data'!I41))="","",OFFSET('Sanitation Data'!$I$29,0,10*ROW('Sanitation Data'!I41)))</f>
        <v/>
      </c>
      <c r="DL47" s="305" t="str">
        <f ca="true">+IF(OFFSET('Sanitation Data'!$I$30,0,10*ROW('Sanitation Data'!I41))="","",OFFSET('Sanitation Data'!$I$30,0,10*ROW('Sanitation Data'!I41)))</f>
        <v/>
      </c>
      <c r="DM47" s="305" t="str">
        <f ca="true">+IF(OFFSET('Sanitation Data'!$I$31,0,10*ROW('Sanitation Data'!I41))="","",OFFSET('Sanitation Data'!$I$31,0,10*ROW('Sanitation Data'!I41)))</f>
        <v/>
      </c>
      <c r="DN47" s="305" t="str">
        <f ca="true">+IF(OFFSET('Sanitation Data'!$I$32,0,10*ROW('Sanitation Data'!I41))="","",OFFSET('Sanitation Data'!$I$32,0,10*ROW('Sanitation Data'!I41)))</f>
        <v/>
      </c>
      <c r="DO47" s="305" t="str">
        <f ca="true">+IF(OFFSET('Hygiene Data'!$D$11,0,10*ROW('Hygiene Data'!D41))="","",OFFSET('Hygiene Data'!$D$11,0,10*ROW('Hygiene Data'!D41)))</f>
        <v/>
      </c>
      <c r="DP47" s="305" t="str">
        <f ca="true">+IF(OFFSET('Hygiene Data'!$D$12,0,10*ROW('Hygiene Data'!D41))="","",OFFSET('Hygiene Data'!$D$12,0,10*ROW('Hygiene Data'!D41)))</f>
        <v/>
      </c>
      <c r="DQ47" s="305" t="str">
        <f ca="true">+IF(OFFSET('Hygiene Data'!$D$13,0,10*ROW('Hygiene Data'!D41))="","",OFFSET('Hygiene Data'!$D$13,0,10*ROW('Hygiene Data'!D41)))</f>
        <v/>
      </c>
      <c r="DR47" s="305" t="str">
        <f ca="true">+IF(OFFSET('Hygiene Data'!$E$11,0,10*ROW('Hygiene Data'!E41))="","",OFFSET('Hygiene Data'!$E$11,0,10*ROW('Hygiene Data'!E41)))</f>
        <v/>
      </c>
      <c r="DS47" s="305" t="str">
        <f ca="true">+IF(OFFSET('Hygiene Data'!$E$12,0,10*ROW('Hygiene Data'!E41))="","",OFFSET('Hygiene Data'!$E$12,0,10*ROW('Hygiene Data'!E41)))</f>
        <v/>
      </c>
      <c r="DT47" s="305" t="str">
        <f ca="true">+IF(OFFSET('Hygiene Data'!$E$13,0,10*ROW('Hygiene Data'!E41))="","",OFFSET('Hygiene Data'!$E$13,0,10*ROW('Hygiene Data'!E41)))</f>
        <v/>
      </c>
      <c r="DU47" s="305" t="str">
        <f ca="true">+IF(OFFSET('Hygiene Data'!$F$11,0,10*ROW('Hygiene Data'!F41))="","",OFFSET('Hygiene Data'!$F$11,0,10*ROW('Hygiene Data'!F41)))</f>
        <v/>
      </c>
      <c r="DV47" s="305" t="str">
        <f ca="true">+IF(OFFSET('Hygiene Data'!$F$12,0,10*ROW('Hygiene Data'!F41))="","",OFFSET('Hygiene Data'!$F$12,0,10*ROW('Hygiene Data'!F41)))</f>
        <v/>
      </c>
      <c r="DW47" s="305" t="str">
        <f ca="true">+IF(OFFSET('Hygiene Data'!$F$13,0,10*ROW('Hygiene Data'!F41))="","",OFFSET('Hygiene Data'!$F$13,0,10*ROW('Hygiene Data'!F41)))</f>
        <v/>
      </c>
      <c r="DX47" s="305" t="str">
        <f ca="true">+IF(OFFSET('Hygiene Data'!$G$11,0,10*ROW('Hygiene Data'!G41))="","",OFFSET('Hygiene Data'!$G$11,0,10*ROW('Hygiene Data'!G41)))</f>
        <v/>
      </c>
      <c r="DY47" s="305" t="str">
        <f ca="true">+IF(OFFSET('Hygiene Data'!$G$12,0,10*ROW('Hygiene Data'!G41))="","",OFFSET('Hygiene Data'!$G$12,0,10*ROW('Hygiene Data'!G41)))</f>
        <v/>
      </c>
      <c r="DZ47" s="305" t="str">
        <f ca="true">+IF(OFFSET('Hygiene Data'!$G$13,0,10*ROW('Hygiene Data'!G41))="","",OFFSET('Hygiene Data'!$G$13,0,10*ROW('Hygiene Data'!G41)))</f>
        <v/>
      </c>
      <c r="EA47" s="305" t="str">
        <f ca="true">+IF(OFFSET('Hygiene Data'!$H$11,0,10*ROW('Hygiene Data'!H41))="","",OFFSET('Hygiene Data'!$H$11,0,10*ROW('Hygiene Data'!H41)))</f>
        <v/>
      </c>
      <c r="EB47" s="305" t="str">
        <f ca="true">+IF(OFFSET('Hygiene Data'!$H$12,0,10*ROW('Hygiene Data'!H41))="","",OFFSET('Hygiene Data'!$H$12,0,10*ROW('Hygiene Data'!H41)))</f>
        <v/>
      </c>
      <c r="EC47" s="305" t="str">
        <f ca="true">+IF(OFFSET('Hygiene Data'!$H$13,0,10*ROW('Hygiene Data'!H41))="","",OFFSET('Hygiene Data'!$H$13,0,10*ROW('Hygiene Data'!H41)))</f>
        <v/>
      </c>
      <c r="ED47" s="305" t="str">
        <f ca="true">+IF(OFFSET('Hygiene Data'!$I$11,0,10*ROW('Hygiene Data'!I41))="","",OFFSET('Hygiene Data'!$I$11,0,10*ROW('Hygiene Data'!I41)))</f>
        <v/>
      </c>
      <c r="EE47" s="305" t="str">
        <f ca="true">+IF(OFFSET('Hygiene Data'!$I$12,0,10*ROW('Hygiene Data'!I41))="","",OFFSET('Hygiene Data'!$I$12,0,10*ROW('Hygiene Data'!I41)))</f>
        <v/>
      </c>
      <c r="EF47" s="305"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61"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5"/>
      <c r="BS48" s="305" t="str">
        <f ca="true">+IF(OFFSET('Water Data'!$D$27,0,10*ROW('Water Data'!D42))="","",OFFSET('Water Data'!$D$27,0,10*ROW('Water Data'!D42)))</f>
        <v/>
      </c>
      <c r="BT48" s="305" t="str">
        <f ca="true">+IF(OFFSET('Water Data'!$D$28,0,10*ROW('Water Data'!D42))="","",OFFSET('Water Data'!$D$28,0,10*ROW('Water Data'!D42)))</f>
        <v/>
      </c>
      <c r="BU48" s="305" t="str">
        <f ca="true">+IF(OFFSET('Water Data'!$D$29,0,10*ROW('Water Data'!D42))="","",OFFSET('Water Data'!$D$29,0,10*ROW('Water Data'!D42)))</f>
        <v/>
      </c>
      <c r="BV48" s="305" t="str">
        <f ca="true">+IF(OFFSET('Water Data'!$E$27,0,10*ROW('Water Data'!E42))="","",OFFSET('Water Data'!$E$27,0,10*ROW('Water Data'!E42)))</f>
        <v/>
      </c>
      <c r="BW48" s="305" t="str">
        <f ca="true">+IF(OFFSET('Water Data'!$E$28,0,10*ROW('Water Data'!E42))="","",OFFSET('Water Data'!$E$28,0,10*ROW('Water Data'!E42)))</f>
        <v/>
      </c>
      <c r="BX48" s="305" t="str">
        <f ca="true">+IF(OFFSET('Water Data'!$E$29,0,10*ROW('Water Data'!E42))="","",OFFSET('Water Data'!$E$29,0,10*ROW('Water Data'!E42)))</f>
        <v/>
      </c>
      <c r="BY48" s="305" t="str">
        <f ca="true">+IF(OFFSET('Water Data'!$F$27,0,10*ROW('Water Data'!F42))="","",OFFSET('Water Data'!$F$27,0,10*ROW('Water Data'!F42)))</f>
        <v/>
      </c>
      <c r="BZ48" s="305" t="str">
        <f ca="true">+IF(OFFSET('Water Data'!$F$28,0,10*ROW('Water Data'!F42))="","",OFFSET('Water Data'!$F$28,0,10*ROW('Water Data'!F42)))</f>
        <v/>
      </c>
      <c r="CA48" s="305" t="str">
        <f ca="true">+IF(OFFSET('Water Data'!$F$29,0,10*ROW('Water Data'!F42))="","",OFFSET('Water Data'!$F$29,0,10*ROW('Water Data'!F42)))</f>
        <v/>
      </c>
      <c r="CB48" s="305" t="str">
        <f ca="true">+IF(OFFSET('Water Data'!$G$27,0,10*ROW('Water Data'!G42))="","",OFFSET('Water Data'!$G$27,0,10*ROW('Water Data'!G42)))</f>
        <v/>
      </c>
      <c r="CC48" s="305" t="str">
        <f ca="true">+IF(OFFSET('Water Data'!$G$28,0,10*ROW('Water Data'!G42))="","",OFFSET('Water Data'!$G$28,0,10*ROW('Water Data'!G42)))</f>
        <v/>
      </c>
      <c r="CD48" s="305" t="str">
        <f ca="true">+IF(OFFSET('Water Data'!$G$29,0,10*ROW('Water Data'!G42))="","",OFFSET('Water Data'!$G$29,0,10*ROW('Water Data'!G42)))</f>
        <v/>
      </c>
      <c r="CE48" s="305" t="str">
        <f ca="true">+IF(OFFSET('Water Data'!$H$27,0,10*ROW('Water Data'!H42))="","",OFFSET('Water Data'!$H$27,0,10*ROW('Water Data'!H42)))</f>
        <v/>
      </c>
      <c r="CF48" s="305" t="str">
        <f ca="true">+IF(OFFSET('Water Data'!$H$28,0,10*ROW('Water Data'!H42))="","",OFFSET('Water Data'!$H$28,0,10*ROW('Water Data'!H42)))</f>
        <v/>
      </c>
      <c r="CG48" s="305" t="str">
        <f ca="true">+IF(OFFSET('Water Data'!$H$29,0,10*ROW('Water Data'!H42))="","",OFFSET('Water Data'!$H$29,0,10*ROW('Water Data'!H42)))</f>
        <v/>
      </c>
      <c r="CH48" s="305" t="str">
        <f ca="true">+IF(OFFSET('Water Data'!$I$27,0,10*ROW('Water Data'!I42))="","",OFFSET('Water Data'!$I$27,0,10*ROW('Water Data'!I42)))</f>
        <v/>
      </c>
      <c r="CI48" s="305" t="str">
        <f ca="true">+IF(OFFSET('Water Data'!$I$28,0,10*ROW('Water Data'!I42))="","",OFFSET('Water Data'!$I$28,0,10*ROW('Water Data'!I42)))</f>
        <v/>
      </c>
      <c r="CJ48" s="305" t="str">
        <f ca="true">+IF(OFFSET('Water Data'!$I$29,0,10*ROW('Water Data'!I42))="","",OFFSET('Water Data'!$I$29,0,10*ROW('Water Data'!I42)))</f>
        <v/>
      </c>
      <c r="CK48" s="305" t="str">
        <f ca="true">+IF(OFFSET('Sanitation Data'!$D$28,0,10*ROW('Sanitation Data'!D42))="","",OFFSET('Sanitation Data'!$D$28,0,10*ROW('Sanitation Data'!D42)))</f>
        <v/>
      </c>
      <c r="CL48" s="305" t="str">
        <f ca="true">+IF(OFFSET('Sanitation Data'!$D$29,0,10*ROW('Sanitation Data'!D42))="","",OFFSET('Sanitation Data'!$D$29,0,10*ROW('Sanitation Data'!D42)))</f>
        <v/>
      </c>
      <c r="CM48" s="305" t="str">
        <f ca="true">+IF(OFFSET('Sanitation Data'!$D$30,0,10*ROW('Sanitation Data'!D42))="","",OFFSET('Sanitation Data'!$D$30,0,10*ROW('Sanitation Data'!D42)))</f>
        <v/>
      </c>
      <c r="CN48" s="305" t="str">
        <f ca="true">+IF(OFFSET('Sanitation Data'!$D$31,0,10*ROW('Sanitation Data'!D42))="","",OFFSET('Sanitation Data'!$D$31,0,10*ROW('Sanitation Data'!D42)))</f>
        <v/>
      </c>
      <c r="CO48" s="305" t="str">
        <f ca="true">+IF(OFFSET('Sanitation Data'!$D$32,0,10*ROW('Sanitation Data'!D42))="","",OFFSET('Sanitation Data'!$D$32,0,10*ROW('Sanitation Data'!D42)))</f>
        <v/>
      </c>
      <c r="CP48" s="305" t="str">
        <f ca="true">+IF(OFFSET('Sanitation Data'!$E$28,0,10*ROW('Sanitation Data'!E42))="","",OFFSET('Sanitation Data'!$E$28,0,10*ROW('Sanitation Data'!E42)))</f>
        <v/>
      </c>
      <c r="CQ48" s="305" t="str">
        <f ca="true">+IF(OFFSET('Sanitation Data'!$E$29,0,10*ROW('Sanitation Data'!E42))="","",OFFSET('Sanitation Data'!$E$29,0,10*ROW('Sanitation Data'!E42)))</f>
        <v/>
      </c>
      <c r="CR48" s="305" t="str">
        <f ca="true">+IF(OFFSET('Sanitation Data'!$E$30,0,10*ROW('Sanitation Data'!E42))="","",OFFSET('Sanitation Data'!$E$30,0,10*ROW('Sanitation Data'!E42)))</f>
        <v/>
      </c>
      <c r="CS48" s="305" t="str">
        <f ca="true">+IF(OFFSET('Sanitation Data'!$E$31,0,10*ROW('Sanitation Data'!E42))="","",OFFSET('Sanitation Data'!$E$31,0,10*ROW('Sanitation Data'!E42)))</f>
        <v/>
      </c>
      <c r="CT48" s="305" t="str">
        <f ca="true">+IF(OFFSET('Sanitation Data'!$E$32,0,10*ROW('Sanitation Data'!E42))="","",OFFSET('Sanitation Data'!$E$32,0,10*ROW('Sanitation Data'!E42)))</f>
        <v/>
      </c>
      <c r="CU48" s="305" t="str">
        <f ca="true">+IF(OFFSET('Sanitation Data'!$F$28,0,10*ROW('Sanitation Data'!F42))="","",OFFSET('Sanitation Data'!$F$28,0,10*ROW('Sanitation Data'!F42)))</f>
        <v/>
      </c>
      <c r="CV48" s="305" t="str">
        <f ca="true">+IF(OFFSET('Sanitation Data'!$F$29,0,10*ROW('Sanitation Data'!F42))="","",OFFSET('Sanitation Data'!$F$29,0,10*ROW('Sanitation Data'!F42)))</f>
        <v/>
      </c>
      <c r="CW48" s="305" t="str">
        <f ca="true">+IF(OFFSET('Sanitation Data'!$F$30,0,10*ROW('Sanitation Data'!F42))="","",OFFSET('Sanitation Data'!$F$30,0,10*ROW('Sanitation Data'!F42)))</f>
        <v/>
      </c>
      <c r="CX48" s="305" t="str">
        <f ca="true">+IF(OFFSET('Sanitation Data'!$F$31,0,10*ROW('Sanitation Data'!F42))="","",OFFSET('Sanitation Data'!$F$31,0,10*ROW('Sanitation Data'!F42)))</f>
        <v/>
      </c>
      <c r="CY48" s="305" t="str">
        <f ca="true">+IF(OFFSET('Sanitation Data'!$F$32,0,10*ROW('Sanitation Data'!F42))="","",OFFSET('Sanitation Data'!$F$32,0,10*ROW('Sanitation Data'!F42)))</f>
        <v/>
      </c>
      <c r="CZ48" s="305" t="str">
        <f ca="true">+IF(OFFSET('Sanitation Data'!$G$28,0,10*ROW('Sanitation Data'!G42))="","",OFFSET('Sanitation Data'!$G$28,0,10*ROW('Sanitation Data'!G42)))</f>
        <v/>
      </c>
      <c r="DA48" s="305" t="str">
        <f ca="true">+IF(OFFSET('Sanitation Data'!$G$29,0,10*ROW('Sanitation Data'!G42))="","",OFFSET('Sanitation Data'!$G$29,0,10*ROW('Sanitation Data'!G42)))</f>
        <v/>
      </c>
      <c r="DB48" s="305" t="str">
        <f ca="true">+IF(OFFSET('Sanitation Data'!$G$30,0,10*ROW('Sanitation Data'!G42))="","",OFFSET('Sanitation Data'!$G$30,0,10*ROW('Sanitation Data'!G42)))</f>
        <v/>
      </c>
      <c r="DC48" s="305" t="str">
        <f ca="true">+IF(OFFSET('Sanitation Data'!$G$31,0,10*ROW('Sanitation Data'!G42))="","",OFFSET('Sanitation Data'!$G$31,0,10*ROW('Sanitation Data'!G42)))</f>
        <v/>
      </c>
      <c r="DD48" s="305" t="str">
        <f ca="true">+IF(OFFSET('Sanitation Data'!$G$32,0,10*ROW('Sanitation Data'!G42))="","",OFFSET('Sanitation Data'!$G$32,0,10*ROW('Sanitation Data'!G42)))</f>
        <v/>
      </c>
      <c r="DE48" s="305" t="str">
        <f ca="true">+IF(OFFSET('Sanitation Data'!$H$28,0,10*ROW('Sanitation Data'!H42))="","",OFFSET('Sanitation Data'!$H$28,0,10*ROW('Sanitation Data'!H42)))</f>
        <v/>
      </c>
      <c r="DF48" s="305" t="str">
        <f ca="true">+IF(OFFSET('Sanitation Data'!$H$29,0,10*ROW('Sanitation Data'!H42))="","",OFFSET('Sanitation Data'!$H$29,0,10*ROW('Sanitation Data'!H42)))</f>
        <v/>
      </c>
      <c r="DG48" s="305" t="str">
        <f ca="true">+IF(OFFSET('Sanitation Data'!$H$30,0,10*ROW('Sanitation Data'!H42))="","",OFFSET('Sanitation Data'!$H$30,0,10*ROW('Sanitation Data'!H42)))</f>
        <v/>
      </c>
      <c r="DH48" s="305" t="str">
        <f ca="true">+IF(OFFSET('Sanitation Data'!$H$31,0,10*ROW('Sanitation Data'!H42))="","",OFFSET('Sanitation Data'!$H$31,0,10*ROW('Sanitation Data'!H42)))</f>
        <v/>
      </c>
      <c r="DI48" s="305" t="str">
        <f ca="true">+IF(OFFSET('Sanitation Data'!$H$32,0,10*ROW('Sanitation Data'!H42))="","",OFFSET('Sanitation Data'!$H$32,0,10*ROW('Sanitation Data'!H42)))</f>
        <v/>
      </c>
      <c r="DJ48" s="305" t="str">
        <f ca="true">+IF(OFFSET('Sanitation Data'!$I$28,0,10*ROW('Sanitation Data'!I42))="","",OFFSET('Sanitation Data'!$I$28,0,10*ROW('Sanitation Data'!I42)))</f>
        <v/>
      </c>
      <c r="DK48" s="305" t="str">
        <f ca="true">+IF(OFFSET('Sanitation Data'!$I$29,0,10*ROW('Sanitation Data'!I42))="","",OFFSET('Sanitation Data'!$I$29,0,10*ROW('Sanitation Data'!I42)))</f>
        <v/>
      </c>
      <c r="DL48" s="305" t="str">
        <f ca="true">+IF(OFFSET('Sanitation Data'!$I$30,0,10*ROW('Sanitation Data'!I42))="","",OFFSET('Sanitation Data'!$I$30,0,10*ROW('Sanitation Data'!I42)))</f>
        <v/>
      </c>
      <c r="DM48" s="305" t="str">
        <f ca="true">+IF(OFFSET('Sanitation Data'!$I$31,0,10*ROW('Sanitation Data'!I42))="","",OFFSET('Sanitation Data'!$I$31,0,10*ROW('Sanitation Data'!I42)))</f>
        <v/>
      </c>
      <c r="DN48" s="305" t="str">
        <f ca="true">+IF(OFFSET('Sanitation Data'!$I$32,0,10*ROW('Sanitation Data'!I42))="","",OFFSET('Sanitation Data'!$I$32,0,10*ROW('Sanitation Data'!I42)))</f>
        <v/>
      </c>
      <c r="DO48" s="305" t="str">
        <f ca="true">+IF(OFFSET('Hygiene Data'!$D$11,0,10*ROW('Hygiene Data'!D42))="","",OFFSET('Hygiene Data'!$D$11,0,10*ROW('Hygiene Data'!D42)))</f>
        <v/>
      </c>
      <c r="DP48" s="305" t="str">
        <f ca="true">+IF(OFFSET('Hygiene Data'!$D$12,0,10*ROW('Hygiene Data'!D42))="","",OFFSET('Hygiene Data'!$D$12,0,10*ROW('Hygiene Data'!D42)))</f>
        <v/>
      </c>
      <c r="DQ48" s="305" t="str">
        <f ca="true">+IF(OFFSET('Hygiene Data'!$D$13,0,10*ROW('Hygiene Data'!D42))="","",OFFSET('Hygiene Data'!$D$13,0,10*ROW('Hygiene Data'!D42)))</f>
        <v/>
      </c>
      <c r="DR48" s="305" t="str">
        <f ca="true">+IF(OFFSET('Hygiene Data'!$E$11,0,10*ROW('Hygiene Data'!E42))="","",OFFSET('Hygiene Data'!$E$11,0,10*ROW('Hygiene Data'!E42)))</f>
        <v/>
      </c>
      <c r="DS48" s="305" t="str">
        <f ca="true">+IF(OFFSET('Hygiene Data'!$E$12,0,10*ROW('Hygiene Data'!E42))="","",OFFSET('Hygiene Data'!$E$12,0,10*ROW('Hygiene Data'!E42)))</f>
        <v/>
      </c>
      <c r="DT48" s="305" t="str">
        <f ca="true">+IF(OFFSET('Hygiene Data'!$E$13,0,10*ROW('Hygiene Data'!E42))="","",OFFSET('Hygiene Data'!$E$13,0,10*ROW('Hygiene Data'!E42)))</f>
        <v/>
      </c>
      <c r="DU48" s="305" t="str">
        <f ca="true">+IF(OFFSET('Hygiene Data'!$F$11,0,10*ROW('Hygiene Data'!F42))="","",OFFSET('Hygiene Data'!$F$11,0,10*ROW('Hygiene Data'!F42)))</f>
        <v/>
      </c>
      <c r="DV48" s="305" t="str">
        <f ca="true">+IF(OFFSET('Hygiene Data'!$F$12,0,10*ROW('Hygiene Data'!F42))="","",OFFSET('Hygiene Data'!$F$12,0,10*ROW('Hygiene Data'!F42)))</f>
        <v/>
      </c>
      <c r="DW48" s="305" t="str">
        <f ca="true">+IF(OFFSET('Hygiene Data'!$F$13,0,10*ROW('Hygiene Data'!F42))="","",OFFSET('Hygiene Data'!$F$13,0,10*ROW('Hygiene Data'!F42)))</f>
        <v/>
      </c>
      <c r="DX48" s="305" t="str">
        <f ca="true">+IF(OFFSET('Hygiene Data'!$G$11,0,10*ROW('Hygiene Data'!G42))="","",OFFSET('Hygiene Data'!$G$11,0,10*ROW('Hygiene Data'!G42)))</f>
        <v/>
      </c>
      <c r="DY48" s="305" t="str">
        <f ca="true">+IF(OFFSET('Hygiene Data'!$G$12,0,10*ROW('Hygiene Data'!G42))="","",OFFSET('Hygiene Data'!$G$12,0,10*ROW('Hygiene Data'!G42)))</f>
        <v/>
      </c>
      <c r="DZ48" s="305" t="str">
        <f ca="true">+IF(OFFSET('Hygiene Data'!$G$13,0,10*ROW('Hygiene Data'!G42))="","",OFFSET('Hygiene Data'!$G$13,0,10*ROW('Hygiene Data'!G42)))</f>
        <v/>
      </c>
      <c r="EA48" s="305" t="str">
        <f ca="true">+IF(OFFSET('Hygiene Data'!$H$11,0,10*ROW('Hygiene Data'!H42))="","",OFFSET('Hygiene Data'!$H$11,0,10*ROW('Hygiene Data'!H42)))</f>
        <v/>
      </c>
      <c r="EB48" s="305" t="str">
        <f ca="true">+IF(OFFSET('Hygiene Data'!$H$12,0,10*ROW('Hygiene Data'!H42))="","",OFFSET('Hygiene Data'!$H$12,0,10*ROW('Hygiene Data'!H42)))</f>
        <v/>
      </c>
      <c r="EC48" s="305" t="str">
        <f ca="true">+IF(OFFSET('Hygiene Data'!$H$13,0,10*ROW('Hygiene Data'!H42))="","",OFFSET('Hygiene Data'!$H$13,0,10*ROW('Hygiene Data'!H42)))</f>
        <v/>
      </c>
      <c r="ED48" s="305" t="str">
        <f ca="true">+IF(OFFSET('Hygiene Data'!$I$11,0,10*ROW('Hygiene Data'!I42))="","",OFFSET('Hygiene Data'!$I$11,0,10*ROW('Hygiene Data'!I42)))</f>
        <v/>
      </c>
      <c r="EE48" s="305" t="str">
        <f ca="true">+IF(OFFSET('Hygiene Data'!$I$12,0,10*ROW('Hygiene Data'!I42))="","",OFFSET('Hygiene Data'!$I$12,0,10*ROW('Hygiene Data'!I42)))</f>
        <v/>
      </c>
      <c r="EF48" s="305"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61"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5"/>
      <c r="BS49" s="305" t="str">
        <f ca="true">+IF(OFFSET('Water Data'!$D$27,0,10*ROW('Water Data'!D43))="","",OFFSET('Water Data'!$D$27,0,10*ROW('Water Data'!D43)))</f>
        <v/>
      </c>
      <c r="BT49" s="305" t="str">
        <f ca="true">+IF(OFFSET('Water Data'!$D$28,0,10*ROW('Water Data'!D43))="","",OFFSET('Water Data'!$D$28,0,10*ROW('Water Data'!D43)))</f>
        <v/>
      </c>
      <c r="BU49" s="305" t="str">
        <f ca="true">+IF(OFFSET('Water Data'!$D$29,0,10*ROW('Water Data'!D43))="","",OFFSET('Water Data'!$D$29,0,10*ROW('Water Data'!D43)))</f>
        <v/>
      </c>
      <c r="BV49" s="305" t="str">
        <f ca="true">+IF(OFFSET('Water Data'!$E$27,0,10*ROW('Water Data'!E43))="","",OFFSET('Water Data'!$E$27,0,10*ROW('Water Data'!E43)))</f>
        <v/>
      </c>
      <c r="BW49" s="305" t="str">
        <f ca="true">+IF(OFFSET('Water Data'!$E$28,0,10*ROW('Water Data'!E43))="","",OFFSET('Water Data'!$E$28,0,10*ROW('Water Data'!E43)))</f>
        <v/>
      </c>
      <c r="BX49" s="305" t="str">
        <f ca="true">+IF(OFFSET('Water Data'!$E$29,0,10*ROW('Water Data'!E43))="","",OFFSET('Water Data'!$E$29,0,10*ROW('Water Data'!E43)))</f>
        <v/>
      </c>
      <c r="BY49" s="305" t="str">
        <f ca="true">+IF(OFFSET('Water Data'!$F$27,0,10*ROW('Water Data'!F43))="","",OFFSET('Water Data'!$F$27,0,10*ROW('Water Data'!F43)))</f>
        <v/>
      </c>
      <c r="BZ49" s="305" t="str">
        <f ca="true">+IF(OFFSET('Water Data'!$F$28,0,10*ROW('Water Data'!F43))="","",OFFSET('Water Data'!$F$28,0,10*ROW('Water Data'!F43)))</f>
        <v/>
      </c>
      <c r="CA49" s="305" t="str">
        <f ca="true">+IF(OFFSET('Water Data'!$F$29,0,10*ROW('Water Data'!F43))="","",OFFSET('Water Data'!$F$29,0,10*ROW('Water Data'!F43)))</f>
        <v/>
      </c>
      <c r="CB49" s="305" t="str">
        <f ca="true">+IF(OFFSET('Water Data'!$G$27,0,10*ROW('Water Data'!G43))="","",OFFSET('Water Data'!$G$27,0,10*ROW('Water Data'!G43)))</f>
        <v/>
      </c>
      <c r="CC49" s="305" t="str">
        <f ca="true">+IF(OFFSET('Water Data'!$G$28,0,10*ROW('Water Data'!G43))="","",OFFSET('Water Data'!$G$28,0,10*ROW('Water Data'!G43)))</f>
        <v/>
      </c>
      <c r="CD49" s="305" t="str">
        <f ca="true">+IF(OFFSET('Water Data'!$G$29,0,10*ROW('Water Data'!G43))="","",OFFSET('Water Data'!$G$29,0,10*ROW('Water Data'!G43)))</f>
        <v/>
      </c>
      <c r="CE49" s="305" t="str">
        <f ca="true">+IF(OFFSET('Water Data'!$H$27,0,10*ROW('Water Data'!H43))="","",OFFSET('Water Data'!$H$27,0,10*ROW('Water Data'!H43)))</f>
        <v/>
      </c>
      <c r="CF49" s="305" t="str">
        <f ca="true">+IF(OFFSET('Water Data'!$H$28,0,10*ROW('Water Data'!H43))="","",OFFSET('Water Data'!$H$28,0,10*ROW('Water Data'!H43)))</f>
        <v/>
      </c>
      <c r="CG49" s="305" t="str">
        <f ca="true">+IF(OFFSET('Water Data'!$H$29,0,10*ROW('Water Data'!H43))="","",OFFSET('Water Data'!$H$29,0,10*ROW('Water Data'!H43)))</f>
        <v/>
      </c>
      <c r="CH49" s="305" t="str">
        <f ca="true">+IF(OFFSET('Water Data'!$I$27,0,10*ROW('Water Data'!I43))="","",OFFSET('Water Data'!$I$27,0,10*ROW('Water Data'!I43)))</f>
        <v/>
      </c>
      <c r="CI49" s="305" t="str">
        <f ca="true">+IF(OFFSET('Water Data'!$I$28,0,10*ROW('Water Data'!I43))="","",OFFSET('Water Data'!$I$28,0,10*ROW('Water Data'!I43)))</f>
        <v/>
      </c>
      <c r="CJ49" s="305" t="str">
        <f ca="true">+IF(OFFSET('Water Data'!$I$29,0,10*ROW('Water Data'!I43))="","",OFFSET('Water Data'!$I$29,0,10*ROW('Water Data'!I43)))</f>
        <v/>
      </c>
      <c r="CK49" s="305" t="str">
        <f ca="true">+IF(OFFSET('Sanitation Data'!$D$28,0,10*ROW('Sanitation Data'!D43))="","",OFFSET('Sanitation Data'!$D$28,0,10*ROW('Sanitation Data'!D43)))</f>
        <v/>
      </c>
      <c r="CL49" s="305" t="str">
        <f ca="true">+IF(OFFSET('Sanitation Data'!$D$29,0,10*ROW('Sanitation Data'!D43))="","",OFFSET('Sanitation Data'!$D$29,0,10*ROW('Sanitation Data'!D43)))</f>
        <v/>
      </c>
      <c r="CM49" s="305" t="str">
        <f ca="true">+IF(OFFSET('Sanitation Data'!$D$30,0,10*ROW('Sanitation Data'!D43))="","",OFFSET('Sanitation Data'!$D$30,0,10*ROW('Sanitation Data'!D43)))</f>
        <v/>
      </c>
      <c r="CN49" s="305" t="str">
        <f ca="true">+IF(OFFSET('Sanitation Data'!$D$31,0,10*ROW('Sanitation Data'!D43))="","",OFFSET('Sanitation Data'!$D$31,0,10*ROW('Sanitation Data'!D43)))</f>
        <v/>
      </c>
      <c r="CO49" s="305" t="str">
        <f ca="true">+IF(OFFSET('Sanitation Data'!$D$32,0,10*ROW('Sanitation Data'!D43))="","",OFFSET('Sanitation Data'!$D$32,0,10*ROW('Sanitation Data'!D43)))</f>
        <v/>
      </c>
      <c r="CP49" s="305" t="str">
        <f ca="true">+IF(OFFSET('Sanitation Data'!$E$28,0,10*ROW('Sanitation Data'!E43))="","",OFFSET('Sanitation Data'!$E$28,0,10*ROW('Sanitation Data'!E43)))</f>
        <v/>
      </c>
      <c r="CQ49" s="305" t="str">
        <f ca="true">+IF(OFFSET('Sanitation Data'!$E$29,0,10*ROW('Sanitation Data'!E43))="","",OFFSET('Sanitation Data'!$E$29,0,10*ROW('Sanitation Data'!E43)))</f>
        <v/>
      </c>
      <c r="CR49" s="305" t="str">
        <f ca="true">+IF(OFFSET('Sanitation Data'!$E$30,0,10*ROW('Sanitation Data'!E43))="","",OFFSET('Sanitation Data'!$E$30,0,10*ROW('Sanitation Data'!E43)))</f>
        <v/>
      </c>
      <c r="CS49" s="305" t="str">
        <f ca="true">+IF(OFFSET('Sanitation Data'!$E$31,0,10*ROW('Sanitation Data'!E43))="","",OFFSET('Sanitation Data'!$E$31,0,10*ROW('Sanitation Data'!E43)))</f>
        <v/>
      </c>
      <c r="CT49" s="305" t="str">
        <f ca="true">+IF(OFFSET('Sanitation Data'!$E$32,0,10*ROW('Sanitation Data'!E43))="","",OFFSET('Sanitation Data'!$E$32,0,10*ROW('Sanitation Data'!E43)))</f>
        <v/>
      </c>
      <c r="CU49" s="305" t="str">
        <f ca="true">+IF(OFFSET('Sanitation Data'!$F$28,0,10*ROW('Sanitation Data'!F43))="","",OFFSET('Sanitation Data'!$F$28,0,10*ROW('Sanitation Data'!F43)))</f>
        <v/>
      </c>
      <c r="CV49" s="305" t="str">
        <f ca="true">+IF(OFFSET('Sanitation Data'!$F$29,0,10*ROW('Sanitation Data'!F43))="","",OFFSET('Sanitation Data'!$F$29,0,10*ROW('Sanitation Data'!F43)))</f>
        <v/>
      </c>
      <c r="CW49" s="305" t="str">
        <f ca="true">+IF(OFFSET('Sanitation Data'!$F$30,0,10*ROW('Sanitation Data'!F43))="","",OFFSET('Sanitation Data'!$F$30,0,10*ROW('Sanitation Data'!F43)))</f>
        <v/>
      </c>
      <c r="CX49" s="305" t="str">
        <f ca="true">+IF(OFFSET('Sanitation Data'!$F$31,0,10*ROW('Sanitation Data'!F43))="","",OFFSET('Sanitation Data'!$F$31,0,10*ROW('Sanitation Data'!F43)))</f>
        <v/>
      </c>
      <c r="CY49" s="305" t="str">
        <f ca="true">+IF(OFFSET('Sanitation Data'!$F$32,0,10*ROW('Sanitation Data'!F43))="","",OFFSET('Sanitation Data'!$F$32,0,10*ROW('Sanitation Data'!F43)))</f>
        <v/>
      </c>
      <c r="CZ49" s="305" t="str">
        <f ca="true">+IF(OFFSET('Sanitation Data'!$G$28,0,10*ROW('Sanitation Data'!G43))="","",OFFSET('Sanitation Data'!$G$28,0,10*ROW('Sanitation Data'!G43)))</f>
        <v/>
      </c>
      <c r="DA49" s="305" t="str">
        <f ca="true">+IF(OFFSET('Sanitation Data'!$G$29,0,10*ROW('Sanitation Data'!G43))="","",OFFSET('Sanitation Data'!$G$29,0,10*ROW('Sanitation Data'!G43)))</f>
        <v/>
      </c>
      <c r="DB49" s="305" t="str">
        <f ca="true">+IF(OFFSET('Sanitation Data'!$G$30,0,10*ROW('Sanitation Data'!G43))="","",OFFSET('Sanitation Data'!$G$30,0,10*ROW('Sanitation Data'!G43)))</f>
        <v/>
      </c>
      <c r="DC49" s="305" t="str">
        <f ca="true">+IF(OFFSET('Sanitation Data'!$G$31,0,10*ROW('Sanitation Data'!G43))="","",OFFSET('Sanitation Data'!$G$31,0,10*ROW('Sanitation Data'!G43)))</f>
        <v/>
      </c>
      <c r="DD49" s="305" t="str">
        <f ca="true">+IF(OFFSET('Sanitation Data'!$G$32,0,10*ROW('Sanitation Data'!G43))="","",OFFSET('Sanitation Data'!$G$32,0,10*ROW('Sanitation Data'!G43)))</f>
        <v/>
      </c>
      <c r="DE49" s="305" t="str">
        <f ca="true">+IF(OFFSET('Sanitation Data'!$H$28,0,10*ROW('Sanitation Data'!H43))="","",OFFSET('Sanitation Data'!$H$28,0,10*ROW('Sanitation Data'!H43)))</f>
        <v/>
      </c>
      <c r="DF49" s="305" t="str">
        <f ca="true">+IF(OFFSET('Sanitation Data'!$H$29,0,10*ROW('Sanitation Data'!H43))="","",OFFSET('Sanitation Data'!$H$29,0,10*ROW('Sanitation Data'!H43)))</f>
        <v/>
      </c>
      <c r="DG49" s="305" t="str">
        <f ca="true">+IF(OFFSET('Sanitation Data'!$H$30,0,10*ROW('Sanitation Data'!H43))="","",OFFSET('Sanitation Data'!$H$30,0,10*ROW('Sanitation Data'!H43)))</f>
        <v/>
      </c>
      <c r="DH49" s="305" t="str">
        <f ca="true">+IF(OFFSET('Sanitation Data'!$H$31,0,10*ROW('Sanitation Data'!H43))="","",OFFSET('Sanitation Data'!$H$31,0,10*ROW('Sanitation Data'!H43)))</f>
        <v/>
      </c>
      <c r="DI49" s="305" t="str">
        <f ca="true">+IF(OFFSET('Sanitation Data'!$H$32,0,10*ROW('Sanitation Data'!H43))="","",OFFSET('Sanitation Data'!$H$32,0,10*ROW('Sanitation Data'!H43)))</f>
        <v/>
      </c>
      <c r="DJ49" s="305" t="str">
        <f ca="true">+IF(OFFSET('Sanitation Data'!$I$28,0,10*ROW('Sanitation Data'!I43))="","",OFFSET('Sanitation Data'!$I$28,0,10*ROW('Sanitation Data'!I43)))</f>
        <v/>
      </c>
      <c r="DK49" s="305" t="str">
        <f ca="true">+IF(OFFSET('Sanitation Data'!$I$29,0,10*ROW('Sanitation Data'!I43))="","",OFFSET('Sanitation Data'!$I$29,0,10*ROW('Sanitation Data'!I43)))</f>
        <v/>
      </c>
      <c r="DL49" s="305" t="str">
        <f ca="true">+IF(OFFSET('Sanitation Data'!$I$30,0,10*ROW('Sanitation Data'!I43))="","",OFFSET('Sanitation Data'!$I$30,0,10*ROW('Sanitation Data'!I43)))</f>
        <v/>
      </c>
      <c r="DM49" s="305" t="str">
        <f ca="true">+IF(OFFSET('Sanitation Data'!$I$31,0,10*ROW('Sanitation Data'!I43))="","",OFFSET('Sanitation Data'!$I$31,0,10*ROW('Sanitation Data'!I43)))</f>
        <v/>
      </c>
      <c r="DN49" s="305" t="str">
        <f ca="true">+IF(OFFSET('Sanitation Data'!$I$32,0,10*ROW('Sanitation Data'!I43))="","",OFFSET('Sanitation Data'!$I$32,0,10*ROW('Sanitation Data'!I43)))</f>
        <v/>
      </c>
      <c r="DO49" s="305" t="str">
        <f ca="true">+IF(OFFSET('Hygiene Data'!$D$11,0,10*ROW('Hygiene Data'!D43))="","",OFFSET('Hygiene Data'!$D$11,0,10*ROW('Hygiene Data'!D43)))</f>
        <v/>
      </c>
      <c r="DP49" s="305" t="str">
        <f ca="true">+IF(OFFSET('Hygiene Data'!$D$12,0,10*ROW('Hygiene Data'!D43))="","",OFFSET('Hygiene Data'!$D$12,0,10*ROW('Hygiene Data'!D43)))</f>
        <v/>
      </c>
      <c r="DQ49" s="305" t="str">
        <f ca="true">+IF(OFFSET('Hygiene Data'!$D$13,0,10*ROW('Hygiene Data'!D43))="","",OFFSET('Hygiene Data'!$D$13,0,10*ROW('Hygiene Data'!D43)))</f>
        <v/>
      </c>
      <c r="DR49" s="305" t="str">
        <f ca="true">+IF(OFFSET('Hygiene Data'!$E$11,0,10*ROW('Hygiene Data'!E43))="","",OFFSET('Hygiene Data'!$E$11,0,10*ROW('Hygiene Data'!E43)))</f>
        <v/>
      </c>
      <c r="DS49" s="305" t="str">
        <f ca="true">+IF(OFFSET('Hygiene Data'!$E$12,0,10*ROW('Hygiene Data'!E43))="","",OFFSET('Hygiene Data'!$E$12,0,10*ROW('Hygiene Data'!E43)))</f>
        <v/>
      </c>
      <c r="DT49" s="305" t="str">
        <f ca="true">+IF(OFFSET('Hygiene Data'!$E$13,0,10*ROW('Hygiene Data'!E43))="","",OFFSET('Hygiene Data'!$E$13,0,10*ROW('Hygiene Data'!E43)))</f>
        <v/>
      </c>
      <c r="DU49" s="305" t="str">
        <f ca="true">+IF(OFFSET('Hygiene Data'!$F$11,0,10*ROW('Hygiene Data'!F43))="","",OFFSET('Hygiene Data'!$F$11,0,10*ROW('Hygiene Data'!F43)))</f>
        <v/>
      </c>
      <c r="DV49" s="305" t="str">
        <f ca="true">+IF(OFFSET('Hygiene Data'!$F$12,0,10*ROW('Hygiene Data'!F43))="","",OFFSET('Hygiene Data'!$F$12,0,10*ROW('Hygiene Data'!F43)))</f>
        <v/>
      </c>
      <c r="DW49" s="305" t="str">
        <f ca="true">+IF(OFFSET('Hygiene Data'!$F$13,0,10*ROW('Hygiene Data'!F43))="","",OFFSET('Hygiene Data'!$F$13,0,10*ROW('Hygiene Data'!F43)))</f>
        <v/>
      </c>
      <c r="DX49" s="305" t="str">
        <f ca="true">+IF(OFFSET('Hygiene Data'!$G$11,0,10*ROW('Hygiene Data'!G43))="","",OFFSET('Hygiene Data'!$G$11,0,10*ROW('Hygiene Data'!G43)))</f>
        <v/>
      </c>
      <c r="DY49" s="305" t="str">
        <f ca="true">+IF(OFFSET('Hygiene Data'!$G$12,0,10*ROW('Hygiene Data'!G43))="","",OFFSET('Hygiene Data'!$G$12,0,10*ROW('Hygiene Data'!G43)))</f>
        <v/>
      </c>
      <c r="DZ49" s="305" t="str">
        <f ca="true">+IF(OFFSET('Hygiene Data'!$G$13,0,10*ROW('Hygiene Data'!G43))="","",OFFSET('Hygiene Data'!$G$13,0,10*ROW('Hygiene Data'!G43)))</f>
        <v/>
      </c>
      <c r="EA49" s="305" t="str">
        <f ca="true">+IF(OFFSET('Hygiene Data'!$H$11,0,10*ROW('Hygiene Data'!H43))="","",OFFSET('Hygiene Data'!$H$11,0,10*ROW('Hygiene Data'!H43)))</f>
        <v/>
      </c>
      <c r="EB49" s="305" t="str">
        <f ca="true">+IF(OFFSET('Hygiene Data'!$H$12,0,10*ROW('Hygiene Data'!H43))="","",OFFSET('Hygiene Data'!$H$12,0,10*ROW('Hygiene Data'!H43)))</f>
        <v/>
      </c>
      <c r="EC49" s="305" t="str">
        <f ca="true">+IF(OFFSET('Hygiene Data'!$H$13,0,10*ROW('Hygiene Data'!H43))="","",OFFSET('Hygiene Data'!$H$13,0,10*ROW('Hygiene Data'!H43)))</f>
        <v/>
      </c>
      <c r="ED49" s="305" t="str">
        <f ca="true">+IF(OFFSET('Hygiene Data'!$I$11,0,10*ROW('Hygiene Data'!I43))="","",OFFSET('Hygiene Data'!$I$11,0,10*ROW('Hygiene Data'!I43)))</f>
        <v/>
      </c>
      <c r="EE49" s="305" t="str">
        <f ca="true">+IF(OFFSET('Hygiene Data'!$I$12,0,10*ROW('Hygiene Data'!I43))="","",OFFSET('Hygiene Data'!$I$12,0,10*ROW('Hygiene Data'!I43)))</f>
        <v/>
      </c>
      <c r="EF49" s="305"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61"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5"/>
      <c r="BS50" s="305" t="str">
        <f ca="true">+IF(OFFSET('Water Data'!$D$27,0,10*ROW('Water Data'!D44))="","",OFFSET('Water Data'!$D$27,0,10*ROW('Water Data'!D44)))</f>
        <v/>
      </c>
      <c r="BT50" s="305" t="str">
        <f ca="true">+IF(OFFSET('Water Data'!$D$28,0,10*ROW('Water Data'!D44))="","",OFFSET('Water Data'!$D$28,0,10*ROW('Water Data'!D44)))</f>
        <v/>
      </c>
      <c r="BU50" s="305" t="str">
        <f ca="true">+IF(OFFSET('Water Data'!$D$29,0,10*ROW('Water Data'!D44))="","",OFFSET('Water Data'!$D$29,0,10*ROW('Water Data'!D44)))</f>
        <v/>
      </c>
      <c r="BV50" s="305" t="str">
        <f ca="true">+IF(OFFSET('Water Data'!$E$27,0,10*ROW('Water Data'!E44))="","",OFFSET('Water Data'!$E$27,0,10*ROW('Water Data'!E44)))</f>
        <v/>
      </c>
      <c r="BW50" s="305" t="str">
        <f ca="true">+IF(OFFSET('Water Data'!$E$28,0,10*ROW('Water Data'!E44))="","",OFFSET('Water Data'!$E$28,0,10*ROW('Water Data'!E44)))</f>
        <v/>
      </c>
      <c r="BX50" s="305" t="str">
        <f ca="true">+IF(OFFSET('Water Data'!$E$29,0,10*ROW('Water Data'!E44))="","",OFFSET('Water Data'!$E$29,0,10*ROW('Water Data'!E44)))</f>
        <v/>
      </c>
      <c r="BY50" s="305" t="str">
        <f ca="true">+IF(OFFSET('Water Data'!$F$27,0,10*ROW('Water Data'!F44))="","",OFFSET('Water Data'!$F$27,0,10*ROW('Water Data'!F44)))</f>
        <v/>
      </c>
      <c r="BZ50" s="305" t="str">
        <f ca="true">+IF(OFFSET('Water Data'!$F$28,0,10*ROW('Water Data'!F44))="","",OFFSET('Water Data'!$F$28,0,10*ROW('Water Data'!F44)))</f>
        <v/>
      </c>
      <c r="CA50" s="305" t="str">
        <f ca="true">+IF(OFFSET('Water Data'!$F$29,0,10*ROW('Water Data'!F44))="","",OFFSET('Water Data'!$F$29,0,10*ROW('Water Data'!F44)))</f>
        <v/>
      </c>
      <c r="CB50" s="305" t="str">
        <f ca="true">+IF(OFFSET('Water Data'!$G$27,0,10*ROW('Water Data'!G44))="","",OFFSET('Water Data'!$G$27,0,10*ROW('Water Data'!G44)))</f>
        <v/>
      </c>
      <c r="CC50" s="305" t="str">
        <f ca="true">+IF(OFFSET('Water Data'!$G$28,0,10*ROW('Water Data'!G44))="","",OFFSET('Water Data'!$G$28,0,10*ROW('Water Data'!G44)))</f>
        <v/>
      </c>
      <c r="CD50" s="305" t="str">
        <f ca="true">+IF(OFFSET('Water Data'!$G$29,0,10*ROW('Water Data'!G44))="","",OFFSET('Water Data'!$G$29,0,10*ROW('Water Data'!G44)))</f>
        <v/>
      </c>
      <c r="CE50" s="305" t="str">
        <f ca="true">+IF(OFFSET('Water Data'!$H$27,0,10*ROW('Water Data'!H44))="","",OFFSET('Water Data'!$H$27,0,10*ROW('Water Data'!H44)))</f>
        <v/>
      </c>
      <c r="CF50" s="305" t="str">
        <f ca="true">+IF(OFFSET('Water Data'!$H$28,0,10*ROW('Water Data'!H44))="","",OFFSET('Water Data'!$H$28,0,10*ROW('Water Data'!H44)))</f>
        <v/>
      </c>
      <c r="CG50" s="305" t="str">
        <f ca="true">+IF(OFFSET('Water Data'!$H$29,0,10*ROW('Water Data'!H44))="","",OFFSET('Water Data'!$H$29,0,10*ROW('Water Data'!H44)))</f>
        <v/>
      </c>
      <c r="CH50" s="305" t="str">
        <f ca="true">+IF(OFFSET('Water Data'!$I$27,0,10*ROW('Water Data'!I44))="","",OFFSET('Water Data'!$I$27,0,10*ROW('Water Data'!I44)))</f>
        <v/>
      </c>
      <c r="CI50" s="305" t="str">
        <f ca="true">+IF(OFFSET('Water Data'!$I$28,0,10*ROW('Water Data'!I44))="","",OFFSET('Water Data'!$I$28,0,10*ROW('Water Data'!I44)))</f>
        <v/>
      </c>
      <c r="CJ50" s="305" t="str">
        <f ca="true">+IF(OFFSET('Water Data'!$I$29,0,10*ROW('Water Data'!I44))="","",OFFSET('Water Data'!$I$29,0,10*ROW('Water Data'!I44)))</f>
        <v/>
      </c>
      <c r="CK50" s="305" t="str">
        <f ca="true">+IF(OFFSET('Sanitation Data'!$D$28,0,10*ROW('Sanitation Data'!D44))="","",OFFSET('Sanitation Data'!$D$28,0,10*ROW('Sanitation Data'!D44)))</f>
        <v/>
      </c>
      <c r="CL50" s="305" t="str">
        <f ca="true">+IF(OFFSET('Sanitation Data'!$D$29,0,10*ROW('Sanitation Data'!D44))="","",OFFSET('Sanitation Data'!$D$29,0,10*ROW('Sanitation Data'!D44)))</f>
        <v/>
      </c>
      <c r="CM50" s="305" t="str">
        <f ca="true">+IF(OFFSET('Sanitation Data'!$D$30,0,10*ROW('Sanitation Data'!D44))="","",OFFSET('Sanitation Data'!$D$30,0,10*ROW('Sanitation Data'!D44)))</f>
        <v/>
      </c>
      <c r="CN50" s="305" t="str">
        <f ca="true">+IF(OFFSET('Sanitation Data'!$D$31,0,10*ROW('Sanitation Data'!D44))="","",OFFSET('Sanitation Data'!$D$31,0,10*ROW('Sanitation Data'!D44)))</f>
        <v/>
      </c>
      <c r="CO50" s="305" t="str">
        <f ca="true">+IF(OFFSET('Sanitation Data'!$D$32,0,10*ROW('Sanitation Data'!D44))="","",OFFSET('Sanitation Data'!$D$32,0,10*ROW('Sanitation Data'!D44)))</f>
        <v/>
      </c>
      <c r="CP50" s="305" t="str">
        <f ca="true">+IF(OFFSET('Sanitation Data'!$E$28,0,10*ROW('Sanitation Data'!E44))="","",OFFSET('Sanitation Data'!$E$28,0,10*ROW('Sanitation Data'!E44)))</f>
        <v/>
      </c>
      <c r="CQ50" s="305" t="str">
        <f ca="true">+IF(OFFSET('Sanitation Data'!$E$29,0,10*ROW('Sanitation Data'!E44))="","",OFFSET('Sanitation Data'!$E$29,0,10*ROW('Sanitation Data'!E44)))</f>
        <v/>
      </c>
      <c r="CR50" s="305" t="str">
        <f ca="true">+IF(OFFSET('Sanitation Data'!$E$30,0,10*ROW('Sanitation Data'!E44))="","",OFFSET('Sanitation Data'!$E$30,0,10*ROW('Sanitation Data'!E44)))</f>
        <v/>
      </c>
      <c r="CS50" s="305" t="str">
        <f ca="true">+IF(OFFSET('Sanitation Data'!$E$31,0,10*ROW('Sanitation Data'!E44))="","",OFFSET('Sanitation Data'!$E$31,0,10*ROW('Sanitation Data'!E44)))</f>
        <v/>
      </c>
      <c r="CT50" s="305" t="str">
        <f ca="true">+IF(OFFSET('Sanitation Data'!$E$32,0,10*ROW('Sanitation Data'!E44))="","",OFFSET('Sanitation Data'!$E$32,0,10*ROW('Sanitation Data'!E44)))</f>
        <v/>
      </c>
      <c r="CU50" s="305" t="str">
        <f ca="true">+IF(OFFSET('Sanitation Data'!$F$28,0,10*ROW('Sanitation Data'!F44))="","",OFFSET('Sanitation Data'!$F$28,0,10*ROW('Sanitation Data'!F44)))</f>
        <v/>
      </c>
      <c r="CV50" s="305" t="str">
        <f ca="true">+IF(OFFSET('Sanitation Data'!$F$29,0,10*ROW('Sanitation Data'!F44))="","",OFFSET('Sanitation Data'!$F$29,0,10*ROW('Sanitation Data'!F44)))</f>
        <v/>
      </c>
      <c r="CW50" s="305" t="str">
        <f ca="true">+IF(OFFSET('Sanitation Data'!$F$30,0,10*ROW('Sanitation Data'!F44))="","",OFFSET('Sanitation Data'!$F$30,0,10*ROW('Sanitation Data'!F44)))</f>
        <v/>
      </c>
      <c r="CX50" s="305" t="str">
        <f ca="true">+IF(OFFSET('Sanitation Data'!$F$31,0,10*ROW('Sanitation Data'!F44))="","",OFFSET('Sanitation Data'!$F$31,0,10*ROW('Sanitation Data'!F44)))</f>
        <v/>
      </c>
      <c r="CY50" s="305" t="str">
        <f ca="true">+IF(OFFSET('Sanitation Data'!$F$32,0,10*ROW('Sanitation Data'!F44))="","",OFFSET('Sanitation Data'!$F$32,0,10*ROW('Sanitation Data'!F44)))</f>
        <v/>
      </c>
      <c r="CZ50" s="305" t="str">
        <f ca="true">+IF(OFFSET('Sanitation Data'!$G$28,0,10*ROW('Sanitation Data'!G44))="","",OFFSET('Sanitation Data'!$G$28,0,10*ROW('Sanitation Data'!G44)))</f>
        <v/>
      </c>
      <c r="DA50" s="305" t="str">
        <f ca="true">+IF(OFFSET('Sanitation Data'!$G$29,0,10*ROW('Sanitation Data'!G44))="","",OFFSET('Sanitation Data'!$G$29,0,10*ROW('Sanitation Data'!G44)))</f>
        <v/>
      </c>
      <c r="DB50" s="305" t="str">
        <f ca="true">+IF(OFFSET('Sanitation Data'!$G$30,0,10*ROW('Sanitation Data'!G44))="","",OFFSET('Sanitation Data'!$G$30,0,10*ROW('Sanitation Data'!G44)))</f>
        <v/>
      </c>
      <c r="DC50" s="305" t="str">
        <f ca="true">+IF(OFFSET('Sanitation Data'!$G$31,0,10*ROW('Sanitation Data'!G44))="","",OFFSET('Sanitation Data'!$G$31,0,10*ROW('Sanitation Data'!G44)))</f>
        <v/>
      </c>
      <c r="DD50" s="305" t="str">
        <f ca="true">+IF(OFFSET('Sanitation Data'!$G$32,0,10*ROW('Sanitation Data'!G44))="","",OFFSET('Sanitation Data'!$G$32,0,10*ROW('Sanitation Data'!G44)))</f>
        <v/>
      </c>
      <c r="DE50" s="305" t="str">
        <f ca="true">+IF(OFFSET('Sanitation Data'!$H$28,0,10*ROW('Sanitation Data'!H44))="","",OFFSET('Sanitation Data'!$H$28,0,10*ROW('Sanitation Data'!H44)))</f>
        <v/>
      </c>
      <c r="DF50" s="305" t="str">
        <f ca="true">+IF(OFFSET('Sanitation Data'!$H$29,0,10*ROW('Sanitation Data'!H44))="","",OFFSET('Sanitation Data'!$H$29,0,10*ROW('Sanitation Data'!H44)))</f>
        <v/>
      </c>
      <c r="DG50" s="305" t="str">
        <f ca="true">+IF(OFFSET('Sanitation Data'!$H$30,0,10*ROW('Sanitation Data'!H44))="","",OFFSET('Sanitation Data'!$H$30,0,10*ROW('Sanitation Data'!H44)))</f>
        <v/>
      </c>
      <c r="DH50" s="305" t="str">
        <f ca="true">+IF(OFFSET('Sanitation Data'!$H$31,0,10*ROW('Sanitation Data'!H44))="","",OFFSET('Sanitation Data'!$H$31,0,10*ROW('Sanitation Data'!H44)))</f>
        <v/>
      </c>
      <c r="DI50" s="305" t="str">
        <f ca="true">+IF(OFFSET('Sanitation Data'!$H$32,0,10*ROW('Sanitation Data'!H44))="","",OFFSET('Sanitation Data'!$H$32,0,10*ROW('Sanitation Data'!H44)))</f>
        <v/>
      </c>
      <c r="DJ50" s="305" t="str">
        <f ca="true">+IF(OFFSET('Sanitation Data'!$I$28,0,10*ROW('Sanitation Data'!I44))="","",OFFSET('Sanitation Data'!$I$28,0,10*ROW('Sanitation Data'!I44)))</f>
        <v/>
      </c>
      <c r="DK50" s="305" t="str">
        <f ca="true">+IF(OFFSET('Sanitation Data'!$I$29,0,10*ROW('Sanitation Data'!I44))="","",OFFSET('Sanitation Data'!$I$29,0,10*ROW('Sanitation Data'!I44)))</f>
        <v/>
      </c>
      <c r="DL50" s="305" t="str">
        <f ca="true">+IF(OFFSET('Sanitation Data'!$I$30,0,10*ROW('Sanitation Data'!I44))="","",OFFSET('Sanitation Data'!$I$30,0,10*ROW('Sanitation Data'!I44)))</f>
        <v/>
      </c>
      <c r="DM50" s="305" t="str">
        <f ca="true">+IF(OFFSET('Sanitation Data'!$I$31,0,10*ROW('Sanitation Data'!I44))="","",OFFSET('Sanitation Data'!$I$31,0,10*ROW('Sanitation Data'!I44)))</f>
        <v/>
      </c>
      <c r="DN50" s="305" t="str">
        <f ca="true">+IF(OFFSET('Sanitation Data'!$I$32,0,10*ROW('Sanitation Data'!I44))="","",OFFSET('Sanitation Data'!$I$32,0,10*ROW('Sanitation Data'!I44)))</f>
        <v/>
      </c>
      <c r="DO50" s="305" t="str">
        <f ca="true">+IF(OFFSET('Hygiene Data'!$D$11,0,10*ROW('Hygiene Data'!D44))="","",OFFSET('Hygiene Data'!$D$11,0,10*ROW('Hygiene Data'!D44)))</f>
        <v/>
      </c>
      <c r="DP50" s="305" t="str">
        <f ca="true">+IF(OFFSET('Hygiene Data'!$D$12,0,10*ROW('Hygiene Data'!D44))="","",OFFSET('Hygiene Data'!$D$12,0,10*ROW('Hygiene Data'!D44)))</f>
        <v/>
      </c>
      <c r="DQ50" s="305" t="str">
        <f ca="true">+IF(OFFSET('Hygiene Data'!$D$13,0,10*ROW('Hygiene Data'!D44))="","",OFFSET('Hygiene Data'!$D$13,0,10*ROW('Hygiene Data'!D44)))</f>
        <v/>
      </c>
      <c r="DR50" s="305" t="str">
        <f ca="true">+IF(OFFSET('Hygiene Data'!$E$11,0,10*ROW('Hygiene Data'!E44))="","",OFFSET('Hygiene Data'!$E$11,0,10*ROW('Hygiene Data'!E44)))</f>
        <v/>
      </c>
      <c r="DS50" s="305" t="str">
        <f ca="true">+IF(OFFSET('Hygiene Data'!$E$12,0,10*ROW('Hygiene Data'!E44))="","",OFFSET('Hygiene Data'!$E$12,0,10*ROW('Hygiene Data'!E44)))</f>
        <v/>
      </c>
      <c r="DT50" s="305" t="str">
        <f ca="true">+IF(OFFSET('Hygiene Data'!$E$13,0,10*ROW('Hygiene Data'!E44))="","",OFFSET('Hygiene Data'!$E$13,0,10*ROW('Hygiene Data'!E44)))</f>
        <v/>
      </c>
      <c r="DU50" s="305" t="str">
        <f ca="true">+IF(OFFSET('Hygiene Data'!$F$11,0,10*ROW('Hygiene Data'!F44))="","",OFFSET('Hygiene Data'!$F$11,0,10*ROW('Hygiene Data'!F44)))</f>
        <v/>
      </c>
      <c r="DV50" s="305" t="str">
        <f ca="true">+IF(OFFSET('Hygiene Data'!$F$12,0,10*ROW('Hygiene Data'!F44))="","",OFFSET('Hygiene Data'!$F$12,0,10*ROW('Hygiene Data'!F44)))</f>
        <v/>
      </c>
      <c r="DW50" s="305" t="str">
        <f ca="true">+IF(OFFSET('Hygiene Data'!$F$13,0,10*ROW('Hygiene Data'!F44))="","",OFFSET('Hygiene Data'!$F$13,0,10*ROW('Hygiene Data'!F44)))</f>
        <v/>
      </c>
      <c r="DX50" s="305" t="str">
        <f ca="true">+IF(OFFSET('Hygiene Data'!$G$11,0,10*ROW('Hygiene Data'!G44))="","",OFFSET('Hygiene Data'!$G$11,0,10*ROW('Hygiene Data'!G44)))</f>
        <v/>
      </c>
      <c r="DY50" s="305" t="str">
        <f ca="true">+IF(OFFSET('Hygiene Data'!$G$12,0,10*ROW('Hygiene Data'!G44))="","",OFFSET('Hygiene Data'!$G$12,0,10*ROW('Hygiene Data'!G44)))</f>
        <v/>
      </c>
      <c r="DZ50" s="305" t="str">
        <f ca="true">+IF(OFFSET('Hygiene Data'!$G$13,0,10*ROW('Hygiene Data'!G44))="","",OFFSET('Hygiene Data'!$G$13,0,10*ROW('Hygiene Data'!G44)))</f>
        <v/>
      </c>
      <c r="EA50" s="305" t="str">
        <f ca="true">+IF(OFFSET('Hygiene Data'!$H$11,0,10*ROW('Hygiene Data'!H44))="","",OFFSET('Hygiene Data'!$H$11,0,10*ROW('Hygiene Data'!H44)))</f>
        <v/>
      </c>
      <c r="EB50" s="305" t="str">
        <f ca="true">+IF(OFFSET('Hygiene Data'!$H$12,0,10*ROW('Hygiene Data'!H44))="","",OFFSET('Hygiene Data'!$H$12,0,10*ROW('Hygiene Data'!H44)))</f>
        <v/>
      </c>
      <c r="EC50" s="305" t="str">
        <f ca="true">+IF(OFFSET('Hygiene Data'!$H$13,0,10*ROW('Hygiene Data'!H44))="","",OFFSET('Hygiene Data'!$H$13,0,10*ROW('Hygiene Data'!H44)))</f>
        <v/>
      </c>
      <c r="ED50" s="305" t="str">
        <f ca="true">+IF(OFFSET('Hygiene Data'!$I$11,0,10*ROW('Hygiene Data'!I44))="","",OFFSET('Hygiene Data'!$I$11,0,10*ROW('Hygiene Data'!I44)))</f>
        <v/>
      </c>
      <c r="EE50" s="305" t="str">
        <f ca="true">+IF(OFFSET('Hygiene Data'!$I$12,0,10*ROW('Hygiene Data'!I44))="","",OFFSET('Hygiene Data'!$I$12,0,10*ROW('Hygiene Data'!I44)))</f>
        <v/>
      </c>
      <c r="EF50" s="305"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61"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5"/>
      <c r="BS51" s="305" t="str">
        <f ca="true">+IF(OFFSET('Water Data'!$D$27,0,10*ROW('Water Data'!D45))="","",OFFSET('Water Data'!$D$27,0,10*ROW('Water Data'!D45)))</f>
        <v/>
      </c>
      <c r="BT51" s="305" t="str">
        <f ca="true">+IF(OFFSET('Water Data'!$D$28,0,10*ROW('Water Data'!D45))="","",OFFSET('Water Data'!$D$28,0,10*ROW('Water Data'!D45)))</f>
        <v/>
      </c>
      <c r="BU51" s="305" t="str">
        <f ca="true">+IF(OFFSET('Water Data'!$D$29,0,10*ROW('Water Data'!D45))="","",OFFSET('Water Data'!$D$29,0,10*ROW('Water Data'!D45)))</f>
        <v/>
      </c>
      <c r="BV51" s="305" t="str">
        <f ca="true">+IF(OFFSET('Water Data'!$E$27,0,10*ROW('Water Data'!E45))="","",OFFSET('Water Data'!$E$27,0,10*ROW('Water Data'!E45)))</f>
        <v/>
      </c>
      <c r="BW51" s="305" t="str">
        <f ca="true">+IF(OFFSET('Water Data'!$E$28,0,10*ROW('Water Data'!E45))="","",OFFSET('Water Data'!$E$28,0,10*ROW('Water Data'!E45)))</f>
        <v/>
      </c>
      <c r="BX51" s="305" t="str">
        <f ca="true">+IF(OFFSET('Water Data'!$E$29,0,10*ROW('Water Data'!E45))="","",OFFSET('Water Data'!$E$29,0,10*ROW('Water Data'!E45)))</f>
        <v/>
      </c>
      <c r="BY51" s="305" t="str">
        <f ca="true">+IF(OFFSET('Water Data'!$F$27,0,10*ROW('Water Data'!F45))="","",OFFSET('Water Data'!$F$27,0,10*ROW('Water Data'!F45)))</f>
        <v/>
      </c>
      <c r="BZ51" s="305" t="str">
        <f ca="true">+IF(OFFSET('Water Data'!$F$28,0,10*ROW('Water Data'!F45))="","",OFFSET('Water Data'!$F$28,0,10*ROW('Water Data'!F45)))</f>
        <v/>
      </c>
      <c r="CA51" s="305" t="str">
        <f ca="true">+IF(OFFSET('Water Data'!$F$29,0,10*ROW('Water Data'!F45))="","",OFFSET('Water Data'!$F$29,0,10*ROW('Water Data'!F45)))</f>
        <v/>
      </c>
      <c r="CB51" s="305" t="str">
        <f ca="true">+IF(OFFSET('Water Data'!$G$27,0,10*ROW('Water Data'!G45))="","",OFFSET('Water Data'!$G$27,0,10*ROW('Water Data'!G45)))</f>
        <v/>
      </c>
      <c r="CC51" s="305" t="str">
        <f ca="true">+IF(OFFSET('Water Data'!$G$28,0,10*ROW('Water Data'!G45))="","",OFFSET('Water Data'!$G$28,0,10*ROW('Water Data'!G45)))</f>
        <v/>
      </c>
      <c r="CD51" s="305" t="str">
        <f ca="true">+IF(OFFSET('Water Data'!$G$29,0,10*ROW('Water Data'!G45))="","",OFFSET('Water Data'!$G$29,0,10*ROW('Water Data'!G45)))</f>
        <v/>
      </c>
      <c r="CE51" s="305" t="str">
        <f ca="true">+IF(OFFSET('Water Data'!$H$27,0,10*ROW('Water Data'!H45))="","",OFFSET('Water Data'!$H$27,0,10*ROW('Water Data'!H45)))</f>
        <v/>
      </c>
      <c r="CF51" s="305" t="str">
        <f ca="true">+IF(OFFSET('Water Data'!$H$28,0,10*ROW('Water Data'!H45))="","",OFFSET('Water Data'!$H$28,0,10*ROW('Water Data'!H45)))</f>
        <v/>
      </c>
      <c r="CG51" s="305" t="str">
        <f ca="true">+IF(OFFSET('Water Data'!$H$29,0,10*ROW('Water Data'!H45))="","",OFFSET('Water Data'!$H$29,0,10*ROW('Water Data'!H45)))</f>
        <v/>
      </c>
      <c r="CH51" s="305" t="str">
        <f ca="true">+IF(OFFSET('Water Data'!$I$27,0,10*ROW('Water Data'!I45))="","",OFFSET('Water Data'!$I$27,0,10*ROW('Water Data'!I45)))</f>
        <v/>
      </c>
      <c r="CI51" s="305" t="str">
        <f ca="true">+IF(OFFSET('Water Data'!$I$28,0,10*ROW('Water Data'!I45))="","",OFFSET('Water Data'!$I$28,0,10*ROW('Water Data'!I45)))</f>
        <v/>
      </c>
      <c r="CJ51" s="305" t="str">
        <f ca="true">+IF(OFFSET('Water Data'!$I$29,0,10*ROW('Water Data'!I45))="","",OFFSET('Water Data'!$I$29,0,10*ROW('Water Data'!I45)))</f>
        <v/>
      </c>
      <c r="CK51" s="305" t="str">
        <f ca="true">+IF(OFFSET('Sanitation Data'!$D$28,0,10*ROW('Sanitation Data'!D45))="","",OFFSET('Sanitation Data'!$D$28,0,10*ROW('Sanitation Data'!D45)))</f>
        <v/>
      </c>
      <c r="CL51" s="305" t="str">
        <f ca="true">+IF(OFFSET('Sanitation Data'!$D$29,0,10*ROW('Sanitation Data'!D45))="","",OFFSET('Sanitation Data'!$D$29,0,10*ROW('Sanitation Data'!D45)))</f>
        <v/>
      </c>
      <c r="CM51" s="305" t="str">
        <f ca="true">+IF(OFFSET('Sanitation Data'!$D$30,0,10*ROW('Sanitation Data'!D45))="","",OFFSET('Sanitation Data'!$D$30,0,10*ROW('Sanitation Data'!D45)))</f>
        <v/>
      </c>
      <c r="CN51" s="305" t="str">
        <f ca="true">+IF(OFFSET('Sanitation Data'!$D$31,0,10*ROW('Sanitation Data'!D45))="","",OFFSET('Sanitation Data'!$D$31,0,10*ROW('Sanitation Data'!D45)))</f>
        <v/>
      </c>
      <c r="CO51" s="305" t="str">
        <f ca="true">+IF(OFFSET('Sanitation Data'!$D$32,0,10*ROW('Sanitation Data'!D45))="","",OFFSET('Sanitation Data'!$D$32,0,10*ROW('Sanitation Data'!D45)))</f>
        <v/>
      </c>
      <c r="CP51" s="305" t="str">
        <f ca="true">+IF(OFFSET('Sanitation Data'!$E$28,0,10*ROW('Sanitation Data'!E45))="","",OFFSET('Sanitation Data'!$E$28,0,10*ROW('Sanitation Data'!E45)))</f>
        <v/>
      </c>
      <c r="CQ51" s="305" t="str">
        <f ca="true">+IF(OFFSET('Sanitation Data'!$E$29,0,10*ROW('Sanitation Data'!E45))="","",OFFSET('Sanitation Data'!$E$29,0,10*ROW('Sanitation Data'!E45)))</f>
        <v/>
      </c>
      <c r="CR51" s="305" t="str">
        <f ca="true">+IF(OFFSET('Sanitation Data'!$E$30,0,10*ROW('Sanitation Data'!E45))="","",OFFSET('Sanitation Data'!$E$30,0,10*ROW('Sanitation Data'!E45)))</f>
        <v/>
      </c>
      <c r="CS51" s="305" t="str">
        <f ca="true">+IF(OFFSET('Sanitation Data'!$E$31,0,10*ROW('Sanitation Data'!E45))="","",OFFSET('Sanitation Data'!$E$31,0,10*ROW('Sanitation Data'!E45)))</f>
        <v/>
      </c>
      <c r="CT51" s="305" t="str">
        <f ca="true">+IF(OFFSET('Sanitation Data'!$E$32,0,10*ROW('Sanitation Data'!E45))="","",OFFSET('Sanitation Data'!$E$32,0,10*ROW('Sanitation Data'!E45)))</f>
        <v/>
      </c>
      <c r="CU51" s="305" t="str">
        <f ca="true">+IF(OFFSET('Sanitation Data'!$F$28,0,10*ROW('Sanitation Data'!F45))="","",OFFSET('Sanitation Data'!$F$28,0,10*ROW('Sanitation Data'!F45)))</f>
        <v/>
      </c>
      <c r="CV51" s="305" t="str">
        <f ca="true">+IF(OFFSET('Sanitation Data'!$F$29,0,10*ROW('Sanitation Data'!F45))="","",OFFSET('Sanitation Data'!$F$29,0,10*ROW('Sanitation Data'!F45)))</f>
        <v/>
      </c>
      <c r="CW51" s="305" t="str">
        <f ca="true">+IF(OFFSET('Sanitation Data'!$F$30,0,10*ROW('Sanitation Data'!F45))="","",OFFSET('Sanitation Data'!$F$30,0,10*ROW('Sanitation Data'!F45)))</f>
        <v/>
      </c>
      <c r="CX51" s="305" t="str">
        <f ca="true">+IF(OFFSET('Sanitation Data'!$F$31,0,10*ROW('Sanitation Data'!F45))="","",OFFSET('Sanitation Data'!$F$31,0,10*ROW('Sanitation Data'!F45)))</f>
        <v/>
      </c>
      <c r="CY51" s="305" t="str">
        <f ca="true">+IF(OFFSET('Sanitation Data'!$F$32,0,10*ROW('Sanitation Data'!F45))="","",OFFSET('Sanitation Data'!$F$32,0,10*ROW('Sanitation Data'!F45)))</f>
        <v/>
      </c>
      <c r="CZ51" s="305" t="str">
        <f ca="true">+IF(OFFSET('Sanitation Data'!$G$28,0,10*ROW('Sanitation Data'!G45))="","",OFFSET('Sanitation Data'!$G$28,0,10*ROW('Sanitation Data'!G45)))</f>
        <v/>
      </c>
      <c r="DA51" s="305" t="str">
        <f ca="true">+IF(OFFSET('Sanitation Data'!$G$29,0,10*ROW('Sanitation Data'!G45))="","",OFFSET('Sanitation Data'!$G$29,0,10*ROW('Sanitation Data'!G45)))</f>
        <v/>
      </c>
      <c r="DB51" s="305" t="str">
        <f ca="true">+IF(OFFSET('Sanitation Data'!$G$30,0,10*ROW('Sanitation Data'!G45))="","",OFFSET('Sanitation Data'!$G$30,0,10*ROW('Sanitation Data'!G45)))</f>
        <v/>
      </c>
      <c r="DC51" s="305" t="str">
        <f ca="true">+IF(OFFSET('Sanitation Data'!$G$31,0,10*ROW('Sanitation Data'!G45))="","",OFFSET('Sanitation Data'!$G$31,0,10*ROW('Sanitation Data'!G45)))</f>
        <v/>
      </c>
      <c r="DD51" s="305" t="str">
        <f ca="true">+IF(OFFSET('Sanitation Data'!$G$32,0,10*ROW('Sanitation Data'!G45))="","",OFFSET('Sanitation Data'!$G$32,0,10*ROW('Sanitation Data'!G45)))</f>
        <v/>
      </c>
      <c r="DE51" s="305" t="str">
        <f ca="true">+IF(OFFSET('Sanitation Data'!$H$28,0,10*ROW('Sanitation Data'!H45))="","",OFFSET('Sanitation Data'!$H$28,0,10*ROW('Sanitation Data'!H45)))</f>
        <v/>
      </c>
      <c r="DF51" s="305" t="str">
        <f ca="true">+IF(OFFSET('Sanitation Data'!$H$29,0,10*ROW('Sanitation Data'!H45))="","",OFFSET('Sanitation Data'!$H$29,0,10*ROW('Sanitation Data'!H45)))</f>
        <v/>
      </c>
      <c r="DG51" s="305" t="str">
        <f ca="true">+IF(OFFSET('Sanitation Data'!$H$30,0,10*ROW('Sanitation Data'!H45))="","",OFFSET('Sanitation Data'!$H$30,0,10*ROW('Sanitation Data'!H45)))</f>
        <v/>
      </c>
      <c r="DH51" s="305" t="str">
        <f ca="true">+IF(OFFSET('Sanitation Data'!$H$31,0,10*ROW('Sanitation Data'!H45))="","",OFFSET('Sanitation Data'!$H$31,0,10*ROW('Sanitation Data'!H45)))</f>
        <v/>
      </c>
      <c r="DI51" s="305" t="str">
        <f ca="true">+IF(OFFSET('Sanitation Data'!$H$32,0,10*ROW('Sanitation Data'!H45))="","",OFFSET('Sanitation Data'!$H$32,0,10*ROW('Sanitation Data'!H45)))</f>
        <v/>
      </c>
      <c r="DJ51" s="305" t="str">
        <f ca="true">+IF(OFFSET('Sanitation Data'!$I$28,0,10*ROW('Sanitation Data'!I45))="","",OFFSET('Sanitation Data'!$I$28,0,10*ROW('Sanitation Data'!I45)))</f>
        <v/>
      </c>
      <c r="DK51" s="305" t="str">
        <f ca="true">+IF(OFFSET('Sanitation Data'!$I$29,0,10*ROW('Sanitation Data'!I45))="","",OFFSET('Sanitation Data'!$I$29,0,10*ROW('Sanitation Data'!I45)))</f>
        <v/>
      </c>
      <c r="DL51" s="305" t="str">
        <f ca="true">+IF(OFFSET('Sanitation Data'!$I$30,0,10*ROW('Sanitation Data'!I45))="","",OFFSET('Sanitation Data'!$I$30,0,10*ROW('Sanitation Data'!I45)))</f>
        <v/>
      </c>
      <c r="DM51" s="305" t="str">
        <f ca="true">+IF(OFFSET('Sanitation Data'!$I$31,0,10*ROW('Sanitation Data'!I45))="","",OFFSET('Sanitation Data'!$I$31,0,10*ROW('Sanitation Data'!I45)))</f>
        <v/>
      </c>
      <c r="DN51" s="305" t="str">
        <f ca="true">+IF(OFFSET('Sanitation Data'!$I$32,0,10*ROW('Sanitation Data'!I45))="","",OFFSET('Sanitation Data'!$I$32,0,10*ROW('Sanitation Data'!I45)))</f>
        <v/>
      </c>
      <c r="DO51" s="305" t="str">
        <f ca="true">+IF(OFFSET('Hygiene Data'!$D$11,0,10*ROW('Hygiene Data'!D45))="","",OFFSET('Hygiene Data'!$D$11,0,10*ROW('Hygiene Data'!D45)))</f>
        <v/>
      </c>
      <c r="DP51" s="305" t="str">
        <f ca="true">+IF(OFFSET('Hygiene Data'!$D$12,0,10*ROW('Hygiene Data'!D45))="","",OFFSET('Hygiene Data'!$D$12,0,10*ROW('Hygiene Data'!D45)))</f>
        <v/>
      </c>
      <c r="DQ51" s="305" t="str">
        <f ca="true">+IF(OFFSET('Hygiene Data'!$D$13,0,10*ROW('Hygiene Data'!D45))="","",OFFSET('Hygiene Data'!$D$13,0,10*ROW('Hygiene Data'!D45)))</f>
        <v/>
      </c>
      <c r="DR51" s="305" t="str">
        <f ca="true">+IF(OFFSET('Hygiene Data'!$E$11,0,10*ROW('Hygiene Data'!E45))="","",OFFSET('Hygiene Data'!$E$11,0,10*ROW('Hygiene Data'!E45)))</f>
        <v/>
      </c>
      <c r="DS51" s="305" t="str">
        <f ca="true">+IF(OFFSET('Hygiene Data'!$E$12,0,10*ROW('Hygiene Data'!E45))="","",OFFSET('Hygiene Data'!$E$12,0,10*ROW('Hygiene Data'!E45)))</f>
        <v/>
      </c>
      <c r="DT51" s="305" t="str">
        <f ca="true">+IF(OFFSET('Hygiene Data'!$E$13,0,10*ROW('Hygiene Data'!E45))="","",OFFSET('Hygiene Data'!$E$13,0,10*ROW('Hygiene Data'!E45)))</f>
        <v/>
      </c>
      <c r="DU51" s="305" t="str">
        <f ca="true">+IF(OFFSET('Hygiene Data'!$F$11,0,10*ROW('Hygiene Data'!F45))="","",OFFSET('Hygiene Data'!$F$11,0,10*ROW('Hygiene Data'!F45)))</f>
        <v/>
      </c>
      <c r="DV51" s="305" t="str">
        <f ca="true">+IF(OFFSET('Hygiene Data'!$F$12,0,10*ROW('Hygiene Data'!F45))="","",OFFSET('Hygiene Data'!$F$12,0,10*ROW('Hygiene Data'!F45)))</f>
        <v/>
      </c>
      <c r="DW51" s="305" t="str">
        <f ca="true">+IF(OFFSET('Hygiene Data'!$F$13,0,10*ROW('Hygiene Data'!F45))="","",OFFSET('Hygiene Data'!$F$13,0,10*ROW('Hygiene Data'!F45)))</f>
        <v/>
      </c>
      <c r="DX51" s="305" t="str">
        <f ca="true">+IF(OFFSET('Hygiene Data'!$G$11,0,10*ROW('Hygiene Data'!G45))="","",OFFSET('Hygiene Data'!$G$11,0,10*ROW('Hygiene Data'!G45)))</f>
        <v/>
      </c>
      <c r="DY51" s="305" t="str">
        <f ca="true">+IF(OFFSET('Hygiene Data'!$G$12,0,10*ROW('Hygiene Data'!G45))="","",OFFSET('Hygiene Data'!$G$12,0,10*ROW('Hygiene Data'!G45)))</f>
        <v/>
      </c>
      <c r="DZ51" s="305" t="str">
        <f ca="true">+IF(OFFSET('Hygiene Data'!$G$13,0,10*ROW('Hygiene Data'!G45))="","",OFFSET('Hygiene Data'!$G$13,0,10*ROW('Hygiene Data'!G45)))</f>
        <v/>
      </c>
      <c r="EA51" s="305" t="str">
        <f ca="true">+IF(OFFSET('Hygiene Data'!$H$11,0,10*ROW('Hygiene Data'!H45))="","",OFFSET('Hygiene Data'!$H$11,0,10*ROW('Hygiene Data'!H45)))</f>
        <v/>
      </c>
      <c r="EB51" s="305" t="str">
        <f ca="true">+IF(OFFSET('Hygiene Data'!$H$12,0,10*ROW('Hygiene Data'!H45))="","",OFFSET('Hygiene Data'!$H$12,0,10*ROW('Hygiene Data'!H45)))</f>
        <v/>
      </c>
      <c r="EC51" s="305" t="str">
        <f ca="true">+IF(OFFSET('Hygiene Data'!$H$13,0,10*ROW('Hygiene Data'!H45))="","",OFFSET('Hygiene Data'!$H$13,0,10*ROW('Hygiene Data'!H45)))</f>
        <v/>
      </c>
      <c r="ED51" s="305" t="str">
        <f ca="true">+IF(OFFSET('Hygiene Data'!$I$11,0,10*ROW('Hygiene Data'!I45))="","",OFFSET('Hygiene Data'!$I$11,0,10*ROW('Hygiene Data'!I45)))</f>
        <v/>
      </c>
      <c r="EE51" s="305" t="str">
        <f ca="true">+IF(OFFSET('Hygiene Data'!$I$12,0,10*ROW('Hygiene Data'!I45))="","",OFFSET('Hygiene Data'!$I$12,0,10*ROW('Hygiene Data'!I45)))</f>
        <v/>
      </c>
      <c r="EF51" s="305"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61"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5"/>
      <c r="BS52" s="305" t="str">
        <f ca="true">+IF(OFFSET('Water Data'!$D$27,0,10*ROW('Water Data'!D46))="","",OFFSET('Water Data'!$D$27,0,10*ROW('Water Data'!D46)))</f>
        <v/>
      </c>
      <c r="BT52" s="305" t="str">
        <f ca="true">+IF(OFFSET('Water Data'!$D$28,0,10*ROW('Water Data'!D46))="","",OFFSET('Water Data'!$D$28,0,10*ROW('Water Data'!D46)))</f>
        <v/>
      </c>
      <c r="BU52" s="305" t="str">
        <f ca="true">+IF(OFFSET('Water Data'!$D$29,0,10*ROW('Water Data'!D46))="","",OFFSET('Water Data'!$D$29,0,10*ROW('Water Data'!D46)))</f>
        <v/>
      </c>
      <c r="BV52" s="305" t="str">
        <f ca="true">+IF(OFFSET('Water Data'!$E$27,0,10*ROW('Water Data'!E46))="","",OFFSET('Water Data'!$E$27,0,10*ROW('Water Data'!E46)))</f>
        <v/>
      </c>
      <c r="BW52" s="305" t="str">
        <f ca="true">+IF(OFFSET('Water Data'!$E$28,0,10*ROW('Water Data'!E46))="","",OFFSET('Water Data'!$E$28,0,10*ROW('Water Data'!E46)))</f>
        <v/>
      </c>
      <c r="BX52" s="305" t="str">
        <f ca="true">+IF(OFFSET('Water Data'!$E$29,0,10*ROW('Water Data'!E46))="","",OFFSET('Water Data'!$E$29,0,10*ROW('Water Data'!E46)))</f>
        <v/>
      </c>
      <c r="BY52" s="305" t="str">
        <f ca="true">+IF(OFFSET('Water Data'!$F$27,0,10*ROW('Water Data'!F46))="","",OFFSET('Water Data'!$F$27,0,10*ROW('Water Data'!F46)))</f>
        <v/>
      </c>
      <c r="BZ52" s="305" t="str">
        <f ca="true">+IF(OFFSET('Water Data'!$F$28,0,10*ROW('Water Data'!F46))="","",OFFSET('Water Data'!$F$28,0,10*ROW('Water Data'!F46)))</f>
        <v/>
      </c>
      <c r="CA52" s="305" t="str">
        <f ca="true">+IF(OFFSET('Water Data'!$F$29,0,10*ROW('Water Data'!F46))="","",OFFSET('Water Data'!$F$29,0,10*ROW('Water Data'!F46)))</f>
        <v/>
      </c>
      <c r="CB52" s="305" t="str">
        <f ca="true">+IF(OFFSET('Water Data'!$G$27,0,10*ROW('Water Data'!G46))="","",OFFSET('Water Data'!$G$27,0,10*ROW('Water Data'!G46)))</f>
        <v/>
      </c>
      <c r="CC52" s="305" t="str">
        <f ca="true">+IF(OFFSET('Water Data'!$G$28,0,10*ROW('Water Data'!G46))="","",OFFSET('Water Data'!$G$28,0,10*ROW('Water Data'!G46)))</f>
        <v/>
      </c>
      <c r="CD52" s="305" t="str">
        <f ca="true">+IF(OFFSET('Water Data'!$G$29,0,10*ROW('Water Data'!G46))="","",OFFSET('Water Data'!$G$29,0,10*ROW('Water Data'!G46)))</f>
        <v/>
      </c>
      <c r="CE52" s="305" t="str">
        <f ca="true">+IF(OFFSET('Water Data'!$H$27,0,10*ROW('Water Data'!H46))="","",OFFSET('Water Data'!$H$27,0,10*ROW('Water Data'!H46)))</f>
        <v/>
      </c>
      <c r="CF52" s="305" t="str">
        <f ca="true">+IF(OFFSET('Water Data'!$H$28,0,10*ROW('Water Data'!H46))="","",OFFSET('Water Data'!$H$28,0,10*ROW('Water Data'!H46)))</f>
        <v/>
      </c>
      <c r="CG52" s="305" t="str">
        <f ca="true">+IF(OFFSET('Water Data'!$H$29,0,10*ROW('Water Data'!H46))="","",OFFSET('Water Data'!$H$29,0,10*ROW('Water Data'!H46)))</f>
        <v/>
      </c>
      <c r="CH52" s="305" t="str">
        <f ca="true">+IF(OFFSET('Water Data'!$I$27,0,10*ROW('Water Data'!I46))="","",OFFSET('Water Data'!$I$27,0,10*ROW('Water Data'!I46)))</f>
        <v/>
      </c>
      <c r="CI52" s="305" t="str">
        <f ca="true">+IF(OFFSET('Water Data'!$I$28,0,10*ROW('Water Data'!I46))="","",OFFSET('Water Data'!$I$28,0,10*ROW('Water Data'!I46)))</f>
        <v/>
      </c>
      <c r="CJ52" s="305" t="str">
        <f ca="true">+IF(OFFSET('Water Data'!$I$29,0,10*ROW('Water Data'!I46))="","",OFFSET('Water Data'!$I$29,0,10*ROW('Water Data'!I46)))</f>
        <v/>
      </c>
      <c r="CK52" s="305" t="str">
        <f ca="true">+IF(OFFSET('Sanitation Data'!$D$28,0,10*ROW('Sanitation Data'!D46))="","",OFFSET('Sanitation Data'!$D$28,0,10*ROW('Sanitation Data'!D46)))</f>
        <v/>
      </c>
      <c r="CL52" s="305" t="str">
        <f ca="true">+IF(OFFSET('Sanitation Data'!$D$29,0,10*ROW('Sanitation Data'!D46))="","",OFFSET('Sanitation Data'!$D$29,0,10*ROW('Sanitation Data'!D46)))</f>
        <v/>
      </c>
      <c r="CM52" s="305" t="str">
        <f ca="true">+IF(OFFSET('Sanitation Data'!$D$30,0,10*ROW('Sanitation Data'!D46))="","",OFFSET('Sanitation Data'!$D$30,0,10*ROW('Sanitation Data'!D46)))</f>
        <v/>
      </c>
      <c r="CN52" s="305" t="str">
        <f ca="true">+IF(OFFSET('Sanitation Data'!$D$31,0,10*ROW('Sanitation Data'!D46))="","",OFFSET('Sanitation Data'!$D$31,0,10*ROW('Sanitation Data'!D46)))</f>
        <v/>
      </c>
      <c r="CO52" s="305" t="str">
        <f ca="true">+IF(OFFSET('Sanitation Data'!$D$32,0,10*ROW('Sanitation Data'!D46))="","",OFFSET('Sanitation Data'!$D$32,0,10*ROW('Sanitation Data'!D46)))</f>
        <v/>
      </c>
      <c r="CP52" s="305" t="str">
        <f ca="true">+IF(OFFSET('Sanitation Data'!$E$28,0,10*ROW('Sanitation Data'!E46))="","",OFFSET('Sanitation Data'!$E$28,0,10*ROW('Sanitation Data'!E46)))</f>
        <v/>
      </c>
      <c r="CQ52" s="305" t="str">
        <f ca="true">+IF(OFFSET('Sanitation Data'!$E$29,0,10*ROW('Sanitation Data'!E46))="","",OFFSET('Sanitation Data'!$E$29,0,10*ROW('Sanitation Data'!E46)))</f>
        <v/>
      </c>
      <c r="CR52" s="305" t="str">
        <f ca="true">+IF(OFFSET('Sanitation Data'!$E$30,0,10*ROW('Sanitation Data'!E46))="","",OFFSET('Sanitation Data'!$E$30,0,10*ROW('Sanitation Data'!E46)))</f>
        <v/>
      </c>
      <c r="CS52" s="305" t="str">
        <f ca="true">+IF(OFFSET('Sanitation Data'!$E$31,0,10*ROW('Sanitation Data'!E46))="","",OFFSET('Sanitation Data'!$E$31,0,10*ROW('Sanitation Data'!E46)))</f>
        <v/>
      </c>
      <c r="CT52" s="305" t="str">
        <f ca="true">+IF(OFFSET('Sanitation Data'!$E$32,0,10*ROW('Sanitation Data'!E46))="","",OFFSET('Sanitation Data'!$E$32,0,10*ROW('Sanitation Data'!E46)))</f>
        <v/>
      </c>
      <c r="CU52" s="305" t="str">
        <f ca="true">+IF(OFFSET('Sanitation Data'!$F$28,0,10*ROW('Sanitation Data'!F46))="","",OFFSET('Sanitation Data'!$F$28,0,10*ROW('Sanitation Data'!F46)))</f>
        <v/>
      </c>
      <c r="CV52" s="305" t="str">
        <f ca="true">+IF(OFFSET('Sanitation Data'!$F$29,0,10*ROW('Sanitation Data'!F46))="","",OFFSET('Sanitation Data'!$F$29,0,10*ROW('Sanitation Data'!F46)))</f>
        <v/>
      </c>
      <c r="CW52" s="305" t="str">
        <f ca="true">+IF(OFFSET('Sanitation Data'!$F$30,0,10*ROW('Sanitation Data'!F46))="","",OFFSET('Sanitation Data'!$F$30,0,10*ROW('Sanitation Data'!F46)))</f>
        <v/>
      </c>
      <c r="CX52" s="305" t="str">
        <f ca="true">+IF(OFFSET('Sanitation Data'!$F$31,0,10*ROW('Sanitation Data'!F46))="","",OFFSET('Sanitation Data'!$F$31,0,10*ROW('Sanitation Data'!F46)))</f>
        <v/>
      </c>
      <c r="CY52" s="305" t="str">
        <f ca="true">+IF(OFFSET('Sanitation Data'!$F$32,0,10*ROW('Sanitation Data'!F46))="","",OFFSET('Sanitation Data'!$F$32,0,10*ROW('Sanitation Data'!F46)))</f>
        <v/>
      </c>
      <c r="CZ52" s="305" t="str">
        <f ca="true">+IF(OFFSET('Sanitation Data'!$G$28,0,10*ROW('Sanitation Data'!G46))="","",OFFSET('Sanitation Data'!$G$28,0,10*ROW('Sanitation Data'!G46)))</f>
        <v/>
      </c>
      <c r="DA52" s="305" t="str">
        <f ca="true">+IF(OFFSET('Sanitation Data'!$G$29,0,10*ROW('Sanitation Data'!G46))="","",OFFSET('Sanitation Data'!$G$29,0,10*ROW('Sanitation Data'!G46)))</f>
        <v/>
      </c>
      <c r="DB52" s="305" t="str">
        <f ca="true">+IF(OFFSET('Sanitation Data'!$G$30,0,10*ROW('Sanitation Data'!G46))="","",OFFSET('Sanitation Data'!$G$30,0,10*ROW('Sanitation Data'!G46)))</f>
        <v/>
      </c>
      <c r="DC52" s="305" t="str">
        <f ca="true">+IF(OFFSET('Sanitation Data'!$G$31,0,10*ROW('Sanitation Data'!G46))="","",OFFSET('Sanitation Data'!$G$31,0,10*ROW('Sanitation Data'!G46)))</f>
        <v/>
      </c>
      <c r="DD52" s="305" t="str">
        <f ca="true">+IF(OFFSET('Sanitation Data'!$G$32,0,10*ROW('Sanitation Data'!G46))="","",OFFSET('Sanitation Data'!$G$32,0,10*ROW('Sanitation Data'!G46)))</f>
        <v/>
      </c>
      <c r="DE52" s="305" t="str">
        <f ca="true">+IF(OFFSET('Sanitation Data'!$H$28,0,10*ROW('Sanitation Data'!H46))="","",OFFSET('Sanitation Data'!$H$28,0,10*ROW('Sanitation Data'!H46)))</f>
        <v/>
      </c>
      <c r="DF52" s="305" t="str">
        <f ca="true">+IF(OFFSET('Sanitation Data'!$H$29,0,10*ROW('Sanitation Data'!H46))="","",OFFSET('Sanitation Data'!$H$29,0,10*ROW('Sanitation Data'!H46)))</f>
        <v/>
      </c>
      <c r="DG52" s="305" t="str">
        <f ca="true">+IF(OFFSET('Sanitation Data'!$H$30,0,10*ROW('Sanitation Data'!H46))="","",OFFSET('Sanitation Data'!$H$30,0,10*ROW('Sanitation Data'!H46)))</f>
        <v/>
      </c>
      <c r="DH52" s="305" t="str">
        <f ca="true">+IF(OFFSET('Sanitation Data'!$H$31,0,10*ROW('Sanitation Data'!H46))="","",OFFSET('Sanitation Data'!$H$31,0,10*ROW('Sanitation Data'!H46)))</f>
        <v/>
      </c>
      <c r="DI52" s="305" t="str">
        <f ca="true">+IF(OFFSET('Sanitation Data'!$H$32,0,10*ROW('Sanitation Data'!H46))="","",OFFSET('Sanitation Data'!$H$32,0,10*ROW('Sanitation Data'!H46)))</f>
        <v/>
      </c>
      <c r="DJ52" s="305" t="str">
        <f ca="true">+IF(OFFSET('Sanitation Data'!$I$28,0,10*ROW('Sanitation Data'!I46))="","",OFFSET('Sanitation Data'!$I$28,0,10*ROW('Sanitation Data'!I46)))</f>
        <v/>
      </c>
      <c r="DK52" s="305" t="str">
        <f ca="true">+IF(OFFSET('Sanitation Data'!$I$29,0,10*ROW('Sanitation Data'!I46))="","",OFFSET('Sanitation Data'!$I$29,0,10*ROW('Sanitation Data'!I46)))</f>
        <v/>
      </c>
      <c r="DL52" s="305" t="str">
        <f ca="true">+IF(OFFSET('Sanitation Data'!$I$30,0,10*ROW('Sanitation Data'!I46))="","",OFFSET('Sanitation Data'!$I$30,0,10*ROW('Sanitation Data'!I46)))</f>
        <v/>
      </c>
      <c r="DM52" s="305" t="str">
        <f ca="true">+IF(OFFSET('Sanitation Data'!$I$31,0,10*ROW('Sanitation Data'!I46))="","",OFFSET('Sanitation Data'!$I$31,0,10*ROW('Sanitation Data'!I46)))</f>
        <v/>
      </c>
      <c r="DN52" s="305" t="str">
        <f ca="true">+IF(OFFSET('Sanitation Data'!$I$32,0,10*ROW('Sanitation Data'!I46))="","",OFFSET('Sanitation Data'!$I$32,0,10*ROW('Sanitation Data'!I46)))</f>
        <v/>
      </c>
      <c r="DO52" s="305" t="str">
        <f ca="true">+IF(OFFSET('Hygiene Data'!$D$11,0,10*ROW('Hygiene Data'!D46))="","",OFFSET('Hygiene Data'!$D$11,0,10*ROW('Hygiene Data'!D46)))</f>
        <v/>
      </c>
      <c r="DP52" s="305" t="str">
        <f ca="true">+IF(OFFSET('Hygiene Data'!$D$12,0,10*ROW('Hygiene Data'!D46))="","",OFFSET('Hygiene Data'!$D$12,0,10*ROW('Hygiene Data'!D46)))</f>
        <v/>
      </c>
      <c r="DQ52" s="305" t="str">
        <f ca="true">+IF(OFFSET('Hygiene Data'!$D$13,0,10*ROW('Hygiene Data'!D46))="","",OFFSET('Hygiene Data'!$D$13,0,10*ROW('Hygiene Data'!D46)))</f>
        <v/>
      </c>
      <c r="DR52" s="305" t="str">
        <f ca="true">+IF(OFFSET('Hygiene Data'!$E$11,0,10*ROW('Hygiene Data'!E46))="","",OFFSET('Hygiene Data'!$E$11,0,10*ROW('Hygiene Data'!E46)))</f>
        <v/>
      </c>
      <c r="DS52" s="305" t="str">
        <f ca="true">+IF(OFFSET('Hygiene Data'!$E$12,0,10*ROW('Hygiene Data'!E46))="","",OFFSET('Hygiene Data'!$E$12,0,10*ROW('Hygiene Data'!E46)))</f>
        <v/>
      </c>
      <c r="DT52" s="305" t="str">
        <f ca="true">+IF(OFFSET('Hygiene Data'!$E$13,0,10*ROW('Hygiene Data'!E46))="","",OFFSET('Hygiene Data'!$E$13,0,10*ROW('Hygiene Data'!E46)))</f>
        <v/>
      </c>
      <c r="DU52" s="305" t="str">
        <f ca="true">+IF(OFFSET('Hygiene Data'!$F$11,0,10*ROW('Hygiene Data'!F46))="","",OFFSET('Hygiene Data'!$F$11,0,10*ROW('Hygiene Data'!F46)))</f>
        <v/>
      </c>
      <c r="DV52" s="305" t="str">
        <f ca="true">+IF(OFFSET('Hygiene Data'!$F$12,0,10*ROW('Hygiene Data'!F46))="","",OFFSET('Hygiene Data'!$F$12,0,10*ROW('Hygiene Data'!F46)))</f>
        <v/>
      </c>
      <c r="DW52" s="305" t="str">
        <f ca="true">+IF(OFFSET('Hygiene Data'!$F$13,0,10*ROW('Hygiene Data'!F46))="","",OFFSET('Hygiene Data'!$F$13,0,10*ROW('Hygiene Data'!F46)))</f>
        <v/>
      </c>
      <c r="DX52" s="305" t="str">
        <f ca="true">+IF(OFFSET('Hygiene Data'!$G$11,0,10*ROW('Hygiene Data'!G46))="","",OFFSET('Hygiene Data'!$G$11,0,10*ROW('Hygiene Data'!G46)))</f>
        <v/>
      </c>
      <c r="DY52" s="305" t="str">
        <f ca="true">+IF(OFFSET('Hygiene Data'!$G$12,0,10*ROW('Hygiene Data'!G46))="","",OFFSET('Hygiene Data'!$G$12,0,10*ROW('Hygiene Data'!G46)))</f>
        <v/>
      </c>
      <c r="DZ52" s="305" t="str">
        <f ca="true">+IF(OFFSET('Hygiene Data'!$G$13,0,10*ROW('Hygiene Data'!G46))="","",OFFSET('Hygiene Data'!$G$13,0,10*ROW('Hygiene Data'!G46)))</f>
        <v/>
      </c>
      <c r="EA52" s="305" t="str">
        <f ca="true">+IF(OFFSET('Hygiene Data'!$H$11,0,10*ROW('Hygiene Data'!H46))="","",OFFSET('Hygiene Data'!$H$11,0,10*ROW('Hygiene Data'!H46)))</f>
        <v/>
      </c>
      <c r="EB52" s="305" t="str">
        <f ca="true">+IF(OFFSET('Hygiene Data'!$H$12,0,10*ROW('Hygiene Data'!H46))="","",OFFSET('Hygiene Data'!$H$12,0,10*ROW('Hygiene Data'!H46)))</f>
        <v/>
      </c>
      <c r="EC52" s="305" t="str">
        <f ca="true">+IF(OFFSET('Hygiene Data'!$H$13,0,10*ROW('Hygiene Data'!H46))="","",OFFSET('Hygiene Data'!$H$13,0,10*ROW('Hygiene Data'!H46)))</f>
        <v/>
      </c>
      <c r="ED52" s="305" t="str">
        <f ca="true">+IF(OFFSET('Hygiene Data'!$I$11,0,10*ROW('Hygiene Data'!I46))="","",OFFSET('Hygiene Data'!$I$11,0,10*ROW('Hygiene Data'!I46)))</f>
        <v/>
      </c>
      <c r="EE52" s="305" t="str">
        <f ca="true">+IF(OFFSET('Hygiene Data'!$I$12,0,10*ROW('Hygiene Data'!I46))="","",OFFSET('Hygiene Data'!$I$12,0,10*ROW('Hygiene Data'!I46)))</f>
        <v/>
      </c>
      <c r="EF52" s="305"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61"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5"/>
      <c r="BS53" s="305" t="str">
        <f ca="true">+IF(OFFSET('Water Data'!$D$27,0,10*ROW('Water Data'!D47))="","",OFFSET('Water Data'!$D$27,0,10*ROW('Water Data'!D47)))</f>
        <v/>
      </c>
      <c r="BT53" s="305" t="str">
        <f ca="true">+IF(OFFSET('Water Data'!$D$28,0,10*ROW('Water Data'!D47))="","",OFFSET('Water Data'!$D$28,0,10*ROW('Water Data'!D47)))</f>
        <v/>
      </c>
      <c r="BU53" s="305" t="str">
        <f ca="true">+IF(OFFSET('Water Data'!$D$29,0,10*ROW('Water Data'!D47))="","",OFFSET('Water Data'!$D$29,0,10*ROW('Water Data'!D47)))</f>
        <v/>
      </c>
      <c r="BV53" s="305" t="str">
        <f ca="true">+IF(OFFSET('Water Data'!$E$27,0,10*ROW('Water Data'!E47))="","",OFFSET('Water Data'!$E$27,0,10*ROW('Water Data'!E47)))</f>
        <v/>
      </c>
      <c r="BW53" s="305" t="str">
        <f ca="true">+IF(OFFSET('Water Data'!$E$28,0,10*ROW('Water Data'!E47))="","",OFFSET('Water Data'!$E$28,0,10*ROW('Water Data'!E47)))</f>
        <v/>
      </c>
      <c r="BX53" s="305" t="str">
        <f ca="true">+IF(OFFSET('Water Data'!$E$29,0,10*ROW('Water Data'!E47))="","",OFFSET('Water Data'!$E$29,0,10*ROW('Water Data'!E47)))</f>
        <v/>
      </c>
      <c r="BY53" s="305" t="str">
        <f ca="true">+IF(OFFSET('Water Data'!$F$27,0,10*ROW('Water Data'!F47))="","",OFFSET('Water Data'!$F$27,0,10*ROW('Water Data'!F47)))</f>
        <v/>
      </c>
      <c r="BZ53" s="305" t="str">
        <f ca="true">+IF(OFFSET('Water Data'!$F$28,0,10*ROW('Water Data'!F47))="","",OFFSET('Water Data'!$F$28,0,10*ROW('Water Data'!F47)))</f>
        <v/>
      </c>
      <c r="CA53" s="305" t="str">
        <f ca="true">+IF(OFFSET('Water Data'!$F$29,0,10*ROW('Water Data'!F47))="","",OFFSET('Water Data'!$F$29,0,10*ROW('Water Data'!F47)))</f>
        <v/>
      </c>
      <c r="CB53" s="305" t="str">
        <f ca="true">+IF(OFFSET('Water Data'!$G$27,0,10*ROW('Water Data'!G47))="","",OFFSET('Water Data'!$G$27,0,10*ROW('Water Data'!G47)))</f>
        <v/>
      </c>
      <c r="CC53" s="305" t="str">
        <f ca="true">+IF(OFFSET('Water Data'!$G$28,0,10*ROW('Water Data'!G47))="","",OFFSET('Water Data'!$G$28,0,10*ROW('Water Data'!G47)))</f>
        <v/>
      </c>
      <c r="CD53" s="305" t="str">
        <f ca="true">+IF(OFFSET('Water Data'!$G$29,0,10*ROW('Water Data'!G47))="","",OFFSET('Water Data'!$G$29,0,10*ROW('Water Data'!G47)))</f>
        <v/>
      </c>
      <c r="CE53" s="305" t="str">
        <f ca="true">+IF(OFFSET('Water Data'!$H$27,0,10*ROW('Water Data'!H47))="","",OFFSET('Water Data'!$H$27,0,10*ROW('Water Data'!H47)))</f>
        <v/>
      </c>
      <c r="CF53" s="305" t="str">
        <f ca="true">+IF(OFFSET('Water Data'!$H$28,0,10*ROW('Water Data'!H47))="","",OFFSET('Water Data'!$H$28,0,10*ROW('Water Data'!H47)))</f>
        <v/>
      </c>
      <c r="CG53" s="305" t="str">
        <f ca="true">+IF(OFFSET('Water Data'!$H$29,0,10*ROW('Water Data'!H47))="","",OFFSET('Water Data'!$H$29,0,10*ROW('Water Data'!H47)))</f>
        <v/>
      </c>
      <c r="CH53" s="305" t="str">
        <f ca="true">+IF(OFFSET('Water Data'!$I$27,0,10*ROW('Water Data'!I47))="","",OFFSET('Water Data'!$I$27,0,10*ROW('Water Data'!I47)))</f>
        <v/>
      </c>
      <c r="CI53" s="305" t="str">
        <f ca="true">+IF(OFFSET('Water Data'!$I$28,0,10*ROW('Water Data'!I47))="","",OFFSET('Water Data'!$I$28,0,10*ROW('Water Data'!I47)))</f>
        <v/>
      </c>
      <c r="CJ53" s="305" t="str">
        <f ca="true">+IF(OFFSET('Water Data'!$I$29,0,10*ROW('Water Data'!I47))="","",OFFSET('Water Data'!$I$29,0,10*ROW('Water Data'!I47)))</f>
        <v/>
      </c>
      <c r="CK53" s="305" t="str">
        <f ca="true">+IF(OFFSET('Sanitation Data'!$D$28,0,10*ROW('Sanitation Data'!D47))="","",OFFSET('Sanitation Data'!$D$28,0,10*ROW('Sanitation Data'!D47)))</f>
        <v/>
      </c>
      <c r="CL53" s="305" t="str">
        <f ca="true">+IF(OFFSET('Sanitation Data'!$D$29,0,10*ROW('Sanitation Data'!D47))="","",OFFSET('Sanitation Data'!$D$29,0,10*ROW('Sanitation Data'!D47)))</f>
        <v/>
      </c>
      <c r="CM53" s="305" t="str">
        <f ca="true">+IF(OFFSET('Sanitation Data'!$D$30,0,10*ROW('Sanitation Data'!D47))="","",OFFSET('Sanitation Data'!$D$30,0,10*ROW('Sanitation Data'!D47)))</f>
        <v/>
      </c>
      <c r="CN53" s="305" t="str">
        <f ca="true">+IF(OFFSET('Sanitation Data'!$D$31,0,10*ROW('Sanitation Data'!D47))="","",OFFSET('Sanitation Data'!$D$31,0,10*ROW('Sanitation Data'!D47)))</f>
        <v/>
      </c>
      <c r="CO53" s="305" t="str">
        <f ca="true">+IF(OFFSET('Sanitation Data'!$D$32,0,10*ROW('Sanitation Data'!D47))="","",OFFSET('Sanitation Data'!$D$32,0,10*ROW('Sanitation Data'!D47)))</f>
        <v/>
      </c>
      <c r="CP53" s="305" t="str">
        <f ca="true">+IF(OFFSET('Sanitation Data'!$E$28,0,10*ROW('Sanitation Data'!E47))="","",OFFSET('Sanitation Data'!$E$28,0,10*ROW('Sanitation Data'!E47)))</f>
        <v/>
      </c>
      <c r="CQ53" s="305" t="str">
        <f ca="true">+IF(OFFSET('Sanitation Data'!$E$29,0,10*ROW('Sanitation Data'!E47))="","",OFFSET('Sanitation Data'!$E$29,0,10*ROW('Sanitation Data'!E47)))</f>
        <v/>
      </c>
      <c r="CR53" s="305" t="str">
        <f ca="true">+IF(OFFSET('Sanitation Data'!$E$30,0,10*ROW('Sanitation Data'!E47))="","",OFFSET('Sanitation Data'!$E$30,0,10*ROW('Sanitation Data'!E47)))</f>
        <v/>
      </c>
      <c r="CS53" s="305" t="str">
        <f ca="true">+IF(OFFSET('Sanitation Data'!$E$31,0,10*ROW('Sanitation Data'!E47))="","",OFFSET('Sanitation Data'!$E$31,0,10*ROW('Sanitation Data'!E47)))</f>
        <v/>
      </c>
      <c r="CT53" s="305" t="str">
        <f ca="true">+IF(OFFSET('Sanitation Data'!$E$32,0,10*ROW('Sanitation Data'!E47))="","",OFFSET('Sanitation Data'!$E$32,0,10*ROW('Sanitation Data'!E47)))</f>
        <v/>
      </c>
      <c r="CU53" s="305" t="str">
        <f ca="true">+IF(OFFSET('Sanitation Data'!$F$28,0,10*ROW('Sanitation Data'!F47))="","",OFFSET('Sanitation Data'!$F$28,0,10*ROW('Sanitation Data'!F47)))</f>
        <v/>
      </c>
      <c r="CV53" s="305" t="str">
        <f ca="true">+IF(OFFSET('Sanitation Data'!$F$29,0,10*ROW('Sanitation Data'!F47))="","",OFFSET('Sanitation Data'!$F$29,0,10*ROW('Sanitation Data'!F47)))</f>
        <v/>
      </c>
      <c r="CW53" s="305" t="str">
        <f ca="true">+IF(OFFSET('Sanitation Data'!$F$30,0,10*ROW('Sanitation Data'!F47))="","",OFFSET('Sanitation Data'!$F$30,0,10*ROW('Sanitation Data'!F47)))</f>
        <v/>
      </c>
      <c r="CX53" s="305" t="str">
        <f ca="true">+IF(OFFSET('Sanitation Data'!$F$31,0,10*ROW('Sanitation Data'!F47))="","",OFFSET('Sanitation Data'!$F$31,0,10*ROW('Sanitation Data'!F47)))</f>
        <v/>
      </c>
      <c r="CY53" s="305" t="str">
        <f ca="true">+IF(OFFSET('Sanitation Data'!$F$32,0,10*ROW('Sanitation Data'!F47))="","",OFFSET('Sanitation Data'!$F$32,0,10*ROW('Sanitation Data'!F47)))</f>
        <v/>
      </c>
      <c r="CZ53" s="305" t="str">
        <f ca="true">+IF(OFFSET('Sanitation Data'!$G$28,0,10*ROW('Sanitation Data'!G47))="","",OFFSET('Sanitation Data'!$G$28,0,10*ROW('Sanitation Data'!G47)))</f>
        <v/>
      </c>
      <c r="DA53" s="305" t="str">
        <f ca="true">+IF(OFFSET('Sanitation Data'!$G$29,0,10*ROW('Sanitation Data'!G47))="","",OFFSET('Sanitation Data'!$G$29,0,10*ROW('Sanitation Data'!G47)))</f>
        <v/>
      </c>
      <c r="DB53" s="305" t="str">
        <f ca="true">+IF(OFFSET('Sanitation Data'!$G$30,0,10*ROW('Sanitation Data'!G47))="","",OFFSET('Sanitation Data'!$G$30,0,10*ROW('Sanitation Data'!G47)))</f>
        <v/>
      </c>
      <c r="DC53" s="305" t="str">
        <f ca="true">+IF(OFFSET('Sanitation Data'!$G$31,0,10*ROW('Sanitation Data'!G47))="","",OFFSET('Sanitation Data'!$G$31,0,10*ROW('Sanitation Data'!G47)))</f>
        <v/>
      </c>
      <c r="DD53" s="305" t="str">
        <f ca="true">+IF(OFFSET('Sanitation Data'!$G$32,0,10*ROW('Sanitation Data'!G47))="","",OFFSET('Sanitation Data'!$G$32,0,10*ROW('Sanitation Data'!G47)))</f>
        <v/>
      </c>
      <c r="DE53" s="305" t="str">
        <f ca="true">+IF(OFFSET('Sanitation Data'!$H$28,0,10*ROW('Sanitation Data'!H47))="","",OFFSET('Sanitation Data'!$H$28,0,10*ROW('Sanitation Data'!H47)))</f>
        <v/>
      </c>
      <c r="DF53" s="305" t="str">
        <f ca="true">+IF(OFFSET('Sanitation Data'!$H$29,0,10*ROW('Sanitation Data'!H47))="","",OFFSET('Sanitation Data'!$H$29,0,10*ROW('Sanitation Data'!H47)))</f>
        <v/>
      </c>
      <c r="DG53" s="305" t="str">
        <f ca="true">+IF(OFFSET('Sanitation Data'!$H$30,0,10*ROW('Sanitation Data'!H47))="","",OFFSET('Sanitation Data'!$H$30,0,10*ROW('Sanitation Data'!H47)))</f>
        <v/>
      </c>
      <c r="DH53" s="305" t="str">
        <f ca="true">+IF(OFFSET('Sanitation Data'!$H$31,0,10*ROW('Sanitation Data'!H47))="","",OFFSET('Sanitation Data'!$H$31,0,10*ROW('Sanitation Data'!H47)))</f>
        <v/>
      </c>
      <c r="DI53" s="305" t="str">
        <f ca="true">+IF(OFFSET('Sanitation Data'!$H$32,0,10*ROW('Sanitation Data'!H47))="","",OFFSET('Sanitation Data'!$H$32,0,10*ROW('Sanitation Data'!H47)))</f>
        <v/>
      </c>
      <c r="DJ53" s="305" t="str">
        <f ca="true">+IF(OFFSET('Sanitation Data'!$I$28,0,10*ROW('Sanitation Data'!I47))="","",OFFSET('Sanitation Data'!$I$28,0,10*ROW('Sanitation Data'!I47)))</f>
        <v/>
      </c>
      <c r="DK53" s="305" t="str">
        <f ca="true">+IF(OFFSET('Sanitation Data'!$I$29,0,10*ROW('Sanitation Data'!I47))="","",OFFSET('Sanitation Data'!$I$29,0,10*ROW('Sanitation Data'!I47)))</f>
        <v/>
      </c>
      <c r="DL53" s="305" t="str">
        <f ca="true">+IF(OFFSET('Sanitation Data'!$I$30,0,10*ROW('Sanitation Data'!I47))="","",OFFSET('Sanitation Data'!$I$30,0,10*ROW('Sanitation Data'!I47)))</f>
        <v/>
      </c>
      <c r="DM53" s="305" t="str">
        <f ca="true">+IF(OFFSET('Sanitation Data'!$I$31,0,10*ROW('Sanitation Data'!I47))="","",OFFSET('Sanitation Data'!$I$31,0,10*ROW('Sanitation Data'!I47)))</f>
        <v/>
      </c>
      <c r="DN53" s="305" t="str">
        <f ca="true">+IF(OFFSET('Sanitation Data'!$I$32,0,10*ROW('Sanitation Data'!I47))="","",OFFSET('Sanitation Data'!$I$32,0,10*ROW('Sanitation Data'!I47)))</f>
        <v/>
      </c>
      <c r="DO53" s="305" t="str">
        <f ca="true">+IF(OFFSET('Hygiene Data'!$D$11,0,10*ROW('Hygiene Data'!D47))="","",OFFSET('Hygiene Data'!$D$11,0,10*ROW('Hygiene Data'!D47)))</f>
        <v/>
      </c>
      <c r="DP53" s="305" t="str">
        <f ca="true">+IF(OFFSET('Hygiene Data'!$D$12,0,10*ROW('Hygiene Data'!D47))="","",OFFSET('Hygiene Data'!$D$12,0,10*ROW('Hygiene Data'!D47)))</f>
        <v/>
      </c>
      <c r="DQ53" s="305" t="str">
        <f ca="true">+IF(OFFSET('Hygiene Data'!$D$13,0,10*ROW('Hygiene Data'!D47))="","",OFFSET('Hygiene Data'!$D$13,0,10*ROW('Hygiene Data'!D47)))</f>
        <v/>
      </c>
      <c r="DR53" s="305" t="str">
        <f ca="true">+IF(OFFSET('Hygiene Data'!$E$11,0,10*ROW('Hygiene Data'!E47))="","",OFFSET('Hygiene Data'!$E$11,0,10*ROW('Hygiene Data'!E47)))</f>
        <v/>
      </c>
      <c r="DS53" s="305" t="str">
        <f ca="true">+IF(OFFSET('Hygiene Data'!$E$12,0,10*ROW('Hygiene Data'!E47))="","",OFFSET('Hygiene Data'!$E$12,0,10*ROW('Hygiene Data'!E47)))</f>
        <v/>
      </c>
      <c r="DT53" s="305" t="str">
        <f ca="true">+IF(OFFSET('Hygiene Data'!$E$13,0,10*ROW('Hygiene Data'!E47))="","",OFFSET('Hygiene Data'!$E$13,0,10*ROW('Hygiene Data'!E47)))</f>
        <v/>
      </c>
      <c r="DU53" s="305" t="str">
        <f ca="true">+IF(OFFSET('Hygiene Data'!$F$11,0,10*ROW('Hygiene Data'!F47))="","",OFFSET('Hygiene Data'!$F$11,0,10*ROW('Hygiene Data'!F47)))</f>
        <v/>
      </c>
      <c r="DV53" s="305" t="str">
        <f ca="true">+IF(OFFSET('Hygiene Data'!$F$12,0,10*ROW('Hygiene Data'!F47))="","",OFFSET('Hygiene Data'!$F$12,0,10*ROW('Hygiene Data'!F47)))</f>
        <v/>
      </c>
      <c r="DW53" s="305" t="str">
        <f ca="true">+IF(OFFSET('Hygiene Data'!$F$13,0,10*ROW('Hygiene Data'!F47))="","",OFFSET('Hygiene Data'!$F$13,0,10*ROW('Hygiene Data'!F47)))</f>
        <v/>
      </c>
      <c r="DX53" s="305" t="str">
        <f ca="true">+IF(OFFSET('Hygiene Data'!$G$11,0,10*ROW('Hygiene Data'!G47))="","",OFFSET('Hygiene Data'!$G$11,0,10*ROW('Hygiene Data'!G47)))</f>
        <v/>
      </c>
      <c r="DY53" s="305" t="str">
        <f ca="true">+IF(OFFSET('Hygiene Data'!$G$12,0,10*ROW('Hygiene Data'!G47))="","",OFFSET('Hygiene Data'!$G$12,0,10*ROW('Hygiene Data'!G47)))</f>
        <v/>
      </c>
      <c r="DZ53" s="305" t="str">
        <f ca="true">+IF(OFFSET('Hygiene Data'!$G$13,0,10*ROW('Hygiene Data'!G47))="","",OFFSET('Hygiene Data'!$G$13,0,10*ROW('Hygiene Data'!G47)))</f>
        <v/>
      </c>
      <c r="EA53" s="305" t="str">
        <f ca="true">+IF(OFFSET('Hygiene Data'!$H$11,0,10*ROW('Hygiene Data'!H47))="","",OFFSET('Hygiene Data'!$H$11,0,10*ROW('Hygiene Data'!H47)))</f>
        <v/>
      </c>
      <c r="EB53" s="305" t="str">
        <f ca="true">+IF(OFFSET('Hygiene Data'!$H$12,0,10*ROW('Hygiene Data'!H47))="","",OFFSET('Hygiene Data'!$H$12,0,10*ROW('Hygiene Data'!H47)))</f>
        <v/>
      </c>
      <c r="EC53" s="305" t="str">
        <f ca="true">+IF(OFFSET('Hygiene Data'!$H$13,0,10*ROW('Hygiene Data'!H47))="","",OFFSET('Hygiene Data'!$H$13,0,10*ROW('Hygiene Data'!H47)))</f>
        <v/>
      </c>
      <c r="ED53" s="305" t="str">
        <f ca="true">+IF(OFFSET('Hygiene Data'!$I$11,0,10*ROW('Hygiene Data'!I47))="","",OFFSET('Hygiene Data'!$I$11,0,10*ROW('Hygiene Data'!I47)))</f>
        <v/>
      </c>
      <c r="EE53" s="305" t="str">
        <f ca="true">+IF(OFFSET('Hygiene Data'!$I$12,0,10*ROW('Hygiene Data'!I47))="","",OFFSET('Hygiene Data'!$I$12,0,10*ROW('Hygiene Data'!I47)))</f>
        <v/>
      </c>
      <c r="EF53" s="305"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61"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5"/>
      <c r="BS54" s="305" t="str">
        <f ca="true">+IF(OFFSET('Water Data'!$D$27,0,10*ROW('Water Data'!D48))="","",OFFSET('Water Data'!$D$27,0,10*ROW('Water Data'!D48)))</f>
        <v/>
      </c>
      <c r="BT54" s="305" t="str">
        <f ca="true">+IF(OFFSET('Water Data'!$D$28,0,10*ROW('Water Data'!D48))="","",OFFSET('Water Data'!$D$28,0,10*ROW('Water Data'!D48)))</f>
        <v/>
      </c>
      <c r="BU54" s="305" t="str">
        <f ca="true">+IF(OFFSET('Water Data'!$D$29,0,10*ROW('Water Data'!D48))="","",OFFSET('Water Data'!$D$29,0,10*ROW('Water Data'!D48)))</f>
        <v/>
      </c>
      <c r="BV54" s="305" t="str">
        <f ca="true">+IF(OFFSET('Water Data'!$E$27,0,10*ROW('Water Data'!E48))="","",OFFSET('Water Data'!$E$27,0,10*ROW('Water Data'!E48)))</f>
        <v/>
      </c>
      <c r="BW54" s="305" t="str">
        <f ca="true">+IF(OFFSET('Water Data'!$E$28,0,10*ROW('Water Data'!E48))="","",OFFSET('Water Data'!$E$28,0,10*ROW('Water Data'!E48)))</f>
        <v/>
      </c>
      <c r="BX54" s="305" t="str">
        <f ca="true">+IF(OFFSET('Water Data'!$E$29,0,10*ROW('Water Data'!E48))="","",OFFSET('Water Data'!$E$29,0,10*ROW('Water Data'!E48)))</f>
        <v/>
      </c>
      <c r="BY54" s="305" t="str">
        <f ca="true">+IF(OFFSET('Water Data'!$F$27,0,10*ROW('Water Data'!F48))="","",OFFSET('Water Data'!$F$27,0,10*ROW('Water Data'!F48)))</f>
        <v/>
      </c>
      <c r="BZ54" s="305" t="str">
        <f ca="true">+IF(OFFSET('Water Data'!$F$28,0,10*ROW('Water Data'!F48))="","",OFFSET('Water Data'!$F$28,0,10*ROW('Water Data'!F48)))</f>
        <v/>
      </c>
      <c r="CA54" s="305" t="str">
        <f ca="true">+IF(OFFSET('Water Data'!$F$29,0,10*ROW('Water Data'!F48))="","",OFFSET('Water Data'!$F$29,0,10*ROW('Water Data'!F48)))</f>
        <v/>
      </c>
      <c r="CB54" s="305" t="str">
        <f ca="true">+IF(OFFSET('Water Data'!$G$27,0,10*ROW('Water Data'!G48))="","",OFFSET('Water Data'!$G$27,0,10*ROW('Water Data'!G48)))</f>
        <v/>
      </c>
      <c r="CC54" s="305" t="str">
        <f ca="true">+IF(OFFSET('Water Data'!$G$28,0,10*ROW('Water Data'!G48))="","",OFFSET('Water Data'!$G$28,0,10*ROW('Water Data'!G48)))</f>
        <v/>
      </c>
      <c r="CD54" s="305" t="str">
        <f ca="true">+IF(OFFSET('Water Data'!$G$29,0,10*ROW('Water Data'!G48))="","",OFFSET('Water Data'!$G$29,0,10*ROW('Water Data'!G48)))</f>
        <v/>
      </c>
      <c r="CE54" s="305" t="str">
        <f ca="true">+IF(OFFSET('Water Data'!$H$27,0,10*ROW('Water Data'!H48))="","",OFFSET('Water Data'!$H$27,0,10*ROW('Water Data'!H48)))</f>
        <v/>
      </c>
      <c r="CF54" s="305" t="str">
        <f ca="true">+IF(OFFSET('Water Data'!$H$28,0,10*ROW('Water Data'!H48))="","",OFFSET('Water Data'!$H$28,0,10*ROW('Water Data'!H48)))</f>
        <v/>
      </c>
      <c r="CG54" s="305" t="str">
        <f ca="true">+IF(OFFSET('Water Data'!$H$29,0,10*ROW('Water Data'!H48))="","",OFFSET('Water Data'!$H$29,0,10*ROW('Water Data'!H48)))</f>
        <v/>
      </c>
      <c r="CH54" s="305" t="str">
        <f ca="true">+IF(OFFSET('Water Data'!$I$27,0,10*ROW('Water Data'!I48))="","",OFFSET('Water Data'!$I$27,0,10*ROW('Water Data'!I48)))</f>
        <v/>
      </c>
      <c r="CI54" s="305" t="str">
        <f ca="true">+IF(OFFSET('Water Data'!$I$28,0,10*ROW('Water Data'!I48))="","",OFFSET('Water Data'!$I$28,0,10*ROW('Water Data'!I48)))</f>
        <v/>
      </c>
      <c r="CJ54" s="305" t="str">
        <f ca="true">+IF(OFFSET('Water Data'!$I$29,0,10*ROW('Water Data'!I48))="","",OFFSET('Water Data'!$I$29,0,10*ROW('Water Data'!I48)))</f>
        <v/>
      </c>
      <c r="CK54" s="305" t="str">
        <f ca="true">+IF(OFFSET('Sanitation Data'!$D$28,0,10*ROW('Sanitation Data'!D48))="","",OFFSET('Sanitation Data'!$D$28,0,10*ROW('Sanitation Data'!D48)))</f>
        <v/>
      </c>
      <c r="CL54" s="305" t="str">
        <f ca="true">+IF(OFFSET('Sanitation Data'!$D$29,0,10*ROW('Sanitation Data'!D48))="","",OFFSET('Sanitation Data'!$D$29,0,10*ROW('Sanitation Data'!D48)))</f>
        <v/>
      </c>
      <c r="CM54" s="305" t="str">
        <f ca="true">+IF(OFFSET('Sanitation Data'!$D$30,0,10*ROW('Sanitation Data'!D48))="","",OFFSET('Sanitation Data'!$D$30,0,10*ROW('Sanitation Data'!D48)))</f>
        <v/>
      </c>
      <c r="CN54" s="305" t="str">
        <f ca="true">+IF(OFFSET('Sanitation Data'!$D$31,0,10*ROW('Sanitation Data'!D48))="","",OFFSET('Sanitation Data'!$D$31,0,10*ROW('Sanitation Data'!D48)))</f>
        <v/>
      </c>
      <c r="CO54" s="305" t="str">
        <f ca="true">+IF(OFFSET('Sanitation Data'!$D$32,0,10*ROW('Sanitation Data'!D48))="","",OFFSET('Sanitation Data'!$D$32,0,10*ROW('Sanitation Data'!D48)))</f>
        <v/>
      </c>
      <c r="CP54" s="305" t="str">
        <f ca="true">+IF(OFFSET('Sanitation Data'!$E$28,0,10*ROW('Sanitation Data'!E48))="","",OFFSET('Sanitation Data'!$E$28,0,10*ROW('Sanitation Data'!E48)))</f>
        <v/>
      </c>
      <c r="CQ54" s="305" t="str">
        <f ca="true">+IF(OFFSET('Sanitation Data'!$E$29,0,10*ROW('Sanitation Data'!E48))="","",OFFSET('Sanitation Data'!$E$29,0,10*ROW('Sanitation Data'!E48)))</f>
        <v/>
      </c>
      <c r="CR54" s="305" t="str">
        <f ca="true">+IF(OFFSET('Sanitation Data'!$E$30,0,10*ROW('Sanitation Data'!E48))="","",OFFSET('Sanitation Data'!$E$30,0,10*ROW('Sanitation Data'!E48)))</f>
        <v/>
      </c>
      <c r="CS54" s="305" t="str">
        <f ca="true">+IF(OFFSET('Sanitation Data'!$E$31,0,10*ROW('Sanitation Data'!E48))="","",OFFSET('Sanitation Data'!$E$31,0,10*ROW('Sanitation Data'!E48)))</f>
        <v/>
      </c>
      <c r="CT54" s="305" t="str">
        <f ca="true">+IF(OFFSET('Sanitation Data'!$E$32,0,10*ROW('Sanitation Data'!E48))="","",OFFSET('Sanitation Data'!$E$32,0,10*ROW('Sanitation Data'!E48)))</f>
        <v/>
      </c>
      <c r="CU54" s="305" t="str">
        <f ca="true">+IF(OFFSET('Sanitation Data'!$F$28,0,10*ROW('Sanitation Data'!F48))="","",OFFSET('Sanitation Data'!$F$28,0,10*ROW('Sanitation Data'!F48)))</f>
        <v/>
      </c>
      <c r="CV54" s="305" t="str">
        <f ca="true">+IF(OFFSET('Sanitation Data'!$F$29,0,10*ROW('Sanitation Data'!F48))="","",OFFSET('Sanitation Data'!$F$29,0,10*ROW('Sanitation Data'!F48)))</f>
        <v/>
      </c>
      <c r="CW54" s="305" t="str">
        <f ca="true">+IF(OFFSET('Sanitation Data'!$F$30,0,10*ROW('Sanitation Data'!F48))="","",OFFSET('Sanitation Data'!$F$30,0,10*ROW('Sanitation Data'!F48)))</f>
        <v/>
      </c>
      <c r="CX54" s="305" t="str">
        <f ca="true">+IF(OFFSET('Sanitation Data'!$F$31,0,10*ROW('Sanitation Data'!F48))="","",OFFSET('Sanitation Data'!$F$31,0,10*ROW('Sanitation Data'!F48)))</f>
        <v/>
      </c>
      <c r="CY54" s="305" t="str">
        <f ca="true">+IF(OFFSET('Sanitation Data'!$F$32,0,10*ROW('Sanitation Data'!F48))="","",OFFSET('Sanitation Data'!$F$32,0,10*ROW('Sanitation Data'!F48)))</f>
        <v/>
      </c>
      <c r="CZ54" s="305" t="str">
        <f ca="true">+IF(OFFSET('Sanitation Data'!$G$28,0,10*ROW('Sanitation Data'!G48))="","",OFFSET('Sanitation Data'!$G$28,0,10*ROW('Sanitation Data'!G48)))</f>
        <v/>
      </c>
      <c r="DA54" s="305" t="str">
        <f ca="true">+IF(OFFSET('Sanitation Data'!$G$29,0,10*ROW('Sanitation Data'!G48))="","",OFFSET('Sanitation Data'!$G$29,0,10*ROW('Sanitation Data'!G48)))</f>
        <v/>
      </c>
      <c r="DB54" s="305" t="str">
        <f ca="true">+IF(OFFSET('Sanitation Data'!$G$30,0,10*ROW('Sanitation Data'!G48))="","",OFFSET('Sanitation Data'!$G$30,0,10*ROW('Sanitation Data'!G48)))</f>
        <v/>
      </c>
      <c r="DC54" s="305" t="str">
        <f ca="true">+IF(OFFSET('Sanitation Data'!$G$31,0,10*ROW('Sanitation Data'!G48))="","",OFFSET('Sanitation Data'!$G$31,0,10*ROW('Sanitation Data'!G48)))</f>
        <v/>
      </c>
      <c r="DD54" s="305" t="str">
        <f ca="true">+IF(OFFSET('Sanitation Data'!$G$32,0,10*ROW('Sanitation Data'!G48))="","",OFFSET('Sanitation Data'!$G$32,0,10*ROW('Sanitation Data'!G48)))</f>
        <v/>
      </c>
      <c r="DE54" s="305" t="str">
        <f ca="true">+IF(OFFSET('Sanitation Data'!$H$28,0,10*ROW('Sanitation Data'!H48))="","",OFFSET('Sanitation Data'!$H$28,0,10*ROW('Sanitation Data'!H48)))</f>
        <v/>
      </c>
      <c r="DF54" s="305" t="str">
        <f ca="true">+IF(OFFSET('Sanitation Data'!$H$29,0,10*ROW('Sanitation Data'!H48))="","",OFFSET('Sanitation Data'!$H$29,0,10*ROW('Sanitation Data'!H48)))</f>
        <v/>
      </c>
      <c r="DG54" s="305" t="str">
        <f ca="true">+IF(OFFSET('Sanitation Data'!$H$30,0,10*ROW('Sanitation Data'!H48))="","",OFFSET('Sanitation Data'!$H$30,0,10*ROW('Sanitation Data'!H48)))</f>
        <v/>
      </c>
      <c r="DH54" s="305" t="str">
        <f ca="true">+IF(OFFSET('Sanitation Data'!$H$31,0,10*ROW('Sanitation Data'!H48))="","",OFFSET('Sanitation Data'!$H$31,0,10*ROW('Sanitation Data'!H48)))</f>
        <v/>
      </c>
      <c r="DI54" s="305" t="str">
        <f ca="true">+IF(OFFSET('Sanitation Data'!$H$32,0,10*ROW('Sanitation Data'!H48))="","",OFFSET('Sanitation Data'!$H$32,0,10*ROW('Sanitation Data'!H48)))</f>
        <v/>
      </c>
      <c r="DJ54" s="305" t="str">
        <f ca="true">+IF(OFFSET('Sanitation Data'!$I$28,0,10*ROW('Sanitation Data'!I48))="","",OFFSET('Sanitation Data'!$I$28,0,10*ROW('Sanitation Data'!I48)))</f>
        <v/>
      </c>
      <c r="DK54" s="305" t="str">
        <f ca="true">+IF(OFFSET('Sanitation Data'!$I$29,0,10*ROW('Sanitation Data'!I48))="","",OFFSET('Sanitation Data'!$I$29,0,10*ROW('Sanitation Data'!I48)))</f>
        <v/>
      </c>
      <c r="DL54" s="305" t="str">
        <f ca="true">+IF(OFFSET('Sanitation Data'!$I$30,0,10*ROW('Sanitation Data'!I48))="","",OFFSET('Sanitation Data'!$I$30,0,10*ROW('Sanitation Data'!I48)))</f>
        <v/>
      </c>
      <c r="DM54" s="305" t="str">
        <f ca="true">+IF(OFFSET('Sanitation Data'!$I$31,0,10*ROW('Sanitation Data'!I48))="","",OFFSET('Sanitation Data'!$I$31,0,10*ROW('Sanitation Data'!I48)))</f>
        <v/>
      </c>
      <c r="DN54" s="305" t="str">
        <f ca="true">+IF(OFFSET('Sanitation Data'!$I$32,0,10*ROW('Sanitation Data'!I48))="","",OFFSET('Sanitation Data'!$I$32,0,10*ROW('Sanitation Data'!I48)))</f>
        <v/>
      </c>
      <c r="DO54" s="305" t="str">
        <f ca="true">+IF(OFFSET('Hygiene Data'!$D$11,0,10*ROW('Hygiene Data'!D48))="","",OFFSET('Hygiene Data'!$D$11,0,10*ROW('Hygiene Data'!D48)))</f>
        <v/>
      </c>
      <c r="DP54" s="305" t="str">
        <f ca="true">+IF(OFFSET('Hygiene Data'!$D$12,0,10*ROW('Hygiene Data'!D48))="","",OFFSET('Hygiene Data'!$D$12,0,10*ROW('Hygiene Data'!D48)))</f>
        <v/>
      </c>
      <c r="DQ54" s="305" t="str">
        <f ca="true">+IF(OFFSET('Hygiene Data'!$D$13,0,10*ROW('Hygiene Data'!D48))="","",OFFSET('Hygiene Data'!$D$13,0,10*ROW('Hygiene Data'!D48)))</f>
        <v/>
      </c>
      <c r="DR54" s="305" t="str">
        <f ca="true">+IF(OFFSET('Hygiene Data'!$E$11,0,10*ROW('Hygiene Data'!E48))="","",OFFSET('Hygiene Data'!$E$11,0,10*ROW('Hygiene Data'!E48)))</f>
        <v/>
      </c>
      <c r="DS54" s="305" t="str">
        <f ca="true">+IF(OFFSET('Hygiene Data'!$E$12,0,10*ROW('Hygiene Data'!E48))="","",OFFSET('Hygiene Data'!$E$12,0,10*ROW('Hygiene Data'!E48)))</f>
        <v/>
      </c>
      <c r="DT54" s="305" t="str">
        <f ca="true">+IF(OFFSET('Hygiene Data'!$E$13,0,10*ROW('Hygiene Data'!E48))="","",OFFSET('Hygiene Data'!$E$13,0,10*ROW('Hygiene Data'!E48)))</f>
        <v/>
      </c>
      <c r="DU54" s="305" t="str">
        <f ca="true">+IF(OFFSET('Hygiene Data'!$F$11,0,10*ROW('Hygiene Data'!F48))="","",OFFSET('Hygiene Data'!$F$11,0,10*ROW('Hygiene Data'!F48)))</f>
        <v/>
      </c>
      <c r="DV54" s="305" t="str">
        <f ca="true">+IF(OFFSET('Hygiene Data'!$F$12,0,10*ROW('Hygiene Data'!F48))="","",OFFSET('Hygiene Data'!$F$12,0,10*ROW('Hygiene Data'!F48)))</f>
        <v/>
      </c>
      <c r="DW54" s="305" t="str">
        <f ca="true">+IF(OFFSET('Hygiene Data'!$F$13,0,10*ROW('Hygiene Data'!F48))="","",OFFSET('Hygiene Data'!$F$13,0,10*ROW('Hygiene Data'!F48)))</f>
        <v/>
      </c>
      <c r="DX54" s="305" t="str">
        <f ca="true">+IF(OFFSET('Hygiene Data'!$G$11,0,10*ROW('Hygiene Data'!G48))="","",OFFSET('Hygiene Data'!$G$11,0,10*ROW('Hygiene Data'!G48)))</f>
        <v/>
      </c>
      <c r="DY54" s="305" t="str">
        <f ca="true">+IF(OFFSET('Hygiene Data'!$G$12,0,10*ROW('Hygiene Data'!G48))="","",OFFSET('Hygiene Data'!$G$12,0,10*ROW('Hygiene Data'!G48)))</f>
        <v/>
      </c>
      <c r="DZ54" s="305" t="str">
        <f ca="true">+IF(OFFSET('Hygiene Data'!$G$13,0,10*ROW('Hygiene Data'!G48))="","",OFFSET('Hygiene Data'!$G$13,0,10*ROW('Hygiene Data'!G48)))</f>
        <v/>
      </c>
      <c r="EA54" s="305" t="str">
        <f ca="true">+IF(OFFSET('Hygiene Data'!$H$11,0,10*ROW('Hygiene Data'!H48))="","",OFFSET('Hygiene Data'!$H$11,0,10*ROW('Hygiene Data'!H48)))</f>
        <v/>
      </c>
      <c r="EB54" s="305" t="str">
        <f ca="true">+IF(OFFSET('Hygiene Data'!$H$12,0,10*ROW('Hygiene Data'!H48))="","",OFFSET('Hygiene Data'!$H$12,0,10*ROW('Hygiene Data'!H48)))</f>
        <v/>
      </c>
      <c r="EC54" s="305" t="str">
        <f ca="true">+IF(OFFSET('Hygiene Data'!$H$13,0,10*ROW('Hygiene Data'!H48))="","",OFFSET('Hygiene Data'!$H$13,0,10*ROW('Hygiene Data'!H48)))</f>
        <v/>
      </c>
      <c r="ED54" s="305" t="str">
        <f ca="true">+IF(OFFSET('Hygiene Data'!$I$11,0,10*ROW('Hygiene Data'!I48))="","",OFFSET('Hygiene Data'!$I$11,0,10*ROW('Hygiene Data'!I48)))</f>
        <v/>
      </c>
      <c r="EE54" s="305" t="str">
        <f ca="true">+IF(OFFSET('Hygiene Data'!$I$12,0,10*ROW('Hygiene Data'!I48))="","",OFFSET('Hygiene Data'!$I$12,0,10*ROW('Hygiene Data'!I48)))</f>
        <v/>
      </c>
      <c r="EF54" s="305"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61"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5"/>
      <c r="BS55" s="305" t="str">
        <f ca="true">+IF(OFFSET('Water Data'!$D$27,0,10*ROW('Water Data'!D49))="","",OFFSET('Water Data'!$D$27,0,10*ROW('Water Data'!D49)))</f>
        <v/>
      </c>
      <c r="BT55" s="305" t="str">
        <f ca="true">+IF(OFFSET('Water Data'!$D$28,0,10*ROW('Water Data'!D49))="","",OFFSET('Water Data'!$D$28,0,10*ROW('Water Data'!D49)))</f>
        <v/>
      </c>
      <c r="BU55" s="305" t="str">
        <f ca="true">+IF(OFFSET('Water Data'!$D$29,0,10*ROW('Water Data'!D49))="","",OFFSET('Water Data'!$D$29,0,10*ROW('Water Data'!D49)))</f>
        <v/>
      </c>
      <c r="BV55" s="305" t="str">
        <f ca="true">+IF(OFFSET('Water Data'!$E$27,0,10*ROW('Water Data'!E49))="","",OFFSET('Water Data'!$E$27,0,10*ROW('Water Data'!E49)))</f>
        <v/>
      </c>
      <c r="BW55" s="305" t="str">
        <f ca="true">+IF(OFFSET('Water Data'!$E$28,0,10*ROW('Water Data'!E49))="","",OFFSET('Water Data'!$E$28,0,10*ROW('Water Data'!E49)))</f>
        <v/>
      </c>
      <c r="BX55" s="305" t="str">
        <f ca="true">+IF(OFFSET('Water Data'!$E$29,0,10*ROW('Water Data'!E49))="","",OFFSET('Water Data'!$E$29,0,10*ROW('Water Data'!E49)))</f>
        <v/>
      </c>
      <c r="BY55" s="305" t="str">
        <f ca="true">+IF(OFFSET('Water Data'!$F$27,0,10*ROW('Water Data'!F49))="","",OFFSET('Water Data'!$F$27,0,10*ROW('Water Data'!F49)))</f>
        <v/>
      </c>
      <c r="BZ55" s="305" t="str">
        <f ca="true">+IF(OFFSET('Water Data'!$F$28,0,10*ROW('Water Data'!F49))="","",OFFSET('Water Data'!$F$28,0,10*ROW('Water Data'!F49)))</f>
        <v/>
      </c>
      <c r="CA55" s="305" t="str">
        <f ca="true">+IF(OFFSET('Water Data'!$F$29,0,10*ROW('Water Data'!F49))="","",OFFSET('Water Data'!$F$29,0,10*ROW('Water Data'!F49)))</f>
        <v/>
      </c>
      <c r="CB55" s="305" t="str">
        <f ca="true">+IF(OFFSET('Water Data'!$G$27,0,10*ROW('Water Data'!G49))="","",OFFSET('Water Data'!$G$27,0,10*ROW('Water Data'!G49)))</f>
        <v/>
      </c>
      <c r="CC55" s="305" t="str">
        <f ca="true">+IF(OFFSET('Water Data'!$G$28,0,10*ROW('Water Data'!G49))="","",OFFSET('Water Data'!$G$28,0,10*ROW('Water Data'!G49)))</f>
        <v/>
      </c>
      <c r="CD55" s="305" t="str">
        <f ca="true">+IF(OFFSET('Water Data'!$G$29,0,10*ROW('Water Data'!G49))="","",OFFSET('Water Data'!$G$29,0,10*ROW('Water Data'!G49)))</f>
        <v/>
      </c>
      <c r="CE55" s="305" t="str">
        <f ca="true">+IF(OFFSET('Water Data'!$H$27,0,10*ROW('Water Data'!H49))="","",OFFSET('Water Data'!$H$27,0,10*ROW('Water Data'!H49)))</f>
        <v/>
      </c>
      <c r="CF55" s="305" t="str">
        <f ca="true">+IF(OFFSET('Water Data'!$H$28,0,10*ROW('Water Data'!H49))="","",OFFSET('Water Data'!$H$28,0,10*ROW('Water Data'!H49)))</f>
        <v/>
      </c>
      <c r="CG55" s="305" t="str">
        <f ca="true">+IF(OFFSET('Water Data'!$H$29,0,10*ROW('Water Data'!H49))="","",OFFSET('Water Data'!$H$29,0,10*ROW('Water Data'!H49)))</f>
        <v/>
      </c>
      <c r="CH55" s="305" t="str">
        <f ca="true">+IF(OFFSET('Water Data'!$I$27,0,10*ROW('Water Data'!I49))="","",OFFSET('Water Data'!$I$27,0,10*ROW('Water Data'!I49)))</f>
        <v/>
      </c>
      <c r="CI55" s="305" t="str">
        <f ca="true">+IF(OFFSET('Water Data'!$I$28,0,10*ROW('Water Data'!I49))="","",OFFSET('Water Data'!$I$28,0,10*ROW('Water Data'!I49)))</f>
        <v/>
      </c>
      <c r="CJ55" s="305" t="str">
        <f ca="true">+IF(OFFSET('Water Data'!$I$29,0,10*ROW('Water Data'!I49))="","",OFFSET('Water Data'!$I$29,0,10*ROW('Water Data'!I49)))</f>
        <v/>
      </c>
      <c r="CK55" s="305" t="str">
        <f ca="true">+IF(OFFSET('Sanitation Data'!$D$28,0,10*ROW('Sanitation Data'!D49))="","",OFFSET('Sanitation Data'!$D$28,0,10*ROW('Sanitation Data'!D49)))</f>
        <v/>
      </c>
      <c r="CL55" s="305" t="str">
        <f ca="true">+IF(OFFSET('Sanitation Data'!$D$29,0,10*ROW('Sanitation Data'!D49))="","",OFFSET('Sanitation Data'!$D$29,0,10*ROW('Sanitation Data'!D49)))</f>
        <v/>
      </c>
      <c r="CM55" s="305" t="str">
        <f ca="true">+IF(OFFSET('Sanitation Data'!$D$30,0,10*ROW('Sanitation Data'!D49))="","",OFFSET('Sanitation Data'!$D$30,0,10*ROW('Sanitation Data'!D49)))</f>
        <v/>
      </c>
      <c r="CN55" s="305" t="str">
        <f ca="true">+IF(OFFSET('Sanitation Data'!$D$31,0,10*ROW('Sanitation Data'!D49))="","",OFFSET('Sanitation Data'!$D$31,0,10*ROW('Sanitation Data'!D49)))</f>
        <v/>
      </c>
      <c r="CO55" s="305" t="str">
        <f ca="true">+IF(OFFSET('Sanitation Data'!$D$32,0,10*ROW('Sanitation Data'!D49))="","",OFFSET('Sanitation Data'!$D$32,0,10*ROW('Sanitation Data'!D49)))</f>
        <v/>
      </c>
      <c r="CP55" s="305" t="str">
        <f ca="true">+IF(OFFSET('Sanitation Data'!$E$28,0,10*ROW('Sanitation Data'!E49))="","",OFFSET('Sanitation Data'!$E$28,0,10*ROW('Sanitation Data'!E49)))</f>
        <v/>
      </c>
      <c r="CQ55" s="305" t="str">
        <f ca="true">+IF(OFFSET('Sanitation Data'!$E$29,0,10*ROW('Sanitation Data'!E49))="","",OFFSET('Sanitation Data'!$E$29,0,10*ROW('Sanitation Data'!E49)))</f>
        <v/>
      </c>
      <c r="CR55" s="305" t="str">
        <f ca="true">+IF(OFFSET('Sanitation Data'!$E$30,0,10*ROW('Sanitation Data'!E49))="","",OFFSET('Sanitation Data'!$E$30,0,10*ROW('Sanitation Data'!E49)))</f>
        <v/>
      </c>
      <c r="CS55" s="305" t="str">
        <f ca="true">+IF(OFFSET('Sanitation Data'!$E$31,0,10*ROW('Sanitation Data'!E49))="","",OFFSET('Sanitation Data'!$E$31,0,10*ROW('Sanitation Data'!E49)))</f>
        <v/>
      </c>
      <c r="CT55" s="305" t="str">
        <f ca="true">+IF(OFFSET('Sanitation Data'!$E$32,0,10*ROW('Sanitation Data'!E49))="","",OFFSET('Sanitation Data'!$E$32,0,10*ROW('Sanitation Data'!E49)))</f>
        <v/>
      </c>
      <c r="CU55" s="305" t="str">
        <f ca="true">+IF(OFFSET('Sanitation Data'!$F$28,0,10*ROW('Sanitation Data'!F49))="","",OFFSET('Sanitation Data'!$F$28,0,10*ROW('Sanitation Data'!F49)))</f>
        <v/>
      </c>
      <c r="CV55" s="305" t="str">
        <f ca="true">+IF(OFFSET('Sanitation Data'!$F$29,0,10*ROW('Sanitation Data'!F49))="","",OFFSET('Sanitation Data'!$F$29,0,10*ROW('Sanitation Data'!F49)))</f>
        <v/>
      </c>
      <c r="CW55" s="305" t="str">
        <f ca="true">+IF(OFFSET('Sanitation Data'!$F$30,0,10*ROW('Sanitation Data'!F49))="","",OFFSET('Sanitation Data'!$F$30,0,10*ROW('Sanitation Data'!F49)))</f>
        <v/>
      </c>
      <c r="CX55" s="305" t="str">
        <f ca="true">+IF(OFFSET('Sanitation Data'!$F$31,0,10*ROW('Sanitation Data'!F49))="","",OFFSET('Sanitation Data'!$F$31,0,10*ROW('Sanitation Data'!F49)))</f>
        <v/>
      </c>
      <c r="CY55" s="305" t="str">
        <f ca="true">+IF(OFFSET('Sanitation Data'!$F$32,0,10*ROW('Sanitation Data'!F49))="","",OFFSET('Sanitation Data'!$F$32,0,10*ROW('Sanitation Data'!F49)))</f>
        <v/>
      </c>
      <c r="CZ55" s="305" t="str">
        <f ca="true">+IF(OFFSET('Sanitation Data'!$G$28,0,10*ROW('Sanitation Data'!G49))="","",OFFSET('Sanitation Data'!$G$28,0,10*ROW('Sanitation Data'!G49)))</f>
        <v/>
      </c>
      <c r="DA55" s="305" t="str">
        <f ca="true">+IF(OFFSET('Sanitation Data'!$G$29,0,10*ROW('Sanitation Data'!G49))="","",OFFSET('Sanitation Data'!$G$29,0,10*ROW('Sanitation Data'!G49)))</f>
        <v/>
      </c>
      <c r="DB55" s="305" t="str">
        <f ca="true">+IF(OFFSET('Sanitation Data'!$G$30,0,10*ROW('Sanitation Data'!G49))="","",OFFSET('Sanitation Data'!$G$30,0,10*ROW('Sanitation Data'!G49)))</f>
        <v/>
      </c>
      <c r="DC55" s="305" t="str">
        <f ca="true">+IF(OFFSET('Sanitation Data'!$G$31,0,10*ROW('Sanitation Data'!G49))="","",OFFSET('Sanitation Data'!$G$31,0,10*ROW('Sanitation Data'!G49)))</f>
        <v/>
      </c>
      <c r="DD55" s="305" t="str">
        <f ca="true">+IF(OFFSET('Sanitation Data'!$G$32,0,10*ROW('Sanitation Data'!G49))="","",OFFSET('Sanitation Data'!$G$32,0,10*ROW('Sanitation Data'!G49)))</f>
        <v/>
      </c>
      <c r="DE55" s="305" t="str">
        <f ca="true">+IF(OFFSET('Sanitation Data'!$H$28,0,10*ROW('Sanitation Data'!H49))="","",OFFSET('Sanitation Data'!$H$28,0,10*ROW('Sanitation Data'!H49)))</f>
        <v/>
      </c>
      <c r="DF55" s="305" t="str">
        <f ca="true">+IF(OFFSET('Sanitation Data'!$H$29,0,10*ROW('Sanitation Data'!H49))="","",OFFSET('Sanitation Data'!$H$29,0,10*ROW('Sanitation Data'!H49)))</f>
        <v/>
      </c>
      <c r="DG55" s="305" t="str">
        <f ca="true">+IF(OFFSET('Sanitation Data'!$H$30,0,10*ROW('Sanitation Data'!H49))="","",OFFSET('Sanitation Data'!$H$30,0,10*ROW('Sanitation Data'!H49)))</f>
        <v/>
      </c>
      <c r="DH55" s="305" t="str">
        <f ca="true">+IF(OFFSET('Sanitation Data'!$H$31,0,10*ROW('Sanitation Data'!H49))="","",OFFSET('Sanitation Data'!$H$31,0,10*ROW('Sanitation Data'!H49)))</f>
        <v/>
      </c>
      <c r="DI55" s="305" t="str">
        <f ca="true">+IF(OFFSET('Sanitation Data'!$H$32,0,10*ROW('Sanitation Data'!H49))="","",OFFSET('Sanitation Data'!$H$32,0,10*ROW('Sanitation Data'!H49)))</f>
        <v/>
      </c>
      <c r="DJ55" s="305" t="str">
        <f ca="true">+IF(OFFSET('Sanitation Data'!$I$28,0,10*ROW('Sanitation Data'!I49))="","",OFFSET('Sanitation Data'!$I$28,0,10*ROW('Sanitation Data'!I49)))</f>
        <v/>
      </c>
      <c r="DK55" s="305" t="str">
        <f ca="true">+IF(OFFSET('Sanitation Data'!$I$29,0,10*ROW('Sanitation Data'!I49))="","",OFFSET('Sanitation Data'!$I$29,0,10*ROW('Sanitation Data'!I49)))</f>
        <v/>
      </c>
      <c r="DL55" s="305" t="str">
        <f ca="true">+IF(OFFSET('Sanitation Data'!$I$30,0,10*ROW('Sanitation Data'!I49))="","",OFFSET('Sanitation Data'!$I$30,0,10*ROW('Sanitation Data'!I49)))</f>
        <v/>
      </c>
      <c r="DM55" s="305" t="str">
        <f ca="true">+IF(OFFSET('Sanitation Data'!$I$31,0,10*ROW('Sanitation Data'!I49))="","",OFFSET('Sanitation Data'!$I$31,0,10*ROW('Sanitation Data'!I49)))</f>
        <v/>
      </c>
      <c r="DN55" s="305" t="str">
        <f ca="true">+IF(OFFSET('Sanitation Data'!$I$32,0,10*ROW('Sanitation Data'!I49))="","",OFFSET('Sanitation Data'!$I$32,0,10*ROW('Sanitation Data'!I49)))</f>
        <v/>
      </c>
      <c r="DO55" s="305" t="str">
        <f ca="true">+IF(OFFSET('Hygiene Data'!$D$11,0,10*ROW('Hygiene Data'!D49))="","",OFFSET('Hygiene Data'!$D$11,0,10*ROW('Hygiene Data'!D49)))</f>
        <v/>
      </c>
      <c r="DP55" s="305" t="str">
        <f ca="true">+IF(OFFSET('Hygiene Data'!$D$12,0,10*ROW('Hygiene Data'!D49))="","",OFFSET('Hygiene Data'!$D$12,0,10*ROW('Hygiene Data'!D49)))</f>
        <v/>
      </c>
      <c r="DQ55" s="305" t="str">
        <f ca="true">+IF(OFFSET('Hygiene Data'!$D$13,0,10*ROW('Hygiene Data'!D49))="","",OFFSET('Hygiene Data'!$D$13,0,10*ROW('Hygiene Data'!D49)))</f>
        <v/>
      </c>
      <c r="DR55" s="305" t="str">
        <f ca="true">+IF(OFFSET('Hygiene Data'!$E$11,0,10*ROW('Hygiene Data'!E49))="","",OFFSET('Hygiene Data'!$E$11,0,10*ROW('Hygiene Data'!E49)))</f>
        <v/>
      </c>
      <c r="DS55" s="305" t="str">
        <f ca="true">+IF(OFFSET('Hygiene Data'!$E$12,0,10*ROW('Hygiene Data'!E49))="","",OFFSET('Hygiene Data'!$E$12,0,10*ROW('Hygiene Data'!E49)))</f>
        <v/>
      </c>
      <c r="DT55" s="305" t="str">
        <f ca="true">+IF(OFFSET('Hygiene Data'!$E$13,0,10*ROW('Hygiene Data'!E49))="","",OFFSET('Hygiene Data'!$E$13,0,10*ROW('Hygiene Data'!E49)))</f>
        <v/>
      </c>
      <c r="DU55" s="305" t="str">
        <f ca="true">+IF(OFFSET('Hygiene Data'!$F$11,0,10*ROW('Hygiene Data'!F49))="","",OFFSET('Hygiene Data'!$F$11,0,10*ROW('Hygiene Data'!F49)))</f>
        <v/>
      </c>
      <c r="DV55" s="305" t="str">
        <f ca="true">+IF(OFFSET('Hygiene Data'!$F$12,0,10*ROW('Hygiene Data'!F49))="","",OFFSET('Hygiene Data'!$F$12,0,10*ROW('Hygiene Data'!F49)))</f>
        <v/>
      </c>
      <c r="DW55" s="305" t="str">
        <f ca="true">+IF(OFFSET('Hygiene Data'!$F$13,0,10*ROW('Hygiene Data'!F49))="","",OFFSET('Hygiene Data'!$F$13,0,10*ROW('Hygiene Data'!F49)))</f>
        <v/>
      </c>
      <c r="DX55" s="305" t="str">
        <f ca="true">+IF(OFFSET('Hygiene Data'!$G$11,0,10*ROW('Hygiene Data'!G49))="","",OFFSET('Hygiene Data'!$G$11,0,10*ROW('Hygiene Data'!G49)))</f>
        <v/>
      </c>
      <c r="DY55" s="305" t="str">
        <f ca="true">+IF(OFFSET('Hygiene Data'!$G$12,0,10*ROW('Hygiene Data'!G49))="","",OFFSET('Hygiene Data'!$G$12,0,10*ROW('Hygiene Data'!G49)))</f>
        <v/>
      </c>
      <c r="DZ55" s="305" t="str">
        <f ca="true">+IF(OFFSET('Hygiene Data'!$G$13,0,10*ROW('Hygiene Data'!G49))="","",OFFSET('Hygiene Data'!$G$13,0,10*ROW('Hygiene Data'!G49)))</f>
        <v/>
      </c>
      <c r="EA55" s="305" t="str">
        <f ca="true">+IF(OFFSET('Hygiene Data'!$H$11,0,10*ROW('Hygiene Data'!H49))="","",OFFSET('Hygiene Data'!$H$11,0,10*ROW('Hygiene Data'!H49)))</f>
        <v/>
      </c>
      <c r="EB55" s="305" t="str">
        <f ca="true">+IF(OFFSET('Hygiene Data'!$H$12,0,10*ROW('Hygiene Data'!H49))="","",OFFSET('Hygiene Data'!$H$12,0,10*ROW('Hygiene Data'!H49)))</f>
        <v/>
      </c>
      <c r="EC55" s="305" t="str">
        <f ca="true">+IF(OFFSET('Hygiene Data'!$H$13,0,10*ROW('Hygiene Data'!H49))="","",OFFSET('Hygiene Data'!$H$13,0,10*ROW('Hygiene Data'!H49)))</f>
        <v/>
      </c>
      <c r="ED55" s="305" t="str">
        <f ca="true">+IF(OFFSET('Hygiene Data'!$I$11,0,10*ROW('Hygiene Data'!I49))="","",OFFSET('Hygiene Data'!$I$11,0,10*ROW('Hygiene Data'!I49)))</f>
        <v/>
      </c>
      <c r="EE55" s="305" t="str">
        <f ca="true">+IF(OFFSET('Hygiene Data'!$I$12,0,10*ROW('Hygiene Data'!I49))="","",OFFSET('Hygiene Data'!$I$12,0,10*ROW('Hygiene Data'!I49)))</f>
        <v/>
      </c>
      <c r="EF55" s="305"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61"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5"/>
      <c r="BS56" s="305" t="str">
        <f ca="true">+IF(OFFSET('Water Data'!$D$27,0,10*ROW('Water Data'!D50))="","",OFFSET('Water Data'!$D$27,0,10*ROW('Water Data'!D50)))</f>
        <v/>
      </c>
      <c r="BT56" s="305" t="str">
        <f ca="true">+IF(OFFSET('Water Data'!$D$28,0,10*ROW('Water Data'!D50))="","",OFFSET('Water Data'!$D$28,0,10*ROW('Water Data'!D50)))</f>
        <v/>
      </c>
      <c r="BU56" s="305" t="str">
        <f ca="true">+IF(OFFSET('Water Data'!$D$29,0,10*ROW('Water Data'!D50))="","",OFFSET('Water Data'!$D$29,0,10*ROW('Water Data'!D50)))</f>
        <v/>
      </c>
      <c r="BV56" s="305" t="str">
        <f ca="true">+IF(OFFSET('Water Data'!$E$27,0,10*ROW('Water Data'!E50))="","",OFFSET('Water Data'!$E$27,0,10*ROW('Water Data'!E50)))</f>
        <v/>
      </c>
      <c r="BW56" s="305" t="str">
        <f ca="true">+IF(OFFSET('Water Data'!$E$28,0,10*ROW('Water Data'!E50))="","",OFFSET('Water Data'!$E$28,0,10*ROW('Water Data'!E50)))</f>
        <v/>
      </c>
      <c r="BX56" s="305" t="str">
        <f ca="true">+IF(OFFSET('Water Data'!$E$29,0,10*ROW('Water Data'!E50))="","",OFFSET('Water Data'!$E$29,0,10*ROW('Water Data'!E50)))</f>
        <v/>
      </c>
      <c r="BY56" s="305" t="str">
        <f ca="true">+IF(OFFSET('Water Data'!$F$27,0,10*ROW('Water Data'!F50))="","",OFFSET('Water Data'!$F$27,0,10*ROW('Water Data'!F50)))</f>
        <v/>
      </c>
      <c r="BZ56" s="305" t="str">
        <f ca="true">+IF(OFFSET('Water Data'!$F$28,0,10*ROW('Water Data'!F50))="","",OFFSET('Water Data'!$F$28,0,10*ROW('Water Data'!F50)))</f>
        <v/>
      </c>
      <c r="CA56" s="305" t="str">
        <f ca="true">+IF(OFFSET('Water Data'!$F$29,0,10*ROW('Water Data'!F50))="","",OFFSET('Water Data'!$F$29,0,10*ROW('Water Data'!F50)))</f>
        <v/>
      </c>
      <c r="CB56" s="305" t="str">
        <f ca="true">+IF(OFFSET('Water Data'!$G$27,0,10*ROW('Water Data'!G50))="","",OFFSET('Water Data'!$G$27,0,10*ROW('Water Data'!G50)))</f>
        <v/>
      </c>
      <c r="CC56" s="305" t="str">
        <f ca="true">+IF(OFFSET('Water Data'!$G$28,0,10*ROW('Water Data'!G50))="","",OFFSET('Water Data'!$G$28,0,10*ROW('Water Data'!G50)))</f>
        <v/>
      </c>
      <c r="CD56" s="305" t="str">
        <f ca="true">+IF(OFFSET('Water Data'!$G$29,0,10*ROW('Water Data'!G50))="","",OFFSET('Water Data'!$G$29,0,10*ROW('Water Data'!G50)))</f>
        <v/>
      </c>
      <c r="CE56" s="305" t="str">
        <f ca="true">+IF(OFFSET('Water Data'!$H$27,0,10*ROW('Water Data'!H50))="","",OFFSET('Water Data'!$H$27,0,10*ROW('Water Data'!H50)))</f>
        <v/>
      </c>
      <c r="CF56" s="305" t="str">
        <f ca="true">+IF(OFFSET('Water Data'!$H$28,0,10*ROW('Water Data'!H50))="","",OFFSET('Water Data'!$H$28,0,10*ROW('Water Data'!H50)))</f>
        <v/>
      </c>
      <c r="CG56" s="305" t="str">
        <f ca="true">+IF(OFFSET('Water Data'!$H$29,0,10*ROW('Water Data'!H50))="","",OFFSET('Water Data'!$H$29,0,10*ROW('Water Data'!H50)))</f>
        <v/>
      </c>
      <c r="CH56" s="305" t="str">
        <f ca="true">+IF(OFFSET('Water Data'!$I$27,0,10*ROW('Water Data'!I50))="","",OFFSET('Water Data'!$I$27,0,10*ROW('Water Data'!I50)))</f>
        <v/>
      </c>
      <c r="CI56" s="305" t="str">
        <f ca="true">+IF(OFFSET('Water Data'!$I$28,0,10*ROW('Water Data'!I50))="","",OFFSET('Water Data'!$I$28,0,10*ROW('Water Data'!I50)))</f>
        <v/>
      </c>
      <c r="CJ56" s="305" t="str">
        <f ca="true">+IF(OFFSET('Water Data'!$I$29,0,10*ROW('Water Data'!I50))="","",OFFSET('Water Data'!$I$29,0,10*ROW('Water Data'!I50)))</f>
        <v/>
      </c>
      <c r="CK56" s="305" t="str">
        <f ca="true">+IF(OFFSET('Sanitation Data'!$D$28,0,10*ROW('Sanitation Data'!D50))="","",OFFSET('Sanitation Data'!$D$28,0,10*ROW('Sanitation Data'!D50)))</f>
        <v/>
      </c>
      <c r="CL56" s="305" t="str">
        <f ca="true">+IF(OFFSET('Sanitation Data'!$D$29,0,10*ROW('Sanitation Data'!D50))="","",OFFSET('Sanitation Data'!$D$29,0,10*ROW('Sanitation Data'!D50)))</f>
        <v/>
      </c>
      <c r="CM56" s="305" t="str">
        <f ca="true">+IF(OFFSET('Sanitation Data'!$D$30,0,10*ROW('Sanitation Data'!D50))="","",OFFSET('Sanitation Data'!$D$30,0,10*ROW('Sanitation Data'!D50)))</f>
        <v/>
      </c>
      <c r="CN56" s="305" t="str">
        <f ca="true">+IF(OFFSET('Sanitation Data'!$D$31,0,10*ROW('Sanitation Data'!D50))="","",OFFSET('Sanitation Data'!$D$31,0,10*ROW('Sanitation Data'!D50)))</f>
        <v/>
      </c>
      <c r="CO56" s="305" t="str">
        <f ca="true">+IF(OFFSET('Sanitation Data'!$D$32,0,10*ROW('Sanitation Data'!D50))="","",OFFSET('Sanitation Data'!$D$32,0,10*ROW('Sanitation Data'!D50)))</f>
        <v/>
      </c>
      <c r="CP56" s="305" t="str">
        <f ca="true">+IF(OFFSET('Sanitation Data'!$E$28,0,10*ROW('Sanitation Data'!E50))="","",OFFSET('Sanitation Data'!$E$28,0,10*ROW('Sanitation Data'!E50)))</f>
        <v/>
      </c>
      <c r="CQ56" s="305" t="str">
        <f ca="true">+IF(OFFSET('Sanitation Data'!$E$29,0,10*ROW('Sanitation Data'!E50))="","",OFFSET('Sanitation Data'!$E$29,0,10*ROW('Sanitation Data'!E50)))</f>
        <v/>
      </c>
      <c r="CR56" s="305" t="str">
        <f ca="true">+IF(OFFSET('Sanitation Data'!$E$30,0,10*ROW('Sanitation Data'!E50))="","",OFFSET('Sanitation Data'!$E$30,0,10*ROW('Sanitation Data'!E50)))</f>
        <v/>
      </c>
      <c r="CS56" s="305" t="str">
        <f ca="true">+IF(OFFSET('Sanitation Data'!$E$31,0,10*ROW('Sanitation Data'!E50))="","",OFFSET('Sanitation Data'!$E$31,0,10*ROW('Sanitation Data'!E50)))</f>
        <v/>
      </c>
      <c r="CT56" s="305" t="str">
        <f ca="true">+IF(OFFSET('Sanitation Data'!$E$32,0,10*ROW('Sanitation Data'!E50))="","",OFFSET('Sanitation Data'!$E$32,0,10*ROW('Sanitation Data'!E50)))</f>
        <v/>
      </c>
      <c r="CU56" s="305" t="str">
        <f ca="true">+IF(OFFSET('Sanitation Data'!$F$28,0,10*ROW('Sanitation Data'!F50))="","",OFFSET('Sanitation Data'!$F$28,0,10*ROW('Sanitation Data'!F50)))</f>
        <v/>
      </c>
      <c r="CV56" s="305" t="str">
        <f ca="true">+IF(OFFSET('Sanitation Data'!$F$29,0,10*ROW('Sanitation Data'!F50))="","",OFFSET('Sanitation Data'!$F$29,0,10*ROW('Sanitation Data'!F50)))</f>
        <v/>
      </c>
      <c r="CW56" s="305" t="str">
        <f ca="true">+IF(OFFSET('Sanitation Data'!$F$30,0,10*ROW('Sanitation Data'!F50))="","",OFFSET('Sanitation Data'!$F$30,0,10*ROW('Sanitation Data'!F50)))</f>
        <v/>
      </c>
      <c r="CX56" s="305" t="str">
        <f ca="true">+IF(OFFSET('Sanitation Data'!$F$31,0,10*ROW('Sanitation Data'!F50))="","",OFFSET('Sanitation Data'!$F$31,0,10*ROW('Sanitation Data'!F50)))</f>
        <v/>
      </c>
      <c r="CY56" s="305" t="str">
        <f ca="true">+IF(OFFSET('Sanitation Data'!$F$32,0,10*ROW('Sanitation Data'!F50))="","",OFFSET('Sanitation Data'!$F$32,0,10*ROW('Sanitation Data'!F50)))</f>
        <v/>
      </c>
      <c r="CZ56" s="305" t="str">
        <f ca="true">+IF(OFFSET('Sanitation Data'!$G$28,0,10*ROW('Sanitation Data'!G50))="","",OFFSET('Sanitation Data'!$G$28,0,10*ROW('Sanitation Data'!G50)))</f>
        <v/>
      </c>
      <c r="DA56" s="305" t="str">
        <f ca="true">+IF(OFFSET('Sanitation Data'!$G$29,0,10*ROW('Sanitation Data'!G50))="","",OFFSET('Sanitation Data'!$G$29,0,10*ROW('Sanitation Data'!G50)))</f>
        <v/>
      </c>
      <c r="DB56" s="305" t="str">
        <f ca="true">+IF(OFFSET('Sanitation Data'!$G$30,0,10*ROW('Sanitation Data'!G50))="","",OFFSET('Sanitation Data'!$G$30,0,10*ROW('Sanitation Data'!G50)))</f>
        <v/>
      </c>
      <c r="DC56" s="305" t="str">
        <f ca="true">+IF(OFFSET('Sanitation Data'!$G$31,0,10*ROW('Sanitation Data'!G50))="","",OFFSET('Sanitation Data'!$G$31,0,10*ROW('Sanitation Data'!G50)))</f>
        <v/>
      </c>
      <c r="DD56" s="305" t="str">
        <f ca="true">+IF(OFFSET('Sanitation Data'!$G$32,0,10*ROW('Sanitation Data'!G50))="","",OFFSET('Sanitation Data'!$G$32,0,10*ROW('Sanitation Data'!G50)))</f>
        <v/>
      </c>
      <c r="DE56" s="305" t="str">
        <f ca="true">+IF(OFFSET('Sanitation Data'!$H$28,0,10*ROW('Sanitation Data'!H50))="","",OFFSET('Sanitation Data'!$H$28,0,10*ROW('Sanitation Data'!H50)))</f>
        <v/>
      </c>
      <c r="DF56" s="305" t="str">
        <f ca="true">+IF(OFFSET('Sanitation Data'!$H$29,0,10*ROW('Sanitation Data'!H50))="","",OFFSET('Sanitation Data'!$H$29,0,10*ROW('Sanitation Data'!H50)))</f>
        <v/>
      </c>
      <c r="DG56" s="305" t="str">
        <f ca="true">+IF(OFFSET('Sanitation Data'!$H$30,0,10*ROW('Sanitation Data'!H50))="","",OFFSET('Sanitation Data'!$H$30,0,10*ROW('Sanitation Data'!H50)))</f>
        <v/>
      </c>
      <c r="DH56" s="305" t="str">
        <f ca="true">+IF(OFFSET('Sanitation Data'!$H$31,0,10*ROW('Sanitation Data'!H50))="","",OFFSET('Sanitation Data'!$H$31,0,10*ROW('Sanitation Data'!H50)))</f>
        <v/>
      </c>
      <c r="DI56" s="305" t="str">
        <f ca="true">+IF(OFFSET('Sanitation Data'!$H$32,0,10*ROW('Sanitation Data'!H50))="","",OFFSET('Sanitation Data'!$H$32,0,10*ROW('Sanitation Data'!H50)))</f>
        <v/>
      </c>
      <c r="DJ56" s="305" t="str">
        <f ca="true">+IF(OFFSET('Sanitation Data'!$I$28,0,10*ROW('Sanitation Data'!I50))="","",OFFSET('Sanitation Data'!$I$28,0,10*ROW('Sanitation Data'!I50)))</f>
        <v/>
      </c>
      <c r="DK56" s="305" t="str">
        <f ca="true">+IF(OFFSET('Sanitation Data'!$I$29,0,10*ROW('Sanitation Data'!I50))="","",OFFSET('Sanitation Data'!$I$29,0,10*ROW('Sanitation Data'!I50)))</f>
        <v/>
      </c>
      <c r="DL56" s="305" t="str">
        <f ca="true">+IF(OFFSET('Sanitation Data'!$I$30,0,10*ROW('Sanitation Data'!I50))="","",OFFSET('Sanitation Data'!$I$30,0,10*ROW('Sanitation Data'!I50)))</f>
        <v/>
      </c>
      <c r="DM56" s="305" t="str">
        <f ca="true">+IF(OFFSET('Sanitation Data'!$I$31,0,10*ROW('Sanitation Data'!I50))="","",OFFSET('Sanitation Data'!$I$31,0,10*ROW('Sanitation Data'!I50)))</f>
        <v/>
      </c>
      <c r="DN56" s="305" t="str">
        <f ca="true">+IF(OFFSET('Sanitation Data'!$I$32,0,10*ROW('Sanitation Data'!I50))="","",OFFSET('Sanitation Data'!$I$32,0,10*ROW('Sanitation Data'!I50)))</f>
        <v/>
      </c>
      <c r="DO56" s="305" t="str">
        <f ca="true">+IF(OFFSET('Hygiene Data'!$D$11,0,10*ROW('Hygiene Data'!D50))="","",OFFSET('Hygiene Data'!$D$11,0,10*ROW('Hygiene Data'!D50)))</f>
        <v/>
      </c>
      <c r="DP56" s="305" t="str">
        <f ca="true">+IF(OFFSET('Hygiene Data'!$D$12,0,10*ROW('Hygiene Data'!D50))="","",OFFSET('Hygiene Data'!$D$12,0,10*ROW('Hygiene Data'!D50)))</f>
        <v/>
      </c>
      <c r="DQ56" s="305" t="str">
        <f ca="true">+IF(OFFSET('Hygiene Data'!$D$13,0,10*ROW('Hygiene Data'!D50))="","",OFFSET('Hygiene Data'!$D$13,0,10*ROW('Hygiene Data'!D50)))</f>
        <v/>
      </c>
      <c r="DR56" s="305" t="str">
        <f ca="true">+IF(OFFSET('Hygiene Data'!$E$11,0,10*ROW('Hygiene Data'!E50))="","",OFFSET('Hygiene Data'!$E$11,0,10*ROW('Hygiene Data'!E50)))</f>
        <v/>
      </c>
      <c r="DS56" s="305" t="str">
        <f ca="true">+IF(OFFSET('Hygiene Data'!$E$12,0,10*ROW('Hygiene Data'!E50))="","",OFFSET('Hygiene Data'!$E$12,0,10*ROW('Hygiene Data'!E50)))</f>
        <v/>
      </c>
      <c r="DT56" s="305" t="str">
        <f ca="true">+IF(OFFSET('Hygiene Data'!$E$13,0,10*ROW('Hygiene Data'!E50))="","",OFFSET('Hygiene Data'!$E$13,0,10*ROW('Hygiene Data'!E50)))</f>
        <v/>
      </c>
      <c r="DU56" s="305" t="str">
        <f ca="true">+IF(OFFSET('Hygiene Data'!$F$11,0,10*ROW('Hygiene Data'!F50))="","",OFFSET('Hygiene Data'!$F$11,0,10*ROW('Hygiene Data'!F50)))</f>
        <v/>
      </c>
      <c r="DV56" s="305" t="str">
        <f ca="true">+IF(OFFSET('Hygiene Data'!$F$12,0,10*ROW('Hygiene Data'!F50))="","",OFFSET('Hygiene Data'!$F$12,0,10*ROW('Hygiene Data'!F50)))</f>
        <v/>
      </c>
      <c r="DW56" s="305" t="str">
        <f ca="true">+IF(OFFSET('Hygiene Data'!$F$13,0,10*ROW('Hygiene Data'!F50))="","",OFFSET('Hygiene Data'!$F$13,0,10*ROW('Hygiene Data'!F50)))</f>
        <v/>
      </c>
      <c r="DX56" s="305" t="str">
        <f ca="true">+IF(OFFSET('Hygiene Data'!$G$11,0,10*ROW('Hygiene Data'!G50))="","",OFFSET('Hygiene Data'!$G$11,0,10*ROW('Hygiene Data'!G50)))</f>
        <v/>
      </c>
      <c r="DY56" s="305" t="str">
        <f ca="true">+IF(OFFSET('Hygiene Data'!$G$12,0,10*ROW('Hygiene Data'!G50))="","",OFFSET('Hygiene Data'!$G$12,0,10*ROW('Hygiene Data'!G50)))</f>
        <v/>
      </c>
      <c r="DZ56" s="305" t="str">
        <f ca="true">+IF(OFFSET('Hygiene Data'!$G$13,0,10*ROW('Hygiene Data'!G50))="","",OFFSET('Hygiene Data'!$G$13,0,10*ROW('Hygiene Data'!G50)))</f>
        <v/>
      </c>
      <c r="EA56" s="305" t="str">
        <f ca="true">+IF(OFFSET('Hygiene Data'!$H$11,0,10*ROW('Hygiene Data'!H50))="","",OFFSET('Hygiene Data'!$H$11,0,10*ROW('Hygiene Data'!H50)))</f>
        <v/>
      </c>
      <c r="EB56" s="305" t="str">
        <f ca="true">+IF(OFFSET('Hygiene Data'!$H$12,0,10*ROW('Hygiene Data'!H50))="","",OFFSET('Hygiene Data'!$H$12,0,10*ROW('Hygiene Data'!H50)))</f>
        <v/>
      </c>
      <c r="EC56" s="305" t="str">
        <f ca="true">+IF(OFFSET('Hygiene Data'!$H$13,0,10*ROW('Hygiene Data'!H50))="","",OFFSET('Hygiene Data'!$H$13,0,10*ROW('Hygiene Data'!H50)))</f>
        <v/>
      </c>
      <c r="ED56" s="305" t="str">
        <f ca="true">+IF(OFFSET('Hygiene Data'!$I$11,0,10*ROW('Hygiene Data'!I50))="","",OFFSET('Hygiene Data'!$I$11,0,10*ROW('Hygiene Data'!I50)))</f>
        <v/>
      </c>
      <c r="EE56" s="305" t="str">
        <f ca="true">+IF(OFFSET('Hygiene Data'!$I$12,0,10*ROW('Hygiene Data'!I50))="","",OFFSET('Hygiene Data'!$I$12,0,10*ROW('Hygiene Data'!I50)))</f>
        <v/>
      </c>
      <c r="EF56" s="305"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61"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5"/>
      <c r="BS57" s="305" t="str">
        <f ca="true">+IF(OFFSET('Water Data'!$D$27,0,10*ROW('Water Data'!D51))="","",OFFSET('Water Data'!$D$27,0,10*ROW('Water Data'!D51)))</f>
        <v/>
      </c>
      <c r="BT57" s="305" t="str">
        <f ca="true">+IF(OFFSET('Water Data'!$D$28,0,10*ROW('Water Data'!D51))="","",OFFSET('Water Data'!$D$28,0,10*ROW('Water Data'!D51)))</f>
        <v/>
      </c>
      <c r="BU57" s="305" t="str">
        <f ca="true">+IF(OFFSET('Water Data'!$D$29,0,10*ROW('Water Data'!D51))="","",OFFSET('Water Data'!$D$29,0,10*ROW('Water Data'!D51)))</f>
        <v/>
      </c>
      <c r="BV57" s="305" t="str">
        <f ca="true">+IF(OFFSET('Water Data'!$E$27,0,10*ROW('Water Data'!E51))="","",OFFSET('Water Data'!$E$27,0,10*ROW('Water Data'!E51)))</f>
        <v/>
      </c>
      <c r="BW57" s="305" t="str">
        <f ca="true">+IF(OFFSET('Water Data'!$E$28,0,10*ROW('Water Data'!E51))="","",OFFSET('Water Data'!$E$28,0,10*ROW('Water Data'!E51)))</f>
        <v/>
      </c>
      <c r="BX57" s="305" t="str">
        <f ca="true">+IF(OFFSET('Water Data'!$E$29,0,10*ROW('Water Data'!E51))="","",OFFSET('Water Data'!$E$29,0,10*ROW('Water Data'!E51)))</f>
        <v/>
      </c>
      <c r="BY57" s="305" t="str">
        <f ca="true">+IF(OFFSET('Water Data'!$F$27,0,10*ROW('Water Data'!F51))="","",OFFSET('Water Data'!$F$27,0,10*ROW('Water Data'!F51)))</f>
        <v/>
      </c>
      <c r="BZ57" s="305" t="str">
        <f ca="true">+IF(OFFSET('Water Data'!$F$28,0,10*ROW('Water Data'!F51))="","",OFFSET('Water Data'!$F$28,0,10*ROW('Water Data'!F51)))</f>
        <v/>
      </c>
      <c r="CA57" s="305" t="str">
        <f ca="true">+IF(OFFSET('Water Data'!$F$29,0,10*ROW('Water Data'!F51))="","",OFFSET('Water Data'!$F$29,0,10*ROW('Water Data'!F51)))</f>
        <v/>
      </c>
      <c r="CB57" s="305" t="str">
        <f ca="true">+IF(OFFSET('Water Data'!$G$27,0,10*ROW('Water Data'!G51))="","",OFFSET('Water Data'!$G$27,0,10*ROW('Water Data'!G51)))</f>
        <v/>
      </c>
      <c r="CC57" s="305" t="str">
        <f ca="true">+IF(OFFSET('Water Data'!$G$28,0,10*ROW('Water Data'!G51))="","",OFFSET('Water Data'!$G$28,0,10*ROW('Water Data'!G51)))</f>
        <v/>
      </c>
      <c r="CD57" s="305" t="str">
        <f ca="true">+IF(OFFSET('Water Data'!$G$29,0,10*ROW('Water Data'!G51))="","",OFFSET('Water Data'!$G$29,0,10*ROW('Water Data'!G51)))</f>
        <v/>
      </c>
      <c r="CE57" s="305" t="str">
        <f ca="true">+IF(OFFSET('Water Data'!$H$27,0,10*ROW('Water Data'!H51))="","",OFFSET('Water Data'!$H$27,0,10*ROW('Water Data'!H51)))</f>
        <v/>
      </c>
      <c r="CF57" s="305" t="str">
        <f ca="true">+IF(OFFSET('Water Data'!$H$28,0,10*ROW('Water Data'!H51))="","",OFFSET('Water Data'!$H$28,0,10*ROW('Water Data'!H51)))</f>
        <v/>
      </c>
      <c r="CG57" s="305" t="str">
        <f ca="true">+IF(OFFSET('Water Data'!$H$29,0,10*ROW('Water Data'!H51))="","",OFFSET('Water Data'!$H$29,0,10*ROW('Water Data'!H51)))</f>
        <v/>
      </c>
      <c r="CH57" s="305" t="str">
        <f ca="true">+IF(OFFSET('Water Data'!$I$27,0,10*ROW('Water Data'!I51))="","",OFFSET('Water Data'!$I$27,0,10*ROW('Water Data'!I51)))</f>
        <v/>
      </c>
      <c r="CI57" s="305" t="str">
        <f ca="true">+IF(OFFSET('Water Data'!$I$28,0,10*ROW('Water Data'!I51))="","",OFFSET('Water Data'!$I$28,0,10*ROW('Water Data'!I51)))</f>
        <v/>
      </c>
      <c r="CJ57" s="305" t="str">
        <f ca="true">+IF(OFFSET('Water Data'!$I$29,0,10*ROW('Water Data'!I51))="","",OFFSET('Water Data'!$I$29,0,10*ROW('Water Data'!I51)))</f>
        <v/>
      </c>
      <c r="CK57" s="305" t="str">
        <f ca="true">+IF(OFFSET('Sanitation Data'!$D$28,0,10*ROW('Sanitation Data'!D51))="","",OFFSET('Sanitation Data'!$D$28,0,10*ROW('Sanitation Data'!D51)))</f>
        <v/>
      </c>
      <c r="CL57" s="305" t="str">
        <f ca="true">+IF(OFFSET('Sanitation Data'!$D$29,0,10*ROW('Sanitation Data'!D51))="","",OFFSET('Sanitation Data'!$D$29,0,10*ROW('Sanitation Data'!D51)))</f>
        <v/>
      </c>
      <c r="CM57" s="305" t="str">
        <f ca="true">+IF(OFFSET('Sanitation Data'!$D$30,0,10*ROW('Sanitation Data'!D51))="","",OFFSET('Sanitation Data'!$D$30,0,10*ROW('Sanitation Data'!D51)))</f>
        <v/>
      </c>
      <c r="CN57" s="305" t="str">
        <f ca="true">+IF(OFFSET('Sanitation Data'!$D$31,0,10*ROW('Sanitation Data'!D51))="","",OFFSET('Sanitation Data'!$D$31,0,10*ROW('Sanitation Data'!D51)))</f>
        <v/>
      </c>
      <c r="CO57" s="305" t="str">
        <f ca="true">+IF(OFFSET('Sanitation Data'!$D$32,0,10*ROW('Sanitation Data'!D51))="","",OFFSET('Sanitation Data'!$D$32,0,10*ROW('Sanitation Data'!D51)))</f>
        <v/>
      </c>
      <c r="CP57" s="305" t="str">
        <f ca="true">+IF(OFFSET('Sanitation Data'!$E$28,0,10*ROW('Sanitation Data'!E51))="","",OFFSET('Sanitation Data'!$E$28,0,10*ROW('Sanitation Data'!E51)))</f>
        <v/>
      </c>
      <c r="CQ57" s="305" t="str">
        <f ca="true">+IF(OFFSET('Sanitation Data'!$E$29,0,10*ROW('Sanitation Data'!E51))="","",OFFSET('Sanitation Data'!$E$29,0,10*ROW('Sanitation Data'!E51)))</f>
        <v/>
      </c>
      <c r="CR57" s="305" t="str">
        <f ca="true">+IF(OFFSET('Sanitation Data'!$E$30,0,10*ROW('Sanitation Data'!E51))="","",OFFSET('Sanitation Data'!$E$30,0,10*ROW('Sanitation Data'!E51)))</f>
        <v/>
      </c>
      <c r="CS57" s="305" t="str">
        <f ca="true">+IF(OFFSET('Sanitation Data'!$E$31,0,10*ROW('Sanitation Data'!E51))="","",OFFSET('Sanitation Data'!$E$31,0,10*ROW('Sanitation Data'!E51)))</f>
        <v/>
      </c>
      <c r="CT57" s="305" t="str">
        <f ca="true">+IF(OFFSET('Sanitation Data'!$E$32,0,10*ROW('Sanitation Data'!E51))="","",OFFSET('Sanitation Data'!$E$32,0,10*ROW('Sanitation Data'!E51)))</f>
        <v/>
      </c>
      <c r="CU57" s="305" t="str">
        <f ca="true">+IF(OFFSET('Sanitation Data'!$F$28,0,10*ROW('Sanitation Data'!F51))="","",OFFSET('Sanitation Data'!$F$28,0,10*ROW('Sanitation Data'!F51)))</f>
        <v/>
      </c>
      <c r="CV57" s="305" t="str">
        <f ca="true">+IF(OFFSET('Sanitation Data'!$F$29,0,10*ROW('Sanitation Data'!F51))="","",OFFSET('Sanitation Data'!$F$29,0,10*ROW('Sanitation Data'!F51)))</f>
        <v/>
      </c>
      <c r="CW57" s="305" t="str">
        <f ca="true">+IF(OFFSET('Sanitation Data'!$F$30,0,10*ROW('Sanitation Data'!F51))="","",OFFSET('Sanitation Data'!$F$30,0,10*ROW('Sanitation Data'!F51)))</f>
        <v/>
      </c>
      <c r="CX57" s="305" t="str">
        <f ca="true">+IF(OFFSET('Sanitation Data'!$F$31,0,10*ROW('Sanitation Data'!F51))="","",OFFSET('Sanitation Data'!$F$31,0,10*ROW('Sanitation Data'!F51)))</f>
        <v/>
      </c>
      <c r="CY57" s="305" t="str">
        <f ca="true">+IF(OFFSET('Sanitation Data'!$F$32,0,10*ROW('Sanitation Data'!F51))="","",OFFSET('Sanitation Data'!$F$32,0,10*ROW('Sanitation Data'!F51)))</f>
        <v/>
      </c>
      <c r="CZ57" s="305" t="str">
        <f ca="true">+IF(OFFSET('Sanitation Data'!$G$28,0,10*ROW('Sanitation Data'!G51))="","",OFFSET('Sanitation Data'!$G$28,0,10*ROW('Sanitation Data'!G51)))</f>
        <v/>
      </c>
      <c r="DA57" s="305" t="str">
        <f ca="true">+IF(OFFSET('Sanitation Data'!$G$29,0,10*ROW('Sanitation Data'!G51))="","",OFFSET('Sanitation Data'!$G$29,0,10*ROW('Sanitation Data'!G51)))</f>
        <v/>
      </c>
      <c r="DB57" s="305" t="str">
        <f ca="true">+IF(OFFSET('Sanitation Data'!$G$30,0,10*ROW('Sanitation Data'!G51))="","",OFFSET('Sanitation Data'!$G$30,0,10*ROW('Sanitation Data'!G51)))</f>
        <v/>
      </c>
      <c r="DC57" s="305" t="str">
        <f ca="true">+IF(OFFSET('Sanitation Data'!$G$31,0,10*ROW('Sanitation Data'!G51))="","",OFFSET('Sanitation Data'!$G$31,0,10*ROW('Sanitation Data'!G51)))</f>
        <v/>
      </c>
      <c r="DD57" s="305" t="str">
        <f ca="true">+IF(OFFSET('Sanitation Data'!$G$32,0,10*ROW('Sanitation Data'!G51))="","",OFFSET('Sanitation Data'!$G$32,0,10*ROW('Sanitation Data'!G51)))</f>
        <v/>
      </c>
      <c r="DE57" s="305" t="str">
        <f ca="true">+IF(OFFSET('Sanitation Data'!$H$28,0,10*ROW('Sanitation Data'!H51))="","",OFFSET('Sanitation Data'!$H$28,0,10*ROW('Sanitation Data'!H51)))</f>
        <v/>
      </c>
      <c r="DF57" s="305" t="str">
        <f ca="true">+IF(OFFSET('Sanitation Data'!$H$29,0,10*ROW('Sanitation Data'!H51))="","",OFFSET('Sanitation Data'!$H$29,0,10*ROW('Sanitation Data'!H51)))</f>
        <v/>
      </c>
      <c r="DG57" s="305" t="str">
        <f ca="true">+IF(OFFSET('Sanitation Data'!$H$30,0,10*ROW('Sanitation Data'!H51))="","",OFFSET('Sanitation Data'!$H$30,0,10*ROW('Sanitation Data'!H51)))</f>
        <v/>
      </c>
      <c r="DH57" s="305" t="str">
        <f ca="true">+IF(OFFSET('Sanitation Data'!$H$31,0,10*ROW('Sanitation Data'!H51))="","",OFFSET('Sanitation Data'!$H$31,0,10*ROW('Sanitation Data'!H51)))</f>
        <v/>
      </c>
      <c r="DI57" s="305" t="str">
        <f ca="true">+IF(OFFSET('Sanitation Data'!$H$32,0,10*ROW('Sanitation Data'!H51))="","",OFFSET('Sanitation Data'!$H$32,0,10*ROW('Sanitation Data'!H51)))</f>
        <v/>
      </c>
      <c r="DJ57" s="305" t="str">
        <f ca="true">+IF(OFFSET('Sanitation Data'!$I$28,0,10*ROW('Sanitation Data'!I51))="","",OFFSET('Sanitation Data'!$I$28,0,10*ROW('Sanitation Data'!I51)))</f>
        <v/>
      </c>
      <c r="DK57" s="305" t="str">
        <f ca="true">+IF(OFFSET('Sanitation Data'!$I$29,0,10*ROW('Sanitation Data'!I51))="","",OFFSET('Sanitation Data'!$I$29,0,10*ROW('Sanitation Data'!I51)))</f>
        <v/>
      </c>
      <c r="DL57" s="305" t="str">
        <f ca="true">+IF(OFFSET('Sanitation Data'!$I$30,0,10*ROW('Sanitation Data'!I51))="","",OFFSET('Sanitation Data'!$I$30,0,10*ROW('Sanitation Data'!I51)))</f>
        <v/>
      </c>
      <c r="DM57" s="305" t="str">
        <f ca="true">+IF(OFFSET('Sanitation Data'!$I$31,0,10*ROW('Sanitation Data'!I51))="","",OFFSET('Sanitation Data'!$I$31,0,10*ROW('Sanitation Data'!I51)))</f>
        <v/>
      </c>
      <c r="DN57" s="305" t="str">
        <f ca="true">+IF(OFFSET('Sanitation Data'!$I$32,0,10*ROW('Sanitation Data'!I51))="","",OFFSET('Sanitation Data'!$I$32,0,10*ROW('Sanitation Data'!I51)))</f>
        <v/>
      </c>
      <c r="DO57" s="305" t="str">
        <f ca="true">+IF(OFFSET('Hygiene Data'!$D$11,0,10*ROW('Hygiene Data'!D51))="","",OFFSET('Hygiene Data'!$D$11,0,10*ROW('Hygiene Data'!D51)))</f>
        <v/>
      </c>
      <c r="DP57" s="305" t="str">
        <f ca="true">+IF(OFFSET('Hygiene Data'!$D$12,0,10*ROW('Hygiene Data'!D51))="","",OFFSET('Hygiene Data'!$D$12,0,10*ROW('Hygiene Data'!D51)))</f>
        <v/>
      </c>
      <c r="DQ57" s="305" t="str">
        <f ca="true">+IF(OFFSET('Hygiene Data'!$D$13,0,10*ROW('Hygiene Data'!D51))="","",OFFSET('Hygiene Data'!$D$13,0,10*ROW('Hygiene Data'!D51)))</f>
        <v/>
      </c>
      <c r="DR57" s="305" t="str">
        <f ca="true">+IF(OFFSET('Hygiene Data'!$E$11,0,10*ROW('Hygiene Data'!E51))="","",OFFSET('Hygiene Data'!$E$11,0,10*ROW('Hygiene Data'!E51)))</f>
        <v/>
      </c>
      <c r="DS57" s="305" t="str">
        <f ca="true">+IF(OFFSET('Hygiene Data'!$E$12,0,10*ROW('Hygiene Data'!E51))="","",OFFSET('Hygiene Data'!$E$12,0,10*ROW('Hygiene Data'!E51)))</f>
        <v/>
      </c>
      <c r="DT57" s="305" t="str">
        <f ca="true">+IF(OFFSET('Hygiene Data'!$E$13,0,10*ROW('Hygiene Data'!E51))="","",OFFSET('Hygiene Data'!$E$13,0,10*ROW('Hygiene Data'!E51)))</f>
        <v/>
      </c>
      <c r="DU57" s="305" t="str">
        <f ca="true">+IF(OFFSET('Hygiene Data'!$F$11,0,10*ROW('Hygiene Data'!F51))="","",OFFSET('Hygiene Data'!$F$11,0,10*ROW('Hygiene Data'!F51)))</f>
        <v/>
      </c>
      <c r="DV57" s="305" t="str">
        <f ca="true">+IF(OFFSET('Hygiene Data'!$F$12,0,10*ROW('Hygiene Data'!F51))="","",OFFSET('Hygiene Data'!$F$12,0,10*ROW('Hygiene Data'!F51)))</f>
        <v/>
      </c>
      <c r="DW57" s="305" t="str">
        <f ca="true">+IF(OFFSET('Hygiene Data'!$F$13,0,10*ROW('Hygiene Data'!F51))="","",OFFSET('Hygiene Data'!$F$13,0,10*ROW('Hygiene Data'!F51)))</f>
        <v/>
      </c>
      <c r="DX57" s="305" t="str">
        <f ca="true">+IF(OFFSET('Hygiene Data'!$G$11,0,10*ROW('Hygiene Data'!G51))="","",OFFSET('Hygiene Data'!$G$11,0,10*ROW('Hygiene Data'!G51)))</f>
        <v/>
      </c>
      <c r="DY57" s="305" t="str">
        <f ca="true">+IF(OFFSET('Hygiene Data'!$G$12,0,10*ROW('Hygiene Data'!G51))="","",OFFSET('Hygiene Data'!$G$12,0,10*ROW('Hygiene Data'!G51)))</f>
        <v/>
      </c>
      <c r="DZ57" s="305" t="str">
        <f ca="true">+IF(OFFSET('Hygiene Data'!$G$13,0,10*ROW('Hygiene Data'!G51))="","",OFFSET('Hygiene Data'!$G$13,0,10*ROW('Hygiene Data'!G51)))</f>
        <v/>
      </c>
      <c r="EA57" s="305" t="str">
        <f ca="true">+IF(OFFSET('Hygiene Data'!$H$11,0,10*ROW('Hygiene Data'!H51))="","",OFFSET('Hygiene Data'!$H$11,0,10*ROW('Hygiene Data'!H51)))</f>
        <v/>
      </c>
      <c r="EB57" s="305" t="str">
        <f ca="true">+IF(OFFSET('Hygiene Data'!$H$12,0,10*ROW('Hygiene Data'!H51))="","",OFFSET('Hygiene Data'!$H$12,0,10*ROW('Hygiene Data'!H51)))</f>
        <v/>
      </c>
      <c r="EC57" s="305" t="str">
        <f ca="true">+IF(OFFSET('Hygiene Data'!$H$13,0,10*ROW('Hygiene Data'!H51))="","",OFFSET('Hygiene Data'!$H$13,0,10*ROW('Hygiene Data'!H51)))</f>
        <v/>
      </c>
      <c r="ED57" s="305" t="str">
        <f ca="true">+IF(OFFSET('Hygiene Data'!$I$11,0,10*ROW('Hygiene Data'!I51))="","",OFFSET('Hygiene Data'!$I$11,0,10*ROW('Hygiene Data'!I51)))</f>
        <v/>
      </c>
      <c r="EE57" s="305" t="str">
        <f ca="true">+IF(OFFSET('Hygiene Data'!$I$12,0,10*ROW('Hygiene Data'!I51))="","",OFFSET('Hygiene Data'!$I$12,0,10*ROW('Hygiene Data'!I51)))</f>
        <v/>
      </c>
      <c r="EF57" s="305"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61"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5"/>
      <c r="BS58" s="305" t="str">
        <f ca="true">+IF(OFFSET('Water Data'!$D$27,0,10*ROW('Water Data'!D52))="","",OFFSET('Water Data'!$D$27,0,10*ROW('Water Data'!D52)))</f>
        <v/>
      </c>
      <c r="BT58" s="305" t="str">
        <f ca="true">+IF(OFFSET('Water Data'!$D$28,0,10*ROW('Water Data'!D52))="","",OFFSET('Water Data'!$D$28,0,10*ROW('Water Data'!D52)))</f>
        <v/>
      </c>
      <c r="BU58" s="305" t="str">
        <f ca="true">+IF(OFFSET('Water Data'!$D$29,0,10*ROW('Water Data'!D52))="","",OFFSET('Water Data'!$D$29,0,10*ROW('Water Data'!D52)))</f>
        <v/>
      </c>
      <c r="BV58" s="305" t="str">
        <f ca="true">+IF(OFFSET('Water Data'!$E$27,0,10*ROW('Water Data'!E52))="","",OFFSET('Water Data'!$E$27,0,10*ROW('Water Data'!E52)))</f>
        <v/>
      </c>
      <c r="BW58" s="305" t="str">
        <f ca="true">+IF(OFFSET('Water Data'!$E$28,0,10*ROW('Water Data'!E52))="","",OFFSET('Water Data'!$E$28,0,10*ROW('Water Data'!E52)))</f>
        <v/>
      </c>
      <c r="BX58" s="305" t="str">
        <f ca="true">+IF(OFFSET('Water Data'!$E$29,0,10*ROW('Water Data'!E52))="","",OFFSET('Water Data'!$E$29,0,10*ROW('Water Data'!E52)))</f>
        <v/>
      </c>
      <c r="BY58" s="305" t="str">
        <f ca="true">+IF(OFFSET('Water Data'!$F$27,0,10*ROW('Water Data'!F52))="","",OFFSET('Water Data'!$F$27,0,10*ROW('Water Data'!F52)))</f>
        <v/>
      </c>
      <c r="BZ58" s="305" t="str">
        <f ca="true">+IF(OFFSET('Water Data'!$F$28,0,10*ROW('Water Data'!F52))="","",OFFSET('Water Data'!$F$28,0,10*ROW('Water Data'!F52)))</f>
        <v/>
      </c>
      <c r="CA58" s="305" t="str">
        <f ca="true">+IF(OFFSET('Water Data'!$F$29,0,10*ROW('Water Data'!F52))="","",OFFSET('Water Data'!$F$29,0,10*ROW('Water Data'!F52)))</f>
        <v/>
      </c>
      <c r="CB58" s="305" t="str">
        <f ca="true">+IF(OFFSET('Water Data'!$G$27,0,10*ROW('Water Data'!G52))="","",OFFSET('Water Data'!$G$27,0,10*ROW('Water Data'!G52)))</f>
        <v/>
      </c>
      <c r="CC58" s="305" t="str">
        <f ca="true">+IF(OFFSET('Water Data'!$G$28,0,10*ROW('Water Data'!G52))="","",OFFSET('Water Data'!$G$28,0,10*ROW('Water Data'!G52)))</f>
        <v/>
      </c>
      <c r="CD58" s="305" t="str">
        <f ca="true">+IF(OFFSET('Water Data'!$G$29,0,10*ROW('Water Data'!G52))="","",OFFSET('Water Data'!$G$29,0,10*ROW('Water Data'!G52)))</f>
        <v/>
      </c>
      <c r="CE58" s="305" t="str">
        <f ca="true">+IF(OFFSET('Water Data'!$H$27,0,10*ROW('Water Data'!H52))="","",OFFSET('Water Data'!$H$27,0,10*ROW('Water Data'!H52)))</f>
        <v/>
      </c>
      <c r="CF58" s="305" t="str">
        <f ca="true">+IF(OFFSET('Water Data'!$H$28,0,10*ROW('Water Data'!H52))="","",OFFSET('Water Data'!$H$28,0,10*ROW('Water Data'!H52)))</f>
        <v/>
      </c>
      <c r="CG58" s="305" t="str">
        <f ca="true">+IF(OFFSET('Water Data'!$H$29,0,10*ROW('Water Data'!H52))="","",OFFSET('Water Data'!$H$29,0,10*ROW('Water Data'!H52)))</f>
        <v/>
      </c>
      <c r="CH58" s="305" t="str">
        <f ca="true">+IF(OFFSET('Water Data'!$I$27,0,10*ROW('Water Data'!I52))="","",OFFSET('Water Data'!$I$27,0,10*ROW('Water Data'!I52)))</f>
        <v/>
      </c>
      <c r="CI58" s="305" t="str">
        <f ca="true">+IF(OFFSET('Water Data'!$I$28,0,10*ROW('Water Data'!I52))="","",OFFSET('Water Data'!$I$28,0,10*ROW('Water Data'!I52)))</f>
        <v/>
      </c>
      <c r="CJ58" s="305" t="str">
        <f ca="true">+IF(OFFSET('Water Data'!$I$29,0,10*ROW('Water Data'!I52))="","",OFFSET('Water Data'!$I$29,0,10*ROW('Water Data'!I52)))</f>
        <v/>
      </c>
      <c r="CK58" s="305" t="str">
        <f ca="true">+IF(OFFSET('Sanitation Data'!$D$28,0,10*ROW('Sanitation Data'!D52))="","",OFFSET('Sanitation Data'!$D$28,0,10*ROW('Sanitation Data'!D52)))</f>
        <v/>
      </c>
      <c r="CL58" s="305" t="str">
        <f ca="true">+IF(OFFSET('Sanitation Data'!$D$29,0,10*ROW('Sanitation Data'!D52))="","",OFFSET('Sanitation Data'!$D$29,0,10*ROW('Sanitation Data'!D52)))</f>
        <v/>
      </c>
      <c r="CM58" s="305" t="str">
        <f ca="true">+IF(OFFSET('Sanitation Data'!$D$30,0,10*ROW('Sanitation Data'!D52))="","",OFFSET('Sanitation Data'!$D$30,0,10*ROW('Sanitation Data'!D52)))</f>
        <v/>
      </c>
      <c r="CN58" s="305" t="str">
        <f ca="true">+IF(OFFSET('Sanitation Data'!$D$31,0,10*ROW('Sanitation Data'!D52))="","",OFFSET('Sanitation Data'!$D$31,0,10*ROW('Sanitation Data'!D52)))</f>
        <v/>
      </c>
      <c r="CO58" s="305" t="str">
        <f ca="true">+IF(OFFSET('Sanitation Data'!$D$32,0,10*ROW('Sanitation Data'!D52))="","",OFFSET('Sanitation Data'!$D$32,0,10*ROW('Sanitation Data'!D52)))</f>
        <v/>
      </c>
      <c r="CP58" s="305" t="str">
        <f ca="true">+IF(OFFSET('Sanitation Data'!$E$28,0,10*ROW('Sanitation Data'!E52))="","",OFFSET('Sanitation Data'!$E$28,0,10*ROW('Sanitation Data'!E52)))</f>
        <v/>
      </c>
      <c r="CQ58" s="305" t="str">
        <f ca="true">+IF(OFFSET('Sanitation Data'!$E$29,0,10*ROW('Sanitation Data'!E52))="","",OFFSET('Sanitation Data'!$E$29,0,10*ROW('Sanitation Data'!E52)))</f>
        <v/>
      </c>
      <c r="CR58" s="305" t="str">
        <f ca="true">+IF(OFFSET('Sanitation Data'!$E$30,0,10*ROW('Sanitation Data'!E52))="","",OFFSET('Sanitation Data'!$E$30,0,10*ROW('Sanitation Data'!E52)))</f>
        <v/>
      </c>
      <c r="CS58" s="305" t="str">
        <f ca="true">+IF(OFFSET('Sanitation Data'!$E$31,0,10*ROW('Sanitation Data'!E52))="","",OFFSET('Sanitation Data'!$E$31,0,10*ROW('Sanitation Data'!E52)))</f>
        <v/>
      </c>
      <c r="CT58" s="305" t="str">
        <f ca="true">+IF(OFFSET('Sanitation Data'!$E$32,0,10*ROW('Sanitation Data'!E52))="","",OFFSET('Sanitation Data'!$E$32,0,10*ROW('Sanitation Data'!E52)))</f>
        <v/>
      </c>
      <c r="CU58" s="305" t="str">
        <f ca="true">+IF(OFFSET('Sanitation Data'!$F$28,0,10*ROW('Sanitation Data'!F52))="","",OFFSET('Sanitation Data'!$F$28,0,10*ROW('Sanitation Data'!F52)))</f>
        <v/>
      </c>
      <c r="CV58" s="305" t="str">
        <f ca="true">+IF(OFFSET('Sanitation Data'!$F$29,0,10*ROW('Sanitation Data'!F52))="","",OFFSET('Sanitation Data'!$F$29,0,10*ROW('Sanitation Data'!F52)))</f>
        <v/>
      </c>
      <c r="CW58" s="305" t="str">
        <f ca="true">+IF(OFFSET('Sanitation Data'!$F$30,0,10*ROW('Sanitation Data'!F52))="","",OFFSET('Sanitation Data'!$F$30,0,10*ROW('Sanitation Data'!F52)))</f>
        <v/>
      </c>
      <c r="CX58" s="305" t="str">
        <f ca="true">+IF(OFFSET('Sanitation Data'!$F$31,0,10*ROW('Sanitation Data'!F52))="","",OFFSET('Sanitation Data'!$F$31,0,10*ROW('Sanitation Data'!F52)))</f>
        <v/>
      </c>
      <c r="CY58" s="305" t="str">
        <f ca="true">+IF(OFFSET('Sanitation Data'!$F$32,0,10*ROW('Sanitation Data'!F52))="","",OFFSET('Sanitation Data'!$F$32,0,10*ROW('Sanitation Data'!F52)))</f>
        <v/>
      </c>
      <c r="CZ58" s="305" t="str">
        <f ca="true">+IF(OFFSET('Sanitation Data'!$G$28,0,10*ROW('Sanitation Data'!G52))="","",OFFSET('Sanitation Data'!$G$28,0,10*ROW('Sanitation Data'!G52)))</f>
        <v/>
      </c>
      <c r="DA58" s="305" t="str">
        <f ca="true">+IF(OFFSET('Sanitation Data'!$G$29,0,10*ROW('Sanitation Data'!G52))="","",OFFSET('Sanitation Data'!$G$29,0,10*ROW('Sanitation Data'!G52)))</f>
        <v/>
      </c>
      <c r="DB58" s="305" t="str">
        <f ca="true">+IF(OFFSET('Sanitation Data'!$G$30,0,10*ROW('Sanitation Data'!G52))="","",OFFSET('Sanitation Data'!$G$30,0,10*ROW('Sanitation Data'!G52)))</f>
        <v/>
      </c>
      <c r="DC58" s="305" t="str">
        <f ca="true">+IF(OFFSET('Sanitation Data'!$G$31,0,10*ROW('Sanitation Data'!G52))="","",OFFSET('Sanitation Data'!$G$31,0,10*ROW('Sanitation Data'!G52)))</f>
        <v/>
      </c>
      <c r="DD58" s="305" t="str">
        <f ca="true">+IF(OFFSET('Sanitation Data'!$G$32,0,10*ROW('Sanitation Data'!G52))="","",OFFSET('Sanitation Data'!$G$32,0,10*ROW('Sanitation Data'!G52)))</f>
        <v/>
      </c>
      <c r="DE58" s="305" t="str">
        <f ca="true">+IF(OFFSET('Sanitation Data'!$H$28,0,10*ROW('Sanitation Data'!H52))="","",OFFSET('Sanitation Data'!$H$28,0,10*ROW('Sanitation Data'!H52)))</f>
        <v/>
      </c>
      <c r="DF58" s="305" t="str">
        <f ca="true">+IF(OFFSET('Sanitation Data'!$H$29,0,10*ROW('Sanitation Data'!H52))="","",OFFSET('Sanitation Data'!$H$29,0,10*ROW('Sanitation Data'!H52)))</f>
        <v/>
      </c>
      <c r="DG58" s="305" t="str">
        <f ca="true">+IF(OFFSET('Sanitation Data'!$H$30,0,10*ROW('Sanitation Data'!H52))="","",OFFSET('Sanitation Data'!$H$30,0,10*ROW('Sanitation Data'!H52)))</f>
        <v/>
      </c>
      <c r="DH58" s="305" t="str">
        <f ca="true">+IF(OFFSET('Sanitation Data'!$H$31,0,10*ROW('Sanitation Data'!H52))="","",OFFSET('Sanitation Data'!$H$31,0,10*ROW('Sanitation Data'!H52)))</f>
        <v/>
      </c>
      <c r="DI58" s="305" t="str">
        <f ca="true">+IF(OFFSET('Sanitation Data'!$H$32,0,10*ROW('Sanitation Data'!H52))="","",OFFSET('Sanitation Data'!$H$32,0,10*ROW('Sanitation Data'!H52)))</f>
        <v/>
      </c>
      <c r="DJ58" s="305" t="str">
        <f ca="true">+IF(OFFSET('Sanitation Data'!$I$28,0,10*ROW('Sanitation Data'!I52))="","",OFFSET('Sanitation Data'!$I$28,0,10*ROW('Sanitation Data'!I52)))</f>
        <v/>
      </c>
      <c r="DK58" s="305" t="str">
        <f ca="true">+IF(OFFSET('Sanitation Data'!$I$29,0,10*ROW('Sanitation Data'!I52))="","",OFFSET('Sanitation Data'!$I$29,0,10*ROW('Sanitation Data'!I52)))</f>
        <v/>
      </c>
      <c r="DL58" s="305" t="str">
        <f ca="true">+IF(OFFSET('Sanitation Data'!$I$30,0,10*ROW('Sanitation Data'!I52))="","",OFFSET('Sanitation Data'!$I$30,0,10*ROW('Sanitation Data'!I52)))</f>
        <v/>
      </c>
      <c r="DM58" s="305" t="str">
        <f ca="true">+IF(OFFSET('Sanitation Data'!$I$31,0,10*ROW('Sanitation Data'!I52))="","",OFFSET('Sanitation Data'!$I$31,0,10*ROW('Sanitation Data'!I52)))</f>
        <v/>
      </c>
      <c r="DN58" s="305" t="str">
        <f ca="true">+IF(OFFSET('Sanitation Data'!$I$32,0,10*ROW('Sanitation Data'!I52))="","",OFFSET('Sanitation Data'!$I$32,0,10*ROW('Sanitation Data'!I52)))</f>
        <v/>
      </c>
      <c r="DO58" s="305" t="str">
        <f ca="true">+IF(OFFSET('Hygiene Data'!$D$11,0,10*ROW('Hygiene Data'!D52))="","",OFFSET('Hygiene Data'!$D$11,0,10*ROW('Hygiene Data'!D52)))</f>
        <v/>
      </c>
      <c r="DP58" s="305" t="str">
        <f ca="true">+IF(OFFSET('Hygiene Data'!$D$12,0,10*ROW('Hygiene Data'!D52))="","",OFFSET('Hygiene Data'!$D$12,0,10*ROW('Hygiene Data'!D52)))</f>
        <v/>
      </c>
      <c r="DQ58" s="305" t="str">
        <f ca="true">+IF(OFFSET('Hygiene Data'!$D$13,0,10*ROW('Hygiene Data'!D52))="","",OFFSET('Hygiene Data'!$D$13,0,10*ROW('Hygiene Data'!D52)))</f>
        <v/>
      </c>
      <c r="DR58" s="305" t="str">
        <f ca="true">+IF(OFFSET('Hygiene Data'!$E$11,0,10*ROW('Hygiene Data'!E52))="","",OFFSET('Hygiene Data'!$E$11,0,10*ROW('Hygiene Data'!E52)))</f>
        <v/>
      </c>
      <c r="DS58" s="305" t="str">
        <f ca="true">+IF(OFFSET('Hygiene Data'!$E$12,0,10*ROW('Hygiene Data'!E52))="","",OFFSET('Hygiene Data'!$E$12,0,10*ROW('Hygiene Data'!E52)))</f>
        <v/>
      </c>
      <c r="DT58" s="305" t="str">
        <f ca="true">+IF(OFFSET('Hygiene Data'!$E$13,0,10*ROW('Hygiene Data'!E52))="","",OFFSET('Hygiene Data'!$E$13,0,10*ROW('Hygiene Data'!E52)))</f>
        <v/>
      </c>
      <c r="DU58" s="305" t="str">
        <f ca="true">+IF(OFFSET('Hygiene Data'!$F$11,0,10*ROW('Hygiene Data'!F52))="","",OFFSET('Hygiene Data'!$F$11,0,10*ROW('Hygiene Data'!F52)))</f>
        <v/>
      </c>
      <c r="DV58" s="305" t="str">
        <f ca="true">+IF(OFFSET('Hygiene Data'!$F$12,0,10*ROW('Hygiene Data'!F52))="","",OFFSET('Hygiene Data'!$F$12,0,10*ROW('Hygiene Data'!F52)))</f>
        <v/>
      </c>
      <c r="DW58" s="305" t="str">
        <f ca="true">+IF(OFFSET('Hygiene Data'!$F$13,0,10*ROW('Hygiene Data'!F52))="","",OFFSET('Hygiene Data'!$F$13,0,10*ROW('Hygiene Data'!F52)))</f>
        <v/>
      </c>
      <c r="DX58" s="305" t="str">
        <f ca="true">+IF(OFFSET('Hygiene Data'!$G$11,0,10*ROW('Hygiene Data'!G52))="","",OFFSET('Hygiene Data'!$G$11,0,10*ROW('Hygiene Data'!G52)))</f>
        <v/>
      </c>
      <c r="DY58" s="305" t="str">
        <f ca="true">+IF(OFFSET('Hygiene Data'!$G$12,0,10*ROW('Hygiene Data'!G52))="","",OFFSET('Hygiene Data'!$G$12,0,10*ROW('Hygiene Data'!G52)))</f>
        <v/>
      </c>
      <c r="DZ58" s="305" t="str">
        <f ca="true">+IF(OFFSET('Hygiene Data'!$G$13,0,10*ROW('Hygiene Data'!G52))="","",OFFSET('Hygiene Data'!$G$13,0,10*ROW('Hygiene Data'!G52)))</f>
        <v/>
      </c>
      <c r="EA58" s="305" t="str">
        <f ca="true">+IF(OFFSET('Hygiene Data'!$H$11,0,10*ROW('Hygiene Data'!H52))="","",OFFSET('Hygiene Data'!$H$11,0,10*ROW('Hygiene Data'!H52)))</f>
        <v/>
      </c>
      <c r="EB58" s="305" t="str">
        <f ca="true">+IF(OFFSET('Hygiene Data'!$H$12,0,10*ROW('Hygiene Data'!H52))="","",OFFSET('Hygiene Data'!$H$12,0,10*ROW('Hygiene Data'!H52)))</f>
        <v/>
      </c>
      <c r="EC58" s="305" t="str">
        <f ca="true">+IF(OFFSET('Hygiene Data'!$H$13,0,10*ROW('Hygiene Data'!H52))="","",OFFSET('Hygiene Data'!$H$13,0,10*ROW('Hygiene Data'!H52)))</f>
        <v/>
      </c>
      <c r="ED58" s="305" t="str">
        <f ca="true">+IF(OFFSET('Hygiene Data'!$I$11,0,10*ROW('Hygiene Data'!I52))="","",OFFSET('Hygiene Data'!$I$11,0,10*ROW('Hygiene Data'!I52)))</f>
        <v/>
      </c>
      <c r="EE58" s="305" t="str">
        <f ca="true">+IF(OFFSET('Hygiene Data'!$I$12,0,10*ROW('Hygiene Data'!I52))="","",OFFSET('Hygiene Data'!$I$12,0,10*ROW('Hygiene Data'!I52)))</f>
        <v/>
      </c>
      <c r="EF58" s="305"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61"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5"/>
      <c r="BS59" s="305" t="str">
        <f ca="true">+IF(OFFSET('Water Data'!$D$27,0,10*ROW('Water Data'!D53))="","",OFFSET('Water Data'!$D$27,0,10*ROW('Water Data'!D53)))</f>
        <v/>
      </c>
      <c r="BT59" s="305" t="str">
        <f ca="true">+IF(OFFSET('Water Data'!$D$28,0,10*ROW('Water Data'!D53))="","",OFFSET('Water Data'!$D$28,0,10*ROW('Water Data'!D53)))</f>
        <v/>
      </c>
      <c r="BU59" s="305" t="str">
        <f ca="true">+IF(OFFSET('Water Data'!$D$29,0,10*ROW('Water Data'!D53))="","",OFFSET('Water Data'!$D$29,0,10*ROW('Water Data'!D53)))</f>
        <v/>
      </c>
      <c r="BV59" s="305" t="str">
        <f ca="true">+IF(OFFSET('Water Data'!$E$27,0,10*ROW('Water Data'!E53))="","",OFFSET('Water Data'!$E$27,0,10*ROW('Water Data'!E53)))</f>
        <v/>
      </c>
      <c r="BW59" s="305" t="str">
        <f ca="true">+IF(OFFSET('Water Data'!$E$28,0,10*ROW('Water Data'!E53))="","",OFFSET('Water Data'!$E$28,0,10*ROW('Water Data'!E53)))</f>
        <v/>
      </c>
      <c r="BX59" s="305" t="str">
        <f ca="true">+IF(OFFSET('Water Data'!$E$29,0,10*ROW('Water Data'!E53))="","",OFFSET('Water Data'!$E$29,0,10*ROW('Water Data'!E53)))</f>
        <v/>
      </c>
      <c r="BY59" s="305" t="str">
        <f ca="true">+IF(OFFSET('Water Data'!$F$27,0,10*ROW('Water Data'!F53))="","",OFFSET('Water Data'!$F$27,0,10*ROW('Water Data'!F53)))</f>
        <v/>
      </c>
      <c r="BZ59" s="305" t="str">
        <f ca="true">+IF(OFFSET('Water Data'!$F$28,0,10*ROW('Water Data'!F53))="","",OFFSET('Water Data'!$F$28,0,10*ROW('Water Data'!F53)))</f>
        <v/>
      </c>
      <c r="CA59" s="305" t="str">
        <f ca="true">+IF(OFFSET('Water Data'!$F$29,0,10*ROW('Water Data'!F53))="","",OFFSET('Water Data'!$F$29,0,10*ROW('Water Data'!F53)))</f>
        <v/>
      </c>
      <c r="CB59" s="305" t="str">
        <f ca="true">+IF(OFFSET('Water Data'!$G$27,0,10*ROW('Water Data'!G53))="","",OFFSET('Water Data'!$G$27,0,10*ROW('Water Data'!G53)))</f>
        <v/>
      </c>
      <c r="CC59" s="305" t="str">
        <f ca="true">+IF(OFFSET('Water Data'!$G$28,0,10*ROW('Water Data'!G53))="","",OFFSET('Water Data'!$G$28,0,10*ROW('Water Data'!G53)))</f>
        <v/>
      </c>
      <c r="CD59" s="305" t="str">
        <f ca="true">+IF(OFFSET('Water Data'!$G$29,0,10*ROW('Water Data'!G53))="","",OFFSET('Water Data'!$G$29,0,10*ROW('Water Data'!G53)))</f>
        <v/>
      </c>
      <c r="CE59" s="305" t="str">
        <f ca="true">+IF(OFFSET('Water Data'!$H$27,0,10*ROW('Water Data'!H53))="","",OFFSET('Water Data'!$H$27,0,10*ROW('Water Data'!H53)))</f>
        <v/>
      </c>
      <c r="CF59" s="305" t="str">
        <f ca="true">+IF(OFFSET('Water Data'!$H$28,0,10*ROW('Water Data'!H53))="","",OFFSET('Water Data'!$H$28,0,10*ROW('Water Data'!H53)))</f>
        <v/>
      </c>
      <c r="CG59" s="305" t="str">
        <f ca="true">+IF(OFFSET('Water Data'!$H$29,0,10*ROW('Water Data'!H53))="","",OFFSET('Water Data'!$H$29,0,10*ROW('Water Data'!H53)))</f>
        <v/>
      </c>
      <c r="CH59" s="305" t="str">
        <f ca="true">+IF(OFFSET('Water Data'!$I$27,0,10*ROW('Water Data'!I53))="","",OFFSET('Water Data'!$I$27,0,10*ROW('Water Data'!I53)))</f>
        <v/>
      </c>
      <c r="CI59" s="305" t="str">
        <f ca="true">+IF(OFFSET('Water Data'!$I$28,0,10*ROW('Water Data'!I53))="","",OFFSET('Water Data'!$I$28,0,10*ROW('Water Data'!I53)))</f>
        <v/>
      </c>
      <c r="CJ59" s="305" t="str">
        <f ca="true">+IF(OFFSET('Water Data'!$I$29,0,10*ROW('Water Data'!I53))="","",OFFSET('Water Data'!$I$29,0,10*ROW('Water Data'!I53)))</f>
        <v/>
      </c>
      <c r="CK59" s="305" t="str">
        <f ca="true">+IF(OFFSET('Sanitation Data'!$D$28,0,10*ROW('Sanitation Data'!D53))="","",OFFSET('Sanitation Data'!$D$28,0,10*ROW('Sanitation Data'!D53)))</f>
        <v/>
      </c>
      <c r="CL59" s="305" t="str">
        <f ca="true">+IF(OFFSET('Sanitation Data'!$D$29,0,10*ROW('Sanitation Data'!D53))="","",OFFSET('Sanitation Data'!$D$29,0,10*ROW('Sanitation Data'!D53)))</f>
        <v/>
      </c>
      <c r="CM59" s="305" t="str">
        <f ca="true">+IF(OFFSET('Sanitation Data'!$D$30,0,10*ROW('Sanitation Data'!D53))="","",OFFSET('Sanitation Data'!$D$30,0,10*ROW('Sanitation Data'!D53)))</f>
        <v/>
      </c>
      <c r="CN59" s="305" t="str">
        <f ca="true">+IF(OFFSET('Sanitation Data'!$D$31,0,10*ROW('Sanitation Data'!D53))="","",OFFSET('Sanitation Data'!$D$31,0,10*ROW('Sanitation Data'!D53)))</f>
        <v/>
      </c>
      <c r="CO59" s="305" t="str">
        <f ca="true">+IF(OFFSET('Sanitation Data'!$D$32,0,10*ROW('Sanitation Data'!D53))="","",OFFSET('Sanitation Data'!$D$32,0,10*ROW('Sanitation Data'!D53)))</f>
        <v/>
      </c>
      <c r="CP59" s="305" t="str">
        <f ca="true">+IF(OFFSET('Sanitation Data'!$E$28,0,10*ROW('Sanitation Data'!E53))="","",OFFSET('Sanitation Data'!$E$28,0,10*ROW('Sanitation Data'!E53)))</f>
        <v/>
      </c>
      <c r="CQ59" s="305" t="str">
        <f ca="true">+IF(OFFSET('Sanitation Data'!$E$29,0,10*ROW('Sanitation Data'!E53))="","",OFFSET('Sanitation Data'!$E$29,0,10*ROW('Sanitation Data'!E53)))</f>
        <v/>
      </c>
      <c r="CR59" s="305" t="str">
        <f ca="true">+IF(OFFSET('Sanitation Data'!$E$30,0,10*ROW('Sanitation Data'!E53))="","",OFFSET('Sanitation Data'!$E$30,0,10*ROW('Sanitation Data'!E53)))</f>
        <v/>
      </c>
      <c r="CS59" s="305" t="str">
        <f ca="true">+IF(OFFSET('Sanitation Data'!$E$31,0,10*ROW('Sanitation Data'!E53))="","",OFFSET('Sanitation Data'!$E$31,0,10*ROW('Sanitation Data'!E53)))</f>
        <v/>
      </c>
      <c r="CT59" s="305" t="str">
        <f ca="true">+IF(OFFSET('Sanitation Data'!$E$32,0,10*ROW('Sanitation Data'!E53))="","",OFFSET('Sanitation Data'!$E$32,0,10*ROW('Sanitation Data'!E53)))</f>
        <v/>
      </c>
      <c r="CU59" s="305" t="str">
        <f ca="true">+IF(OFFSET('Sanitation Data'!$F$28,0,10*ROW('Sanitation Data'!F53))="","",OFFSET('Sanitation Data'!$F$28,0,10*ROW('Sanitation Data'!F53)))</f>
        <v/>
      </c>
      <c r="CV59" s="305" t="str">
        <f ca="true">+IF(OFFSET('Sanitation Data'!$F$29,0,10*ROW('Sanitation Data'!F53))="","",OFFSET('Sanitation Data'!$F$29,0,10*ROW('Sanitation Data'!F53)))</f>
        <v/>
      </c>
      <c r="CW59" s="305" t="str">
        <f ca="true">+IF(OFFSET('Sanitation Data'!$F$30,0,10*ROW('Sanitation Data'!F53))="","",OFFSET('Sanitation Data'!$F$30,0,10*ROW('Sanitation Data'!F53)))</f>
        <v/>
      </c>
      <c r="CX59" s="305" t="str">
        <f ca="true">+IF(OFFSET('Sanitation Data'!$F$31,0,10*ROW('Sanitation Data'!F53))="","",OFFSET('Sanitation Data'!$F$31,0,10*ROW('Sanitation Data'!F53)))</f>
        <v/>
      </c>
      <c r="CY59" s="305" t="str">
        <f ca="true">+IF(OFFSET('Sanitation Data'!$F$32,0,10*ROW('Sanitation Data'!F53))="","",OFFSET('Sanitation Data'!$F$32,0,10*ROW('Sanitation Data'!F53)))</f>
        <v/>
      </c>
      <c r="CZ59" s="305" t="str">
        <f ca="true">+IF(OFFSET('Sanitation Data'!$G$28,0,10*ROW('Sanitation Data'!G53))="","",OFFSET('Sanitation Data'!$G$28,0,10*ROW('Sanitation Data'!G53)))</f>
        <v/>
      </c>
      <c r="DA59" s="305" t="str">
        <f ca="true">+IF(OFFSET('Sanitation Data'!$G$29,0,10*ROW('Sanitation Data'!G53))="","",OFFSET('Sanitation Data'!$G$29,0,10*ROW('Sanitation Data'!G53)))</f>
        <v/>
      </c>
      <c r="DB59" s="305" t="str">
        <f ca="true">+IF(OFFSET('Sanitation Data'!$G$30,0,10*ROW('Sanitation Data'!G53))="","",OFFSET('Sanitation Data'!$G$30,0,10*ROW('Sanitation Data'!G53)))</f>
        <v/>
      </c>
      <c r="DC59" s="305" t="str">
        <f ca="true">+IF(OFFSET('Sanitation Data'!$G$31,0,10*ROW('Sanitation Data'!G53))="","",OFFSET('Sanitation Data'!$G$31,0,10*ROW('Sanitation Data'!G53)))</f>
        <v/>
      </c>
      <c r="DD59" s="305" t="str">
        <f ca="true">+IF(OFFSET('Sanitation Data'!$G$32,0,10*ROW('Sanitation Data'!G53))="","",OFFSET('Sanitation Data'!$G$32,0,10*ROW('Sanitation Data'!G53)))</f>
        <v/>
      </c>
      <c r="DE59" s="305" t="str">
        <f ca="true">+IF(OFFSET('Sanitation Data'!$H$28,0,10*ROW('Sanitation Data'!H53))="","",OFFSET('Sanitation Data'!$H$28,0,10*ROW('Sanitation Data'!H53)))</f>
        <v/>
      </c>
      <c r="DF59" s="305" t="str">
        <f ca="true">+IF(OFFSET('Sanitation Data'!$H$29,0,10*ROW('Sanitation Data'!H53))="","",OFFSET('Sanitation Data'!$H$29,0,10*ROW('Sanitation Data'!H53)))</f>
        <v/>
      </c>
      <c r="DG59" s="305" t="str">
        <f ca="true">+IF(OFFSET('Sanitation Data'!$H$30,0,10*ROW('Sanitation Data'!H53))="","",OFFSET('Sanitation Data'!$H$30,0,10*ROW('Sanitation Data'!H53)))</f>
        <v/>
      </c>
      <c r="DH59" s="305" t="str">
        <f ca="true">+IF(OFFSET('Sanitation Data'!$H$31,0,10*ROW('Sanitation Data'!H53))="","",OFFSET('Sanitation Data'!$H$31,0,10*ROW('Sanitation Data'!H53)))</f>
        <v/>
      </c>
      <c r="DI59" s="305" t="str">
        <f ca="true">+IF(OFFSET('Sanitation Data'!$H$32,0,10*ROW('Sanitation Data'!H53))="","",OFFSET('Sanitation Data'!$H$32,0,10*ROW('Sanitation Data'!H53)))</f>
        <v/>
      </c>
      <c r="DJ59" s="305" t="str">
        <f ca="true">+IF(OFFSET('Sanitation Data'!$I$28,0,10*ROW('Sanitation Data'!I53))="","",OFFSET('Sanitation Data'!$I$28,0,10*ROW('Sanitation Data'!I53)))</f>
        <v/>
      </c>
      <c r="DK59" s="305" t="str">
        <f ca="true">+IF(OFFSET('Sanitation Data'!$I$29,0,10*ROW('Sanitation Data'!I53))="","",OFFSET('Sanitation Data'!$I$29,0,10*ROW('Sanitation Data'!I53)))</f>
        <v/>
      </c>
      <c r="DL59" s="305" t="str">
        <f ca="true">+IF(OFFSET('Sanitation Data'!$I$30,0,10*ROW('Sanitation Data'!I53))="","",OFFSET('Sanitation Data'!$I$30,0,10*ROW('Sanitation Data'!I53)))</f>
        <v/>
      </c>
      <c r="DM59" s="305" t="str">
        <f ca="true">+IF(OFFSET('Sanitation Data'!$I$31,0,10*ROW('Sanitation Data'!I53))="","",OFFSET('Sanitation Data'!$I$31,0,10*ROW('Sanitation Data'!I53)))</f>
        <v/>
      </c>
      <c r="DN59" s="305" t="str">
        <f ca="true">+IF(OFFSET('Sanitation Data'!$I$32,0,10*ROW('Sanitation Data'!I53))="","",OFFSET('Sanitation Data'!$I$32,0,10*ROW('Sanitation Data'!I53)))</f>
        <v/>
      </c>
      <c r="DO59" s="305" t="str">
        <f ca="true">+IF(OFFSET('Hygiene Data'!$D$11,0,10*ROW('Hygiene Data'!D53))="","",OFFSET('Hygiene Data'!$D$11,0,10*ROW('Hygiene Data'!D53)))</f>
        <v/>
      </c>
      <c r="DP59" s="305" t="str">
        <f ca="true">+IF(OFFSET('Hygiene Data'!$D$12,0,10*ROW('Hygiene Data'!D53))="","",OFFSET('Hygiene Data'!$D$12,0,10*ROW('Hygiene Data'!D53)))</f>
        <v/>
      </c>
      <c r="DQ59" s="305" t="str">
        <f ca="true">+IF(OFFSET('Hygiene Data'!$D$13,0,10*ROW('Hygiene Data'!D53))="","",OFFSET('Hygiene Data'!$D$13,0,10*ROW('Hygiene Data'!D53)))</f>
        <v/>
      </c>
      <c r="DR59" s="305" t="str">
        <f ca="true">+IF(OFFSET('Hygiene Data'!$E$11,0,10*ROW('Hygiene Data'!E53))="","",OFFSET('Hygiene Data'!$E$11,0,10*ROW('Hygiene Data'!E53)))</f>
        <v/>
      </c>
      <c r="DS59" s="305" t="str">
        <f ca="true">+IF(OFFSET('Hygiene Data'!$E$12,0,10*ROW('Hygiene Data'!E53))="","",OFFSET('Hygiene Data'!$E$12,0,10*ROW('Hygiene Data'!E53)))</f>
        <v/>
      </c>
      <c r="DT59" s="305" t="str">
        <f ca="true">+IF(OFFSET('Hygiene Data'!$E$13,0,10*ROW('Hygiene Data'!E53))="","",OFFSET('Hygiene Data'!$E$13,0,10*ROW('Hygiene Data'!E53)))</f>
        <v/>
      </c>
      <c r="DU59" s="305" t="str">
        <f ca="true">+IF(OFFSET('Hygiene Data'!$F$11,0,10*ROW('Hygiene Data'!F53))="","",OFFSET('Hygiene Data'!$F$11,0,10*ROW('Hygiene Data'!F53)))</f>
        <v/>
      </c>
      <c r="DV59" s="305" t="str">
        <f ca="true">+IF(OFFSET('Hygiene Data'!$F$12,0,10*ROW('Hygiene Data'!F53))="","",OFFSET('Hygiene Data'!$F$12,0,10*ROW('Hygiene Data'!F53)))</f>
        <v/>
      </c>
      <c r="DW59" s="305" t="str">
        <f ca="true">+IF(OFFSET('Hygiene Data'!$F$13,0,10*ROW('Hygiene Data'!F53))="","",OFFSET('Hygiene Data'!$F$13,0,10*ROW('Hygiene Data'!F53)))</f>
        <v/>
      </c>
      <c r="DX59" s="305" t="str">
        <f ca="true">+IF(OFFSET('Hygiene Data'!$G$11,0,10*ROW('Hygiene Data'!G53))="","",OFFSET('Hygiene Data'!$G$11,0,10*ROW('Hygiene Data'!G53)))</f>
        <v/>
      </c>
      <c r="DY59" s="305" t="str">
        <f ca="true">+IF(OFFSET('Hygiene Data'!$G$12,0,10*ROW('Hygiene Data'!G53))="","",OFFSET('Hygiene Data'!$G$12,0,10*ROW('Hygiene Data'!G53)))</f>
        <v/>
      </c>
      <c r="DZ59" s="305" t="str">
        <f ca="true">+IF(OFFSET('Hygiene Data'!$G$13,0,10*ROW('Hygiene Data'!G53))="","",OFFSET('Hygiene Data'!$G$13,0,10*ROW('Hygiene Data'!G53)))</f>
        <v/>
      </c>
      <c r="EA59" s="305" t="str">
        <f ca="true">+IF(OFFSET('Hygiene Data'!$H$11,0,10*ROW('Hygiene Data'!H53))="","",OFFSET('Hygiene Data'!$H$11,0,10*ROW('Hygiene Data'!H53)))</f>
        <v/>
      </c>
      <c r="EB59" s="305" t="str">
        <f ca="true">+IF(OFFSET('Hygiene Data'!$H$12,0,10*ROW('Hygiene Data'!H53))="","",OFFSET('Hygiene Data'!$H$12,0,10*ROW('Hygiene Data'!H53)))</f>
        <v/>
      </c>
      <c r="EC59" s="305" t="str">
        <f ca="true">+IF(OFFSET('Hygiene Data'!$H$13,0,10*ROW('Hygiene Data'!H53))="","",OFFSET('Hygiene Data'!$H$13,0,10*ROW('Hygiene Data'!H53)))</f>
        <v/>
      </c>
      <c r="ED59" s="305" t="str">
        <f ca="true">+IF(OFFSET('Hygiene Data'!$I$11,0,10*ROW('Hygiene Data'!I53))="","",OFFSET('Hygiene Data'!$I$11,0,10*ROW('Hygiene Data'!I53)))</f>
        <v/>
      </c>
      <c r="EE59" s="305" t="str">
        <f ca="true">+IF(OFFSET('Hygiene Data'!$I$12,0,10*ROW('Hygiene Data'!I53))="","",OFFSET('Hygiene Data'!$I$12,0,10*ROW('Hygiene Data'!I53)))</f>
        <v/>
      </c>
      <c r="EF59" s="305"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61"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5"/>
      <c r="BS60" s="305" t="str">
        <f ca="true">+IF(OFFSET('Water Data'!$D$27,0,10*ROW('Water Data'!D54))="","",OFFSET('Water Data'!$D$27,0,10*ROW('Water Data'!D54)))</f>
        <v/>
      </c>
      <c r="BT60" s="305" t="str">
        <f ca="true">+IF(OFFSET('Water Data'!$D$28,0,10*ROW('Water Data'!D54))="","",OFFSET('Water Data'!$D$28,0,10*ROW('Water Data'!D54)))</f>
        <v/>
      </c>
      <c r="BU60" s="305" t="str">
        <f ca="true">+IF(OFFSET('Water Data'!$D$29,0,10*ROW('Water Data'!D54))="","",OFFSET('Water Data'!$D$29,0,10*ROW('Water Data'!D54)))</f>
        <v/>
      </c>
      <c r="BV60" s="305" t="str">
        <f ca="true">+IF(OFFSET('Water Data'!$E$27,0,10*ROW('Water Data'!E54))="","",OFFSET('Water Data'!$E$27,0,10*ROW('Water Data'!E54)))</f>
        <v/>
      </c>
      <c r="BW60" s="305" t="str">
        <f ca="true">+IF(OFFSET('Water Data'!$E$28,0,10*ROW('Water Data'!E54))="","",OFFSET('Water Data'!$E$28,0,10*ROW('Water Data'!E54)))</f>
        <v/>
      </c>
      <c r="BX60" s="305" t="str">
        <f ca="true">+IF(OFFSET('Water Data'!$E$29,0,10*ROW('Water Data'!E54))="","",OFFSET('Water Data'!$E$29,0,10*ROW('Water Data'!E54)))</f>
        <v/>
      </c>
      <c r="BY60" s="305" t="str">
        <f ca="true">+IF(OFFSET('Water Data'!$F$27,0,10*ROW('Water Data'!F54))="","",OFFSET('Water Data'!$F$27,0,10*ROW('Water Data'!F54)))</f>
        <v/>
      </c>
      <c r="BZ60" s="305" t="str">
        <f ca="true">+IF(OFFSET('Water Data'!$F$28,0,10*ROW('Water Data'!F54))="","",OFFSET('Water Data'!$F$28,0,10*ROW('Water Data'!F54)))</f>
        <v/>
      </c>
      <c r="CA60" s="305" t="str">
        <f ca="true">+IF(OFFSET('Water Data'!$F$29,0,10*ROW('Water Data'!F54))="","",OFFSET('Water Data'!$F$29,0,10*ROW('Water Data'!F54)))</f>
        <v/>
      </c>
      <c r="CB60" s="305" t="str">
        <f ca="true">+IF(OFFSET('Water Data'!$G$27,0,10*ROW('Water Data'!G54))="","",OFFSET('Water Data'!$G$27,0,10*ROW('Water Data'!G54)))</f>
        <v/>
      </c>
      <c r="CC60" s="305" t="str">
        <f ca="true">+IF(OFFSET('Water Data'!$G$28,0,10*ROW('Water Data'!G54))="","",OFFSET('Water Data'!$G$28,0,10*ROW('Water Data'!G54)))</f>
        <v/>
      </c>
      <c r="CD60" s="305" t="str">
        <f ca="true">+IF(OFFSET('Water Data'!$G$29,0,10*ROW('Water Data'!G54))="","",OFFSET('Water Data'!$G$29,0,10*ROW('Water Data'!G54)))</f>
        <v/>
      </c>
      <c r="CE60" s="305" t="str">
        <f ca="true">+IF(OFFSET('Water Data'!$H$27,0,10*ROW('Water Data'!H54))="","",OFFSET('Water Data'!$H$27,0,10*ROW('Water Data'!H54)))</f>
        <v/>
      </c>
      <c r="CF60" s="305" t="str">
        <f ca="true">+IF(OFFSET('Water Data'!$H$28,0,10*ROW('Water Data'!H54))="","",OFFSET('Water Data'!$H$28,0,10*ROW('Water Data'!H54)))</f>
        <v/>
      </c>
      <c r="CG60" s="305" t="str">
        <f ca="true">+IF(OFFSET('Water Data'!$H$29,0,10*ROW('Water Data'!H54))="","",OFFSET('Water Data'!$H$29,0,10*ROW('Water Data'!H54)))</f>
        <v/>
      </c>
      <c r="CH60" s="305" t="str">
        <f ca="true">+IF(OFFSET('Water Data'!$I$27,0,10*ROW('Water Data'!I54))="","",OFFSET('Water Data'!$I$27,0,10*ROW('Water Data'!I54)))</f>
        <v/>
      </c>
      <c r="CI60" s="305" t="str">
        <f ca="true">+IF(OFFSET('Water Data'!$I$28,0,10*ROW('Water Data'!I54))="","",OFFSET('Water Data'!$I$28,0,10*ROW('Water Data'!I54)))</f>
        <v/>
      </c>
      <c r="CJ60" s="305" t="str">
        <f ca="true">+IF(OFFSET('Water Data'!$I$29,0,10*ROW('Water Data'!I54))="","",OFFSET('Water Data'!$I$29,0,10*ROW('Water Data'!I54)))</f>
        <v/>
      </c>
      <c r="CK60" s="305" t="str">
        <f ca="true">+IF(OFFSET('Sanitation Data'!$D$28,0,10*ROW('Sanitation Data'!D54))="","",OFFSET('Sanitation Data'!$D$28,0,10*ROW('Sanitation Data'!D54)))</f>
        <v/>
      </c>
      <c r="CL60" s="305" t="str">
        <f ca="true">+IF(OFFSET('Sanitation Data'!$D$29,0,10*ROW('Sanitation Data'!D54))="","",OFFSET('Sanitation Data'!$D$29,0,10*ROW('Sanitation Data'!D54)))</f>
        <v/>
      </c>
      <c r="CM60" s="305" t="str">
        <f ca="true">+IF(OFFSET('Sanitation Data'!$D$30,0,10*ROW('Sanitation Data'!D54))="","",OFFSET('Sanitation Data'!$D$30,0,10*ROW('Sanitation Data'!D54)))</f>
        <v/>
      </c>
      <c r="CN60" s="305" t="str">
        <f ca="true">+IF(OFFSET('Sanitation Data'!$D$31,0,10*ROW('Sanitation Data'!D54))="","",OFFSET('Sanitation Data'!$D$31,0,10*ROW('Sanitation Data'!D54)))</f>
        <v/>
      </c>
      <c r="CO60" s="305" t="str">
        <f ca="true">+IF(OFFSET('Sanitation Data'!$D$32,0,10*ROW('Sanitation Data'!D54))="","",OFFSET('Sanitation Data'!$D$32,0,10*ROW('Sanitation Data'!D54)))</f>
        <v/>
      </c>
      <c r="CP60" s="305" t="str">
        <f ca="true">+IF(OFFSET('Sanitation Data'!$E$28,0,10*ROW('Sanitation Data'!E54))="","",OFFSET('Sanitation Data'!$E$28,0,10*ROW('Sanitation Data'!E54)))</f>
        <v/>
      </c>
      <c r="CQ60" s="305" t="str">
        <f ca="true">+IF(OFFSET('Sanitation Data'!$E$29,0,10*ROW('Sanitation Data'!E54))="","",OFFSET('Sanitation Data'!$E$29,0,10*ROW('Sanitation Data'!E54)))</f>
        <v/>
      </c>
      <c r="CR60" s="305" t="str">
        <f ca="true">+IF(OFFSET('Sanitation Data'!$E$30,0,10*ROW('Sanitation Data'!E54))="","",OFFSET('Sanitation Data'!$E$30,0,10*ROW('Sanitation Data'!E54)))</f>
        <v/>
      </c>
      <c r="CS60" s="305" t="str">
        <f ca="true">+IF(OFFSET('Sanitation Data'!$E$31,0,10*ROW('Sanitation Data'!E54))="","",OFFSET('Sanitation Data'!$E$31,0,10*ROW('Sanitation Data'!E54)))</f>
        <v/>
      </c>
      <c r="CT60" s="305" t="str">
        <f ca="true">+IF(OFFSET('Sanitation Data'!$E$32,0,10*ROW('Sanitation Data'!E54))="","",OFFSET('Sanitation Data'!$E$32,0,10*ROW('Sanitation Data'!E54)))</f>
        <v/>
      </c>
      <c r="CU60" s="305" t="str">
        <f ca="true">+IF(OFFSET('Sanitation Data'!$F$28,0,10*ROW('Sanitation Data'!F54))="","",OFFSET('Sanitation Data'!$F$28,0,10*ROW('Sanitation Data'!F54)))</f>
        <v/>
      </c>
      <c r="CV60" s="305" t="str">
        <f ca="true">+IF(OFFSET('Sanitation Data'!$F$29,0,10*ROW('Sanitation Data'!F54))="","",OFFSET('Sanitation Data'!$F$29,0,10*ROW('Sanitation Data'!F54)))</f>
        <v/>
      </c>
      <c r="CW60" s="305" t="str">
        <f ca="true">+IF(OFFSET('Sanitation Data'!$F$30,0,10*ROW('Sanitation Data'!F54))="","",OFFSET('Sanitation Data'!$F$30,0,10*ROW('Sanitation Data'!F54)))</f>
        <v/>
      </c>
      <c r="CX60" s="305" t="str">
        <f ca="true">+IF(OFFSET('Sanitation Data'!$F$31,0,10*ROW('Sanitation Data'!F54))="","",OFFSET('Sanitation Data'!$F$31,0,10*ROW('Sanitation Data'!F54)))</f>
        <v/>
      </c>
      <c r="CY60" s="305" t="str">
        <f ca="true">+IF(OFFSET('Sanitation Data'!$F$32,0,10*ROW('Sanitation Data'!F54))="","",OFFSET('Sanitation Data'!$F$32,0,10*ROW('Sanitation Data'!F54)))</f>
        <v/>
      </c>
      <c r="CZ60" s="305" t="str">
        <f ca="true">+IF(OFFSET('Sanitation Data'!$G$28,0,10*ROW('Sanitation Data'!G54))="","",OFFSET('Sanitation Data'!$G$28,0,10*ROW('Sanitation Data'!G54)))</f>
        <v/>
      </c>
      <c r="DA60" s="305" t="str">
        <f ca="true">+IF(OFFSET('Sanitation Data'!$G$29,0,10*ROW('Sanitation Data'!G54))="","",OFFSET('Sanitation Data'!$G$29,0,10*ROW('Sanitation Data'!G54)))</f>
        <v/>
      </c>
      <c r="DB60" s="305" t="str">
        <f ca="true">+IF(OFFSET('Sanitation Data'!$G$30,0,10*ROW('Sanitation Data'!G54))="","",OFFSET('Sanitation Data'!$G$30,0,10*ROW('Sanitation Data'!G54)))</f>
        <v/>
      </c>
      <c r="DC60" s="305" t="str">
        <f ca="true">+IF(OFFSET('Sanitation Data'!$G$31,0,10*ROW('Sanitation Data'!G54))="","",OFFSET('Sanitation Data'!$G$31,0,10*ROW('Sanitation Data'!G54)))</f>
        <v/>
      </c>
      <c r="DD60" s="305" t="str">
        <f ca="true">+IF(OFFSET('Sanitation Data'!$G$32,0,10*ROW('Sanitation Data'!G54))="","",OFFSET('Sanitation Data'!$G$32,0,10*ROW('Sanitation Data'!G54)))</f>
        <v/>
      </c>
      <c r="DE60" s="305" t="str">
        <f ca="true">+IF(OFFSET('Sanitation Data'!$H$28,0,10*ROW('Sanitation Data'!H54))="","",OFFSET('Sanitation Data'!$H$28,0,10*ROW('Sanitation Data'!H54)))</f>
        <v/>
      </c>
      <c r="DF60" s="305" t="str">
        <f ca="true">+IF(OFFSET('Sanitation Data'!$H$29,0,10*ROW('Sanitation Data'!H54))="","",OFFSET('Sanitation Data'!$H$29,0,10*ROW('Sanitation Data'!H54)))</f>
        <v/>
      </c>
      <c r="DG60" s="305" t="str">
        <f ca="true">+IF(OFFSET('Sanitation Data'!$H$30,0,10*ROW('Sanitation Data'!H54))="","",OFFSET('Sanitation Data'!$H$30,0,10*ROW('Sanitation Data'!H54)))</f>
        <v/>
      </c>
      <c r="DH60" s="305" t="str">
        <f ca="true">+IF(OFFSET('Sanitation Data'!$H$31,0,10*ROW('Sanitation Data'!H54))="","",OFFSET('Sanitation Data'!$H$31,0,10*ROW('Sanitation Data'!H54)))</f>
        <v/>
      </c>
      <c r="DI60" s="305" t="str">
        <f ca="true">+IF(OFFSET('Sanitation Data'!$H$32,0,10*ROW('Sanitation Data'!H54))="","",OFFSET('Sanitation Data'!$H$32,0,10*ROW('Sanitation Data'!H54)))</f>
        <v/>
      </c>
      <c r="DJ60" s="305" t="str">
        <f ca="true">+IF(OFFSET('Sanitation Data'!$I$28,0,10*ROW('Sanitation Data'!I54))="","",OFFSET('Sanitation Data'!$I$28,0,10*ROW('Sanitation Data'!I54)))</f>
        <v/>
      </c>
      <c r="DK60" s="305" t="str">
        <f ca="true">+IF(OFFSET('Sanitation Data'!$I$29,0,10*ROW('Sanitation Data'!I54))="","",OFFSET('Sanitation Data'!$I$29,0,10*ROW('Sanitation Data'!I54)))</f>
        <v/>
      </c>
      <c r="DL60" s="305" t="str">
        <f ca="true">+IF(OFFSET('Sanitation Data'!$I$30,0,10*ROW('Sanitation Data'!I54))="","",OFFSET('Sanitation Data'!$I$30,0,10*ROW('Sanitation Data'!I54)))</f>
        <v/>
      </c>
      <c r="DM60" s="305" t="str">
        <f ca="true">+IF(OFFSET('Sanitation Data'!$I$31,0,10*ROW('Sanitation Data'!I54))="","",OFFSET('Sanitation Data'!$I$31,0,10*ROW('Sanitation Data'!I54)))</f>
        <v/>
      </c>
      <c r="DN60" s="305" t="str">
        <f ca="true">+IF(OFFSET('Sanitation Data'!$I$32,0,10*ROW('Sanitation Data'!I54))="","",OFFSET('Sanitation Data'!$I$32,0,10*ROW('Sanitation Data'!I54)))</f>
        <v/>
      </c>
      <c r="DO60" s="305" t="str">
        <f ca="true">+IF(OFFSET('Hygiene Data'!$D$11,0,10*ROW('Hygiene Data'!D54))="","",OFFSET('Hygiene Data'!$D$11,0,10*ROW('Hygiene Data'!D54)))</f>
        <v/>
      </c>
      <c r="DP60" s="305" t="str">
        <f ca="true">+IF(OFFSET('Hygiene Data'!$D$12,0,10*ROW('Hygiene Data'!D54))="","",OFFSET('Hygiene Data'!$D$12,0,10*ROW('Hygiene Data'!D54)))</f>
        <v/>
      </c>
      <c r="DQ60" s="305" t="str">
        <f ca="true">+IF(OFFSET('Hygiene Data'!$D$13,0,10*ROW('Hygiene Data'!D54))="","",OFFSET('Hygiene Data'!$D$13,0,10*ROW('Hygiene Data'!D54)))</f>
        <v/>
      </c>
      <c r="DR60" s="305" t="str">
        <f ca="true">+IF(OFFSET('Hygiene Data'!$E$11,0,10*ROW('Hygiene Data'!E54))="","",OFFSET('Hygiene Data'!$E$11,0,10*ROW('Hygiene Data'!E54)))</f>
        <v/>
      </c>
      <c r="DS60" s="305" t="str">
        <f ca="true">+IF(OFFSET('Hygiene Data'!$E$12,0,10*ROW('Hygiene Data'!E54))="","",OFFSET('Hygiene Data'!$E$12,0,10*ROW('Hygiene Data'!E54)))</f>
        <v/>
      </c>
      <c r="DT60" s="305" t="str">
        <f ca="true">+IF(OFFSET('Hygiene Data'!$E$13,0,10*ROW('Hygiene Data'!E54))="","",OFFSET('Hygiene Data'!$E$13,0,10*ROW('Hygiene Data'!E54)))</f>
        <v/>
      </c>
      <c r="DU60" s="305" t="str">
        <f ca="true">+IF(OFFSET('Hygiene Data'!$F$11,0,10*ROW('Hygiene Data'!F54))="","",OFFSET('Hygiene Data'!$F$11,0,10*ROW('Hygiene Data'!F54)))</f>
        <v/>
      </c>
      <c r="DV60" s="305" t="str">
        <f ca="true">+IF(OFFSET('Hygiene Data'!$F$12,0,10*ROW('Hygiene Data'!F54))="","",OFFSET('Hygiene Data'!$F$12,0,10*ROW('Hygiene Data'!F54)))</f>
        <v/>
      </c>
      <c r="DW60" s="305" t="str">
        <f ca="true">+IF(OFFSET('Hygiene Data'!$F$13,0,10*ROW('Hygiene Data'!F54))="","",OFFSET('Hygiene Data'!$F$13,0,10*ROW('Hygiene Data'!F54)))</f>
        <v/>
      </c>
      <c r="DX60" s="305" t="str">
        <f ca="true">+IF(OFFSET('Hygiene Data'!$G$11,0,10*ROW('Hygiene Data'!G54))="","",OFFSET('Hygiene Data'!$G$11,0,10*ROW('Hygiene Data'!G54)))</f>
        <v/>
      </c>
      <c r="DY60" s="305" t="str">
        <f ca="true">+IF(OFFSET('Hygiene Data'!$G$12,0,10*ROW('Hygiene Data'!G54))="","",OFFSET('Hygiene Data'!$G$12,0,10*ROW('Hygiene Data'!G54)))</f>
        <v/>
      </c>
      <c r="DZ60" s="305" t="str">
        <f ca="true">+IF(OFFSET('Hygiene Data'!$G$13,0,10*ROW('Hygiene Data'!G54))="","",OFFSET('Hygiene Data'!$G$13,0,10*ROW('Hygiene Data'!G54)))</f>
        <v/>
      </c>
      <c r="EA60" s="305" t="str">
        <f ca="true">+IF(OFFSET('Hygiene Data'!$H$11,0,10*ROW('Hygiene Data'!H54))="","",OFFSET('Hygiene Data'!$H$11,0,10*ROW('Hygiene Data'!H54)))</f>
        <v/>
      </c>
      <c r="EB60" s="305" t="str">
        <f ca="true">+IF(OFFSET('Hygiene Data'!$H$12,0,10*ROW('Hygiene Data'!H54))="","",OFFSET('Hygiene Data'!$H$12,0,10*ROW('Hygiene Data'!H54)))</f>
        <v/>
      </c>
      <c r="EC60" s="305" t="str">
        <f ca="true">+IF(OFFSET('Hygiene Data'!$H$13,0,10*ROW('Hygiene Data'!H54))="","",OFFSET('Hygiene Data'!$H$13,0,10*ROW('Hygiene Data'!H54)))</f>
        <v/>
      </c>
      <c r="ED60" s="305" t="str">
        <f ca="true">+IF(OFFSET('Hygiene Data'!$I$11,0,10*ROW('Hygiene Data'!I54))="","",OFFSET('Hygiene Data'!$I$11,0,10*ROW('Hygiene Data'!I54)))</f>
        <v/>
      </c>
      <c r="EE60" s="305" t="str">
        <f ca="true">+IF(OFFSET('Hygiene Data'!$I$12,0,10*ROW('Hygiene Data'!I54))="","",OFFSET('Hygiene Data'!$I$12,0,10*ROW('Hygiene Data'!I54)))</f>
        <v/>
      </c>
      <c r="EF60" s="305"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61"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5"/>
      <c r="BS61" s="305" t="str">
        <f ca="true">+IF(OFFSET('Water Data'!$D$27,0,10*ROW('Water Data'!D55))="","",OFFSET('Water Data'!$D$27,0,10*ROW('Water Data'!D55)))</f>
        <v/>
      </c>
      <c r="BT61" s="305" t="str">
        <f ca="true">+IF(OFFSET('Water Data'!$D$28,0,10*ROW('Water Data'!D55))="","",OFFSET('Water Data'!$D$28,0,10*ROW('Water Data'!D55)))</f>
        <v/>
      </c>
      <c r="BU61" s="305" t="str">
        <f ca="true">+IF(OFFSET('Water Data'!$D$29,0,10*ROW('Water Data'!D55))="","",OFFSET('Water Data'!$D$29,0,10*ROW('Water Data'!D55)))</f>
        <v/>
      </c>
      <c r="BV61" s="305" t="str">
        <f ca="true">+IF(OFFSET('Water Data'!$E$27,0,10*ROW('Water Data'!E55))="","",OFFSET('Water Data'!$E$27,0,10*ROW('Water Data'!E55)))</f>
        <v/>
      </c>
      <c r="BW61" s="305" t="str">
        <f ca="true">+IF(OFFSET('Water Data'!$E$28,0,10*ROW('Water Data'!E55))="","",OFFSET('Water Data'!$E$28,0,10*ROW('Water Data'!E55)))</f>
        <v/>
      </c>
      <c r="BX61" s="305" t="str">
        <f ca="true">+IF(OFFSET('Water Data'!$E$29,0,10*ROW('Water Data'!E55))="","",OFFSET('Water Data'!$E$29,0,10*ROW('Water Data'!E55)))</f>
        <v/>
      </c>
      <c r="BY61" s="305" t="str">
        <f ca="true">+IF(OFFSET('Water Data'!$F$27,0,10*ROW('Water Data'!F55))="","",OFFSET('Water Data'!$F$27,0,10*ROW('Water Data'!F55)))</f>
        <v/>
      </c>
      <c r="BZ61" s="305" t="str">
        <f ca="true">+IF(OFFSET('Water Data'!$F$28,0,10*ROW('Water Data'!F55))="","",OFFSET('Water Data'!$F$28,0,10*ROW('Water Data'!F55)))</f>
        <v/>
      </c>
      <c r="CA61" s="305" t="str">
        <f ca="true">+IF(OFFSET('Water Data'!$F$29,0,10*ROW('Water Data'!F55))="","",OFFSET('Water Data'!$F$29,0,10*ROW('Water Data'!F55)))</f>
        <v/>
      </c>
      <c r="CB61" s="305" t="str">
        <f ca="true">+IF(OFFSET('Water Data'!$G$27,0,10*ROW('Water Data'!G55))="","",OFFSET('Water Data'!$G$27,0,10*ROW('Water Data'!G55)))</f>
        <v/>
      </c>
      <c r="CC61" s="305" t="str">
        <f ca="true">+IF(OFFSET('Water Data'!$G$28,0,10*ROW('Water Data'!G55))="","",OFFSET('Water Data'!$G$28,0,10*ROW('Water Data'!G55)))</f>
        <v/>
      </c>
      <c r="CD61" s="305" t="str">
        <f ca="true">+IF(OFFSET('Water Data'!$G$29,0,10*ROW('Water Data'!G55))="","",OFFSET('Water Data'!$G$29,0,10*ROW('Water Data'!G55)))</f>
        <v/>
      </c>
      <c r="CE61" s="305" t="str">
        <f ca="true">+IF(OFFSET('Water Data'!$H$27,0,10*ROW('Water Data'!H55))="","",OFFSET('Water Data'!$H$27,0,10*ROW('Water Data'!H55)))</f>
        <v/>
      </c>
      <c r="CF61" s="305" t="str">
        <f ca="true">+IF(OFFSET('Water Data'!$H$28,0,10*ROW('Water Data'!H55))="","",OFFSET('Water Data'!$H$28,0,10*ROW('Water Data'!H55)))</f>
        <v/>
      </c>
      <c r="CG61" s="305" t="str">
        <f ca="true">+IF(OFFSET('Water Data'!$H$29,0,10*ROW('Water Data'!H55))="","",OFFSET('Water Data'!$H$29,0,10*ROW('Water Data'!H55)))</f>
        <v/>
      </c>
      <c r="CH61" s="305" t="str">
        <f ca="true">+IF(OFFSET('Water Data'!$I$27,0,10*ROW('Water Data'!I55))="","",OFFSET('Water Data'!$I$27,0,10*ROW('Water Data'!I55)))</f>
        <v/>
      </c>
      <c r="CI61" s="305" t="str">
        <f ca="true">+IF(OFFSET('Water Data'!$I$28,0,10*ROW('Water Data'!I55))="","",OFFSET('Water Data'!$I$28,0,10*ROW('Water Data'!I55)))</f>
        <v/>
      </c>
      <c r="CJ61" s="305" t="str">
        <f ca="true">+IF(OFFSET('Water Data'!$I$29,0,10*ROW('Water Data'!I55))="","",OFFSET('Water Data'!$I$29,0,10*ROW('Water Data'!I55)))</f>
        <v/>
      </c>
      <c r="CK61" s="305" t="str">
        <f ca="true">+IF(OFFSET('Sanitation Data'!$D$28,0,10*ROW('Sanitation Data'!D55))="","",OFFSET('Sanitation Data'!$D$28,0,10*ROW('Sanitation Data'!D55)))</f>
        <v/>
      </c>
      <c r="CL61" s="305" t="str">
        <f ca="true">+IF(OFFSET('Sanitation Data'!$D$29,0,10*ROW('Sanitation Data'!D55))="","",OFFSET('Sanitation Data'!$D$29,0,10*ROW('Sanitation Data'!D55)))</f>
        <v/>
      </c>
      <c r="CM61" s="305" t="str">
        <f ca="true">+IF(OFFSET('Sanitation Data'!$D$30,0,10*ROW('Sanitation Data'!D55))="","",OFFSET('Sanitation Data'!$D$30,0,10*ROW('Sanitation Data'!D55)))</f>
        <v/>
      </c>
      <c r="CN61" s="305" t="str">
        <f ca="true">+IF(OFFSET('Sanitation Data'!$D$31,0,10*ROW('Sanitation Data'!D55))="","",OFFSET('Sanitation Data'!$D$31,0,10*ROW('Sanitation Data'!D55)))</f>
        <v/>
      </c>
      <c r="CO61" s="305" t="str">
        <f ca="true">+IF(OFFSET('Sanitation Data'!$D$32,0,10*ROW('Sanitation Data'!D55))="","",OFFSET('Sanitation Data'!$D$32,0,10*ROW('Sanitation Data'!D55)))</f>
        <v/>
      </c>
      <c r="CP61" s="305" t="str">
        <f ca="true">+IF(OFFSET('Sanitation Data'!$E$28,0,10*ROW('Sanitation Data'!E55))="","",OFFSET('Sanitation Data'!$E$28,0,10*ROW('Sanitation Data'!E55)))</f>
        <v/>
      </c>
      <c r="CQ61" s="305" t="str">
        <f ca="true">+IF(OFFSET('Sanitation Data'!$E$29,0,10*ROW('Sanitation Data'!E55))="","",OFFSET('Sanitation Data'!$E$29,0,10*ROW('Sanitation Data'!E55)))</f>
        <v/>
      </c>
      <c r="CR61" s="305" t="str">
        <f ca="true">+IF(OFFSET('Sanitation Data'!$E$30,0,10*ROW('Sanitation Data'!E55))="","",OFFSET('Sanitation Data'!$E$30,0,10*ROW('Sanitation Data'!E55)))</f>
        <v/>
      </c>
      <c r="CS61" s="305" t="str">
        <f ca="true">+IF(OFFSET('Sanitation Data'!$E$31,0,10*ROW('Sanitation Data'!E55))="","",OFFSET('Sanitation Data'!$E$31,0,10*ROW('Sanitation Data'!E55)))</f>
        <v/>
      </c>
      <c r="CT61" s="305" t="str">
        <f ca="true">+IF(OFFSET('Sanitation Data'!$E$32,0,10*ROW('Sanitation Data'!E55))="","",OFFSET('Sanitation Data'!$E$32,0,10*ROW('Sanitation Data'!E55)))</f>
        <v/>
      </c>
      <c r="CU61" s="305" t="str">
        <f ca="true">+IF(OFFSET('Sanitation Data'!$F$28,0,10*ROW('Sanitation Data'!F55))="","",OFFSET('Sanitation Data'!$F$28,0,10*ROW('Sanitation Data'!F55)))</f>
        <v/>
      </c>
      <c r="CV61" s="305" t="str">
        <f ca="true">+IF(OFFSET('Sanitation Data'!$F$29,0,10*ROW('Sanitation Data'!F55))="","",OFFSET('Sanitation Data'!$F$29,0,10*ROW('Sanitation Data'!F55)))</f>
        <v/>
      </c>
      <c r="CW61" s="305" t="str">
        <f ca="true">+IF(OFFSET('Sanitation Data'!$F$30,0,10*ROW('Sanitation Data'!F55))="","",OFFSET('Sanitation Data'!$F$30,0,10*ROW('Sanitation Data'!F55)))</f>
        <v/>
      </c>
      <c r="CX61" s="305" t="str">
        <f ca="true">+IF(OFFSET('Sanitation Data'!$F$31,0,10*ROW('Sanitation Data'!F55))="","",OFFSET('Sanitation Data'!$F$31,0,10*ROW('Sanitation Data'!F55)))</f>
        <v/>
      </c>
      <c r="CY61" s="305" t="str">
        <f ca="true">+IF(OFFSET('Sanitation Data'!$F$32,0,10*ROW('Sanitation Data'!F55))="","",OFFSET('Sanitation Data'!$F$32,0,10*ROW('Sanitation Data'!F55)))</f>
        <v/>
      </c>
      <c r="CZ61" s="305" t="str">
        <f ca="true">+IF(OFFSET('Sanitation Data'!$G$28,0,10*ROW('Sanitation Data'!G55))="","",OFFSET('Sanitation Data'!$G$28,0,10*ROW('Sanitation Data'!G55)))</f>
        <v/>
      </c>
      <c r="DA61" s="305" t="str">
        <f ca="true">+IF(OFFSET('Sanitation Data'!$G$29,0,10*ROW('Sanitation Data'!G55))="","",OFFSET('Sanitation Data'!$G$29,0,10*ROW('Sanitation Data'!G55)))</f>
        <v/>
      </c>
      <c r="DB61" s="305" t="str">
        <f ca="true">+IF(OFFSET('Sanitation Data'!$G$30,0,10*ROW('Sanitation Data'!G55))="","",OFFSET('Sanitation Data'!$G$30,0,10*ROW('Sanitation Data'!G55)))</f>
        <v/>
      </c>
      <c r="DC61" s="305" t="str">
        <f ca="true">+IF(OFFSET('Sanitation Data'!$G$31,0,10*ROW('Sanitation Data'!G55))="","",OFFSET('Sanitation Data'!$G$31,0,10*ROW('Sanitation Data'!G55)))</f>
        <v/>
      </c>
      <c r="DD61" s="305" t="str">
        <f ca="true">+IF(OFFSET('Sanitation Data'!$G$32,0,10*ROW('Sanitation Data'!G55))="","",OFFSET('Sanitation Data'!$G$32,0,10*ROW('Sanitation Data'!G55)))</f>
        <v/>
      </c>
      <c r="DE61" s="305" t="str">
        <f ca="true">+IF(OFFSET('Sanitation Data'!$H$28,0,10*ROW('Sanitation Data'!H55))="","",OFFSET('Sanitation Data'!$H$28,0,10*ROW('Sanitation Data'!H55)))</f>
        <v/>
      </c>
      <c r="DF61" s="305" t="str">
        <f ca="true">+IF(OFFSET('Sanitation Data'!$H$29,0,10*ROW('Sanitation Data'!H55))="","",OFFSET('Sanitation Data'!$H$29,0,10*ROW('Sanitation Data'!H55)))</f>
        <v/>
      </c>
      <c r="DG61" s="305" t="str">
        <f ca="true">+IF(OFFSET('Sanitation Data'!$H$30,0,10*ROW('Sanitation Data'!H55))="","",OFFSET('Sanitation Data'!$H$30,0,10*ROW('Sanitation Data'!H55)))</f>
        <v/>
      </c>
      <c r="DH61" s="305" t="str">
        <f ca="true">+IF(OFFSET('Sanitation Data'!$H$31,0,10*ROW('Sanitation Data'!H55))="","",OFFSET('Sanitation Data'!$H$31,0,10*ROW('Sanitation Data'!H55)))</f>
        <v/>
      </c>
      <c r="DI61" s="305" t="str">
        <f ca="true">+IF(OFFSET('Sanitation Data'!$H$32,0,10*ROW('Sanitation Data'!H55))="","",OFFSET('Sanitation Data'!$H$32,0,10*ROW('Sanitation Data'!H55)))</f>
        <v/>
      </c>
      <c r="DJ61" s="305" t="str">
        <f ca="true">+IF(OFFSET('Sanitation Data'!$I$28,0,10*ROW('Sanitation Data'!I55))="","",OFFSET('Sanitation Data'!$I$28,0,10*ROW('Sanitation Data'!I55)))</f>
        <v/>
      </c>
      <c r="DK61" s="305" t="str">
        <f ca="true">+IF(OFFSET('Sanitation Data'!$I$29,0,10*ROW('Sanitation Data'!I55))="","",OFFSET('Sanitation Data'!$I$29,0,10*ROW('Sanitation Data'!I55)))</f>
        <v/>
      </c>
      <c r="DL61" s="305" t="str">
        <f ca="true">+IF(OFFSET('Sanitation Data'!$I$30,0,10*ROW('Sanitation Data'!I55))="","",OFFSET('Sanitation Data'!$I$30,0,10*ROW('Sanitation Data'!I55)))</f>
        <v/>
      </c>
      <c r="DM61" s="305" t="str">
        <f ca="true">+IF(OFFSET('Sanitation Data'!$I$31,0,10*ROW('Sanitation Data'!I55))="","",OFFSET('Sanitation Data'!$I$31,0,10*ROW('Sanitation Data'!I55)))</f>
        <v/>
      </c>
      <c r="DN61" s="305" t="str">
        <f ca="true">+IF(OFFSET('Sanitation Data'!$I$32,0,10*ROW('Sanitation Data'!I55))="","",OFFSET('Sanitation Data'!$I$32,0,10*ROW('Sanitation Data'!I55)))</f>
        <v/>
      </c>
      <c r="DO61" s="305" t="str">
        <f ca="true">+IF(OFFSET('Hygiene Data'!$D$11,0,10*ROW('Hygiene Data'!D55))="","",OFFSET('Hygiene Data'!$D$11,0,10*ROW('Hygiene Data'!D55)))</f>
        <v/>
      </c>
      <c r="DP61" s="305" t="str">
        <f ca="true">+IF(OFFSET('Hygiene Data'!$D$12,0,10*ROW('Hygiene Data'!D55))="","",OFFSET('Hygiene Data'!$D$12,0,10*ROW('Hygiene Data'!D55)))</f>
        <v/>
      </c>
      <c r="DQ61" s="305" t="str">
        <f ca="true">+IF(OFFSET('Hygiene Data'!$D$13,0,10*ROW('Hygiene Data'!D55))="","",OFFSET('Hygiene Data'!$D$13,0,10*ROW('Hygiene Data'!D55)))</f>
        <v/>
      </c>
      <c r="DR61" s="305" t="str">
        <f ca="true">+IF(OFFSET('Hygiene Data'!$E$11,0,10*ROW('Hygiene Data'!E55))="","",OFFSET('Hygiene Data'!$E$11,0,10*ROW('Hygiene Data'!E55)))</f>
        <v/>
      </c>
      <c r="DS61" s="305" t="str">
        <f ca="true">+IF(OFFSET('Hygiene Data'!$E$12,0,10*ROW('Hygiene Data'!E55))="","",OFFSET('Hygiene Data'!$E$12,0,10*ROW('Hygiene Data'!E55)))</f>
        <v/>
      </c>
      <c r="DT61" s="305" t="str">
        <f ca="true">+IF(OFFSET('Hygiene Data'!$E$13,0,10*ROW('Hygiene Data'!E55))="","",OFFSET('Hygiene Data'!$E$13,0,10*ROW('Hygiene Data'!E55)))</f>
        <v/>
      </c>
      <c r="DU61" s="305" t="str">
        <f ca="true">+IF(OFFSET('Hygiene Data'!$F$11,0,10*ROW('Hygiene Data'!F55))="","",OFFSET('Hygiene Data'!$F$11,0,10*ROW('Hygiene Data'!F55)))</f>
        <v/>
      </c>
      <c r="DV61" s="305" t="str">
        <f ca="true">+IF(OFFSET('Hygiene Data'!$F$12,0,10*ROW('Hygiene Data'!F55))="","",OFFSET('Hygiene Data'!$F$12,0,10*ROW('Hygiene Data'!F55)))</f>
        <v/>
      </c>
      <c r="DW61" s="305" t="str">
        <f ca="true">+IF(OFFSET('Hygiene Data'!$F$13,0,10*ROW('Hygiene Data'!F55))="","",OFFSET('Hygiene Data'!$F$13,0,10*ROW('Hygiene Data'!F55)))</f>
        <v/>
      </c>
      <c r="DX61" s="305" t="str">
        <f ca="true">+IF(OFFSET('Hygiene Data'!$G$11,0,10*ROW('Hygiene Data'!G55))="","",OFFSET('Hygiene Data'!$G$11,0,10*ROW('Hygiene Data'!G55)))</f>
        <v/>
      </c>
      <c r="DY61" s="305" t="str">
        <f ca="true">+IF(OFFSET('Hygiene Data'!$G$12,0,10*ROW('Hygiene Data'!G55))="","",OFFSET('Hygiene Data'!$G$12,0,10*ROW('Hygiene Data'!G55)))</f>
        <v/>
      </c>
      <c r="DZ61" s="305" t="str">
        <f ca="true">+IF(OFFSET('Hygiene Data'!$G$13,0,10*ROW('Hygiene Data'!G55))="","",OFFSET('Hygiene Data'!$G$13,0,10*ROW('Hygiene Data'!G55)))</f>
        <v/>
      </c>
      <c r="EA61" s="305" t="str">
        <f ca="true">+IF(OFFSET('Hygiene Data'!$H$11,0,10*ROW('Hygiene Data'!H55))="","",OFFSET('Hygiene Data'!$H$11,0,10*ROW('Hygiene Data'!H55)))</f>
        <v/>
      </c>
      <c r="EB61" s="305" t="str">
        <f ca="true">+IF(OFFSET('Hygiene Data'!$H$12,0,10*ROW('Hygiene Data'!H55))="","",OFFSET('Hygiene Data'!$H$12,0,10*ROW('Hygiene Data'!H55)))</f>
        <v/>
      </c>
      <c r="EC61" s="305" t="str">
        <f ca="true">+IF(OFFSET('Hygiene Data'!$H$13,0,10*ROW('Hygiene Data'!H55))="","",OFFSET('Hygiene Data'!$H$13,0,10*ROW('Hygiene Data'!H55)))</f>
        <v/>
      </c>
      <c r="ED61" s="305" t="str">
        <f ca="true">+IF(OFFSET('Hygiene Data'!$I$11,0,10*ROW('Hygiene Data'!I55))="","",OFFSET('Hygiene Data'!$I$11,0,10*ROW('Hygiene Data'!I55)))</f>
        <v/>
      </c>
      <c r="EE61" s="305" t="str">
        <f ca="true">+IF(OFFSET('Hygiene Data'!$I$12,0,10*ROW('Hygiene Data'!I55))="","",OFFSET('Hygiene Data'!$I$12,0,10*ROW('Hygiene Data'!I55)))</f>
        <v/>
      </c>
      <c r="EF61" s="305"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61"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5"/>
      <c r="BS62" s="305" t="str">
        <f ca="true">+IF(OFFSET('Water Data'!$D$27,0,10*ROW('Water Data'!D56))="","",OFFSET('Water Data'!$D$27,0,10*ROW('Water Data'!D56)))</f>
        <v/>
      </c>
      <c r="BT62" s="305" t="str">
        <f ca="true">+IF(OFFSET('Water Data'!$D$28,0,10*ROW('Water Data'!D56))="","",OFFSET('Water Data'!$D$28,0,10*ROW('Water Data'!D56)))</f>
        <v/>
      </c>
      <c r="BU62" s="305" t="str">
        <f ca="true">+IF(OFFSET('Water Data'!$D$29,0,10*ROW('Water Data'!D56))="","",OFFSET('Water Data'!$D$29,0,10*ROW('Water Data'!D56)))</f>
        <v/>
      </c>
      <c r="BV62" s="305" t="str">
        <f ca="true">+IF(OFFSET('Water Data'!$E$27,0,10*ROW('Water Data'!E56))="","",OFFSET('Water Data'!$E$27,0,10*ROW('Water Data'!E56)))</f>
        <v/>
      </c>
      <c r="BW62" s="305" t="str">
        <f ca="true">+IF(OFFSET('Water Data'!$E$28,0,10*ROW('Water Data'!E56))="","",OFFSET('Water Data'!$E$28,0,10*ROW('Water Data'!E56)))</f>
        <v/>
      </c>
      <c r="BX62" s="305" t="str">
        <f ca="true">+IF(OFFSET('Water Data'!$E$29,0,10*ROW('Water Data'!E56))="","",OFFSET('Water Data'!$E$29,0,10*ROW('Water Data'!E56)))</f>
        <v/>
      </c>
      <c r="BY62" s="305" t="str">
        <f ca="true">+IF(OFFSET('Water Data'!$F$27,0,10*ROW('Water Data'!F56))="","",OFFSET('Water Data'!$F$27,0,10*ROW('Water Data'!F56)))</f>
        <v/>
      </c>
      <c r="BZ62" s="305" t="str">
        <f ca="true">+IF(OFFSET('Water Data'!$F$28,0,10*ROW('Water Data'!F56))="","",OFFSET('Water Data'!$F$28,0,10*ROW('Water Data'!F56)))</f>
        <v/>
      </c>
      <c r="CA62" s="305" t="str">
        <f ca="true">+IF(OFFSET('Water Data'!$F$29,0,10*ROW('Water Data'!F56))="","",OFFSET('Water Data'!$F$29,0,10*ROW('Water Data'!F56)))</f>
        <v/>
      </c>
      <c r="CB62" s="305" t="str">
        <f ca="true">+IF(OFFSET('Water Data'!$G$27,0,10*ROW('Water Data'!G56))="","",OFFSET('Water Data'!$G$27,0,10*ROW('Water Data'!G56)))</f>
        <v/>
      </c>
      <c r="CC62" s="305" t="str">
        <f ca="true">+IF(OFFSET('Water Data'!$G$28,0,10*ROW('Water Data'!G56))="","",OFFSET('Water Data'!$G$28,0,10*ROW('Water Data'!G56)))</f>
        <v/>
      </c>
      <c r="CD62" s="305" t="str">
        <f ca="true">+IF(OFFSET('Water Data'!$G$29,0,10*ROW('Water Data'!G56))="","",OFFSET('Water Data'!$G$29,0,10*ROW('Water Data'!G56)))</f>
        <v/>
      </c>
      <c r="CE62" s="305" t="str">
        <f ca="true">+IF(OFFSET('Water Data'!$H$27,0,10*ROW('Water Data'!H56))="","",OFFSET('Water Data'!$H$27,0,10*ROW('Water Data'!H56)))</f>
        <v/>
      </c>
      <c r="CF62" s="305" t="str">
        <f ca="true">+IF(OFFSET('Water Data'!$H$28,0,10*ROW('Water Data'!H56))="","",OFFSET('Water Data'!$H$28,0,10*ROW('Water Data'!H56)))</f>
        <v/>
      </c>
      <c r="CG62" s="305" t="str">
        <f ca="true">+IF(OFFSET('Water Data'!$H$29,0,10*ROW('Water Data'!H56))="","",OFFSET('Water Data'!$H$29,0,10*ROW('Water Data'!H56)))</f>
        <v/>
      </c>
      <c r="CH62" s="305" t="str">
        <f ca="true">+IF(OFFSET('Water Data'!$I$27,0,10*ROW('Water Data'!I56))="","",OFFSET('Water Data'!$I$27,0,10*ROW('Water Data'!I56)))</f>
        <v/>
      </c>
      <c r="CI62" s="305" t="str">
        <f ca="true">+IF(OFFSET('Water Data'!$I$28,0,10*ROW('Water Data'!I56))="","",OFFSET('Water Data'!$I$28,0,10*ROW('Water Data'!I56)))</f>
        <v/>
      </c>
      <c r="CJ62" s="305" t="str">
        <f ca="true">+IF(OFFSET('Water Data'!$I$29,0,10*ROW('Water Data'!I56))="","",OFFSET('Water Data'!$I$29,0,10*ROW('Water Data'!I56)))</f>
        <v/>
      </c>
      <c r="CK62" s="305" t="str">
        <f ca="true">+IF(OFFSET('Sanitation Data'!$D$28,0,10*ROW('Sanitation Data'!D56))="","",OFFSET('Sanitation Data'!$D$28,0,10*ROW('Sanitation Data'!D56)))</f>
        <v/>
      </c>
      <c r="CL62" s="305" t="str">
        <f ca="true">+IF(OFFSET('Sanitation Data'!$D$29,0,10*ROW('Sanitation Data'!D56))="","",OFFSET('Sanitation Data'!$D$29,0,10*ROW('Sanitation Data'!D56)))</f>
        <v/>
      </c>
      <c r="CM62" s="305" t="str">
        <f ca="true">+IF(OFFSET('Sanitation Data'!$D$30,0,10*ROW('Sanitation Data'!D56))="","",OFFSET('Sanitation Data'!$D$30,0,10*ROW('Sanitation Data'!D56)))</f>
        <v/>
      </c>
      <c r="CN62" s="305" t="str">
        <f ca="true">+IF(OFFSET('Sanitation Data'!$D$31,0,10*ROW('Sanitation Data'!D56))="","",OFFSET('Sanitation Data'!$D$31,0,10*ROW('Sanitation Data'!D56)))</f>
        <v/>
      </c>
      <c r="CO62" s="305" t="str">
        <f ca="true">+IF(OFFSET('Sanitation Data'!$D$32,0,10*ROW('Sanitation Data'!D56))="","",OFFSET('Sanitation Data'!$D$32,0,10*ROW('Sanitation Data'!D56)))</f>
        <v/>
      </c>
      <c r="CP62" s="305" t="str">
        <f ca="true">+IF(OFFSET('Sanitation Data'!$E$28,0,10*ROW('Sanitation Data'!E56))="","",OFFSET('Sanitation Data'!$E$28,0,10*ROW('Sanitation Data'!E56)))</f>
        <v/>
      </c>
      <c r="CQ62" s="305" t="str">
        <f ca="true">+IF(OFFSET('Sanitation Data'!$E$29,0,10*ROW('Sanitation Data'!E56))="","",OFFSET('Sanitation Data'!$E$29,0,10*ROW('Sanitation Data'!E56)))</f>
        <v/>
      </c>
      <c r="CR62" s="305" t="str">
        <f ca="true">+IF(OFFSET('Sanitation Data'!$E$30,0,10*ROW('Sanitation Data'!E56))="","",OFFSET('Sanitation Data'!$E$30,0,10*ROW('Sanitation Data'!E56)))</f>
        <v/>
      </c>
      <c r="CS62" s="305" t="str">
        <f ca="true">+IF(OFFSET('Sanitation Data'!$E$31,0,10*ROW('Sanitation Data'!E56))="","",OFFSET('Sanitation Data'!$E$31,0,10*ROW('Sanitation Data'!E56)))</f>
        <v/>
      </c>
      <c r="CT62" s="305" t="str">
        <f ca="true">+IF(OFFSET('Sanitation Data'!$E$32,0,10*ROW('Sanitation Data'!E56))="","",OFFSET('Sanitation Data'!$E$32,0,10*ROW('Sanitation Data'!E56)))</f>
        <v/>
      </c>
      <c r="CU62" s="305" t="str">
        <f ca="true">+IF(OFFSET('Sanitation Data'!$F$28,0,10*ROW('Sanitation Data'!F56))="","",OFFSET('Sanitation Data'!$F$28,0,10*ROW('Sanitation Data'!F56)))</f>
        <v/>
      </c>
      <c r="CV62" s="305" t="str">
        <f ca="true">+IF(OFFSET('Sanitation Data'!$F$29,0,10*ROW('Sanitation Data'!F56))="","",OFFSET('Sanitation Data'!$F$29,0,10*ROW('Sanitation Data'!F56)))</f>
        <v/>
      </c>
      <c r="CW62" s="305" t="str">
        <f ca="true">+IF(OFFSET('Sanitation Data'!$F$30,0,10*ROW('Sanitation Data'!F56))="","",OFFSET('Sanitation Data'!$F$30,0,10*ROW('Sanitation Data'!F56)))</f>
        <v/>
      </c>
      <c r="CX62" s="305" t="str">
        <f ca="true">+IF(OFFSET('Sanitation Data'!$F$31,0,10*ROW('Sanitation Data'!F56))="","",OFFSET('Sanitation Data'!$F$31,0,10*ROW('Sanitation Data'!F56)))</f>
        <v/>
      </c>
      <c r="CY62" s="305" t="str">
        <f ca="true">+IF(OFFSET('Sanitation Data'!$F$32,0,10*ROW('Sanitation Data'!F56))="","",OFFSET('Sanitation Data'!$F$32,0,10*ROW('Sanitation Data'!F56)))</f>
        <v/>
      </c>
      <c r="CZ62" s="305" t="str">
        <f ca="true">+IF(OFFSET('Sanitation Data'!$G$28,0,10*ROW('Sanitation Data'!G56))="","",OFFSET('Sanitation Data'!$G$28,0,10*ROW('Sanitation Data'!G56)))</f>
        <v/>
      </c>
      <c r="DA62" s="305" t="str">
        <f ca="true">+IF(OFFSET('Sanitation Data'!$G$29,0,10*ROW('Sanitation Data'!G56))="","",OFFSET('Sanitation Data'!$G$29,0,10*ROW('Sanitation Data'!G56)))</f>
        <v/>
      </c>
      <c r="DB62" s="305" t="str">
        <f ca="true">+IF(OFFSET('Sanitation Data'!$G$30,0,10*ROW('Sanitation Data'!G56))="","",OFFSET('Sanitation Data'!$G$30,0,10*ROW('Sanitation Data'!G56)))</f>
        <v/>
      </c>
      <c r="DC62" s="305" t="str">
        <f ca="true">+IF(OFFSET('Sanitation Data'!$G$31,0,10*ROW('Sanitation Data'!G56))="","",OFFSET('Sanitation Data'!$G$31,0,10*ROW('Sanitation Data'!G56)))</f>
        <v/>
      </c>
      <c r="DD62" s="305" t="str">
        <f ca="true">+IF(OFFSET('Sanitation Data'!$G$32,0,10*ROW('Sanitation Data'!G56))="","",OFFSET('Sanitation Data'!$G$32,0,10*ROW('Sanitation Data'!G56)))</f>
        <v/>
      </c>
      <c r="DE62" s="305" t="str">
        <f ca="true">+IF(OFFSET('Sanitation Data'!$H$28,0,10*ROW('Sanitation Data'!H56))="","",OFFSET('Sanitation Data'!$H$28,0,10*ROW('Sanitation Data'!H56)))</f>
        <v/>
      </c>
      <c r="DF62" s="305" t="str">
        <f ca="true">+IF(OFFSET('Sanitation Data'!$H$29,0,10*ROW('Sanitation Data'!H56))="","",OFFSET('Sanitation Data'!$H$29,0,10*ROW('Sanitation Data'!H56)))</f>
        <v/>
      </c>
      <c r="DG62" s="305" t="str">
        <f ca="true">+IF(OFFSET('Sanitation Data'!$H$30,0,10*ROW('Sanitation Data'!H56))="","",OFFSET('Sanitation Data'!$H$30,0,10*ROW('Sanitation Data'!H56)))</f>
        <v/>
      </c>
      <c r="DH62" s="305" t="str">
        <f ca="true">+IF(OFFSET('Sanitation Data'!$H$31,0,10*ROW('Sanitation Data'!H56))="","",OFFSET('Sanitation Data'!$H$31,0,10*ROW('Sanitation Data'!H56)))</f>
        <v/>
      </c>
      <c r="DI62" s="305" t="str">
        <f ca="true">+IF(OFFSET('Sanitation Data'!$H$32,0,10*ROW('Sanitation Data'!H56))="","",OFFSET('Sanitation Data'!$H$32,0,10*ROW('Sanitation Data'!H56)))</f>
        <v/>
      </c>
      <c r="DJ62" s="305" t="str">
        <f ca="true">+IF(OFFSET('Sanitation Data'!$I$28,0,10*ROW('Sanitation Data'!I56))="","",OFFSET('Sanitation Data'!$I$28,0,10*ROW('Sanitation Data'!I56)))</f>
        <v/>
      </c>
      <c r="DK62" s="305" t="str">
        <f ca="true">+IF(OFFSET('Sanitation Data'!$I$29,0,10*ROW('Sanitation Data'!I56))="","",OFFSET('Sanitation Data'!$I$29,0,10*ROW('Sanitation Data'!I56)))</f>
        <v/>
      </c>
      <c r="DL62" s="305" t="str">
        <f ca="true">+IF(OFFSET('Sanitation Data'!$I$30,0,10*ROW('Sanitation Data'!I56))="","",OFFSET('Sanitation Data'!$I$30,0,10*ROW('Sanitation Data'!I56)))</f>
        <v/>
      </c>
      <c r="DM62" s="305" t="str">
        <f ca="true">+IF(OFFSET('Sanitation Data'!$I$31,0,10*ROW('Sanitation Data'!I56))="","",OFFSET('Sanitation Data'!$I$31,0,10*ROW('Sanitation Data'!I56)))</f>
        <v/>
      </c>
      <c r="DN62" s="305" t="str">
        <f ca="true">+IF(OFFSET('Sanitation Data'!$I$32,0,10*ROW('Sanitation Data'!I56))="","",OFFSET('Sanitation Data'!$I$32,0,10*ROW('Sanitation Data'!I56)))</f>
        <v/>
      </c>
      <c r="DO62" s="305" t="str">
        <f ca="true">+IF(OFFSET('Hygiene Data'!$D$11,0,10*ROW('Hygiene Data'!D56))="","",OFFSET('Hygiene Data'!$D$11,0,10*ROW('Hygiene Data'!D56)))</f>
        <v/>
      </c>
      <c r="DP62" s="305" t="str">
        <f ca="true">+IF(OFFSET('Hygiene Data'!$D$12,0,10*ROW('Hygiene Data'!D56))="","",OFFSET('Hygiene Data'!$D$12,0,10*ROW('Hygiene Data'!D56)))</f>
        <v/>
      </c>
      <c r="DQ62" s="305" t="str">
        <f ca="true">+IF(OFFSET('Hygiene Data'!$D$13,0,10*ROW('Hygiene Data'!D56))="","",OFFSET('Hygiene Data'!$D$13,0,10*ROW('Hygiene Data'!D56)))</f>
        <v/>
      </c>
      <c r="DR62" s="305" t="str">
        <f ca="true">+IF(OFFSET('Hygiene Data'!$E$11,0,10*ROW('Hygiene Data'!E56))="","",OFFSET('Hygiene Data'!$E$11,0,10*ROW('Hygiene Data'!E56)))</f>
        <v/>
      </c>
      <c r="DS62" s="305" t="str">
        <f ca="true">+IF(OFFSET('Hygiene Data'!$E$12,0,10*ROW('Hygiene Data'!E56))="","",OFFSET('Hygiene Data'!$E$12,0,10*ROW('Hygiene Data'!E56)))</f>
        <v/>
      </c>
      <c r="DT62" s="305" t="str">
        <f ca="true">+IF(OFFSET('Hygiene Data'!$E$13,0,10*ROW('Hygiene Data'!E56))="","",OFFSET('Hygiene Data'!$E$13,0,10*ROW('Hygiene Data'!E56)))</f>
        <v/>
      </c>
      <c r="DU62" s="305" t="str">
        <f ca="true">+IF(OFFSET('Hygiene Data'!$F$11,0,10*ROW('Hygiene Data'!F56))="","",OFFSET('Hygiene Data'!$F$11,0,10*ROW('Hygiene Data'!F56)))</f>
        <v/>
      </c>
      <c r="DV62" s="305" t="str">
        <f ca="true">+IF(OFFSET('Hygiene Data'!$F$12,0,10*ROW('Hygiene Data'!F56))="","",OFFSET('Hygiene Data'!$F$12,0,10*ROW('Hygiene Data'!F56)))</f>
        <v/>
      </c>
      <c r="DW62" s="305" t="str">
        <f ca="true">+IF(OFFSET('Hygiene Data'!$F$13,0,10*ROW('Hygiene Data'!F56))="","",OFFSET('Hygiene Data'!$F$13,0,10*ROW('Hygiene Data'!F56)))</f>
        <v/>
      </c>
      <c r="DX62" s="305" t="str">
        <f ca="true">+IF(OFFSET('Hygiene Data'!$G$11,0,10*ROW('Hygiene Data'!G56))="","",OFFSET('Hygiene Data'!$G$11,0,10*ROW('Hygiene Data'!G56)))</f>
        <v/>
      </c>
      <c r="DY62" s="305" t="str">
        <f ca="true">+IF(OFFSET('Hygiene Data'!$G$12,0,10*ROW('Hygiene Data'!G56))="","",OFFSET('Hygiene Data'!$G$12,0,10*ROW('Hygiene Data'!G56)))</f>
        <v/>
      </c>
      <c r="DZ62" s="305" t="str">
        <f ca="true">+IF(OFFSET('Hygiene Data'!$G$13,0,10*ROW('Hygiene Data'!G56))="","",OFFSET('Hygiene Data'!$G$13,0,10*ROW('Hygiene Data'!G56)))</f>
        <v/>
      </c>
      <c r="EA62" s="305" t="str">
        <f ca="true">+IF(OFFSET('Hygiene Data'!$H$11,0,10*ROW('Hygiene Data'!H56))="","",OFFSET('Hygiene Data'!$H$11,0,10*ROW('Hygiene Data'!H56)))</f>
        <v/>
      </c>
      <c r="EB62" s="305" t="str">
        <f ca="true">+IF(OFFSET('Hygiene Data'!$H$12,0,10*ROW('Hygiene Data'!H56))="","",OFFSET('Hygiene Data'!$H$12,0,10*ROW('Hygiene Data'!H56)))</f>
        <v/>
      </c>
      <c r="EC62" s="305" t="str">
        <f ca="true">+IF(OFFSET('Hygiene Data'!$H$13,0,10*ROW('Hygiene Data'!H56))="","",OFFSET('Hygiene Data'!$H$13,0,10*ROW('Hygiene Data'!H56)))</f>
        <v/>
      </c>
      <c r="ED62" s="305" t="str">
        <f ca="true">+IF(OFFSET('Hygiene Data'!$I$11,0,10*ROW('Hygiene Data'!I56))="","",OFFSET('Hygiene Data'!$I$11,0,10*ROW('Hygiene Data'!I56)))</f>
        <v/>
      </c>
      <c r="EE62" s="305" t="str">
        <f ca="true">+IF(OFFSET('Hygiene Data'!$I$12,0,10*ROW('Hygiene Data'!I56))="","",OFFSET('Hygiene Data'!$I$12,0,10*ROW('Hygiene Data'!I56)))</f>
        <v/>
      </c>
      <c r="EF62" s="305"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61"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5"/>
      <c r="BS63" s="305" t="str">
        <f ca="true">+IF(OFFSET('Water Data'!$D$27,0,10*ROW('Water Data'!D57))="","",OFFSET('Water Data'!$D$27,0,10*ROW('Water Data'!D57)))</f>
        <v/>
      </c>
      <c r="BT63" s="305" t="str">
        <f ca="true">+IF(OFFSET('Water Data'!$D$28,0,10*ROW('Water Data'!D57))="","",OFFSET('Water Data'!$D$28,0,10*ROW('Water Data'!D57)))</f>
        <v/>
      </c>
      <c r="BU63" s="305" t="str">
        <f ca="true">+IF(OFFSET('Water Data'!$D$29,0,10*ROW('Water Data'!D57))="","",OFFSET('Water Data'!$D$29,0,10*ROW('Water Data'!D57)))</f>
        <v/>
      </c>
      <c r="BV63" s="305" t="str">
        <f ca="true">+IF(OFFSET('Water Data'!$E$27,0,10*ROW('Water Data'!E57))="","",OFFSET('Water Data'!$E$27,0,10*ROW('Water Data'!E57)))</f>
        <v/>
      </c>
      <c r="BW63" s="305" t="str">
        <f ca="true">+IF(OFFSET('Water Data'!$E$28,0,10*ROW('Water Data'!E57))="","",OFFSET('Water Data'!$E$28,0,10*ROW('Water Data'!E57)))</f>
        <v/>
      </c>
      <c r="BX63" s="305" t="str">
        <f ca="true">+IF(OFFSET('Water Data'!$E$29,0,10*ROW('Water Data'!E57))="","",OFFSET('Water Data'!$E$29,0,10*ROW('Water Data'!E57)))</f>
        <v/>
      </c>
      <c r="BY63" s="305" t="str">
        <f ca="true">+IF(OFFSET('Water Data'!$F$27,0,10*ROW('Water Data'!F57))="","",OFFSET('Water Data'!$F$27,0,10*ROW('Water Data'!F57)))</f>
        <v/>
      </c>
      <c r="BZ63" s="305" t="str">
        <f ca="true">+IF(OFFSET('Water Data'!$F$28,0,10*ROW('Water Data'!F57))="","",OFFSET('Water Data'!$F$28,0,10*ROW('Water Data'!F57)))</f>
        <v/>
      </c>
      <c r="CA63" s="305" t="str">
        <f ca="true">+IF(OFFSET('Water Data'!$F$29,0,10*ROW('Water Data'!F57))="","",OFFSET('Water Data'!$F$29,0,10*ROW('Water Data'!F57)))</f>
        <v/>
      </c>
      <c r="CB63" s="305" t="str">
        <f ca="true">+IF(OFFSET('Water Data'!$G$27,0,10*ROW('Water Data'!G57))="","",OFFSET('Water Data'!$G$27,0,10*ROW('Water Data'!G57)))</f>
        <v/>
      </c>
      <c r="CC63" s="305" t="str">
        <f ca="true">+IF(OFFSET('Water Data'!$G$28,0,10*ROW('Water Data'!G57))="","",OFFSET('Water Data'!$G$28,0,10*ROW('Water Data'!G57)))</f>
        <v/>
      </c>
      <c r="CD63" s="305" t="str">
        <f ca="true">+IF(OFFSET('Water Data'!$G$29,0,10*ROW('Water Data'!G57))="","",OFFSET('Water Data'!$G$29,0,10*ROW('Water Data'!G57)))</f>
        <v/>
      </c>
      <c r="CE63" s="305" t="str">
        <f ca="true">+IF(OFFSET('Water Data'!$H$27,0,10*ROW('Water Data'!H57))="","",OFFSET('Water Data'!$H$27,0,10*ROW('Water Data'!H57)))</f>
        <v/>
      </c>
      <c r="CF63" s="305" t="str">
        <f ca="true">+IF(OFFSET('Water Data'!$H$28,0,10*ROW('Water Data'!H57))="","",OFFSET('Water Data'!$H$28,0,10*ROW('Water Data'!H57)))</f>
        <v/>
      </c>
      <c r="CG63" s="305" t="str">
        <f ca="true">+IF(OFFSET('Water Data'!$H$29,0,10*ROW('Water Data'!H57))="","",OFFSET('Water Data'!$H$29,0,10*ROW('Water Data'!H57)))</f>
        <v/>
      </c>
      <c r="CH63" s="305" t="str">
        <f ca="true">+IF(OFFSET('Water Data'!$I$27,0,10*ROW('Water Data'!I57))="","",OFFSET('Water Data'!$I$27,0,10*ROW('Water Data'!I57)))</f>
        <v/>
      </c>
      <c r="CI63" s="305" t="str">
        <f ca="true">+IF(OFFSET('Water Data'!$I$28,0,10*ROW('Water Data'!I57))="","",OFFSET('Water Data'!$I$28,0,10*ROW('Water Data'!I57)))</f>
        <v/>
      </c>
      <c r="CJ63" s="305" t="str">
        <f ca="true">+IF(OFFSET('Water Data'!$I$29,0,10*ROW('Water Data'!I57))="","",OFFSET('Water Data'!$I$29,0,10*ROW('Water Data'!I57)))</f>
        <v/>
      </c>
      <c r="CK63" s="305" t="str">
        <f ca="true">+IF(OFFSET('Sanitation Data'!$D$28,0,10*ROW('Sanitation Data'!D57))="","",OFFSET('Sanitation Data'!$D$28,0,10*ROW('Sanitation Data'!D57)))</f>
        <v/>
      </c>
      <c r="CL63" s="305" t="str">
        <f ca="true">+IF(OFFSET('Sanitation Data'!$D$29,0,10*ROW('Sanitation Data'!D57))="","",OFFSET('Sanitation Data'!$D$29,0,10*ROW('Sanitation Data'!D57)))</f>
        <v/>
      </c>
      <c r="CM63" s="305" t="str">
        <f ca="true">+IF(OFFSET('Sanitation Data'!$D$30,0,10*ROW('Sanitation Data'!D57))="","",OFFSET('Sanitation Data'!$D$30,0,10*ROW('Sanitation Data'!D57)))</f>
        <v/>
      </c>
      <c r="CN63" s="305" t="str">
        <f ca="true">+IF(OFFSET('Sanitation Data'!$D$31,0,10*ROW('Sanitation Data'!D57))="","",OFFSET('Sanitation Data'!$D$31,0,10*ROW('Sanitation Data'!D57)))</f>
        <v/>
      </c>
      <c r="CO63" s="305" t="str">
        <f ca="true">+IF(OFFSET('Sanitation Data'!$D$32,0,10*ROW('Sanitation Data'!D57))="","",OFFSET('Sanitation Data'!$D$32,0,10*ROW('Sanitation Data'!D57)))</f>
        <v/>
      </c>
      <c r="CP63" s="305" t="str">
        <f ca="true">+IF(OFFSET('Sanitation Data'!$E$28,0,10*ROW('Sanitation Data'!E57))="","",OFFSET('Sanitation Data'!$E$28,0,10*ROW('Sanitation Data'!E57)))</f>
        <v/>
      </c>
      <c r="CQ63" s="305" t="str">
        <f ca="true">+IF(OFFSET('Sanitation Data'!$E$29,0,10*ROW('Sanitation Data'!E57))="","",OFFSET('Sanitation Data'!$E$29,0,10*ROW('Sanitation Data'!E57)))</f>
        <v/>
      </c>
      <c r="CR63" s="305" t="str">
        <f ca="true">+IF(OFFSET('Sanitation Data'!$E$30,0,10*ROW('Sanitation Data'!E57))="","",OFFSET('Sanitation Data'!$E$30,0,10*ROW('Sanitation Data'!E57)))</f>
        <v/>
      </c>
      <c r="CS63" s="305" t="str">
        <f ca="true">+IF(OFFSET('Sanitation Data'!$E$31,0,10*ROW('Sanitation Data'!E57))="","",OFFSET('Sanitation Data'!$E$31,0,10*ROW('Sanitation Data'!E57)))</f>
        <v/>
      </c>
      <c r="CT63" s="305" t="str">
        <f ca="true">+IF(OFFSET('Sanitation Data'!$E$32,0,10*ROW('Sanitation Data'!E57))="","",OFFSET('Sanitation Data'!$E$32,0,10*ROW('Sanitation Data'!E57)))</f>
        <v/>
      </c>
      <c r="CU63" s="305" t="str">
        <f ca="true">+IF(OFFSET('Sanitation Data'!$F$28,0,10*ROW('Sanitation Data'!F57))="","",OFFSET('Sanitation Data'!$F$28,0,10*ROW('Sanitation Data'!F57)))</f>
        <v/>
      </c>
      <c r="CV63" s="305" t="str">
        <f ca="true">+IF(OFFSET('Sanitation Data'!$F$29,0,10*ROW('Sanitation Data'!F57))="","",OFFSET('Sanitation Data'!$F$29,0,10*ROW('Sanitation Data'!F57)))</f>
        <v/>
      </c>
      <c r="CW63" s="305" t="str">
        <f ca="true">+IF(OFFSET('Sanitation Data'!$F$30,0,10*ROW('Sanitation Data'!F57))="","",OFFSET('Sanitation Data'!$F$30,0,10*ROW('Sanitation Data'!F57)))</f>
        <v/>
      </c>
      <c r="CX63" s="305" t="str">
        <f ca="true">+IF(OFFSET('Sanitation Data'!$F$31,0,10*ROW('Sanitation Data'!F57))="","",OFFSET('Sanitation Data'!$F$31,0,10*ROW('Sanitation Data'!F57)))</f>
        <v/>
      </c>
      <c r="CY63" s="305" t="str">
        <f ca="true">+IF(OFFSET('Sanitation Data'!$F$32,0,10*ROW('Sanitation Data'!F57))="","",OFFSET('Sanitation Data'!$F$32,0,10*ROW('Sanitation Data'!F57)))</f>
        <v/>
      </c>
      <c r="CZ63" s="305" t="str">
        <f ca="true">+IF(OFFSET('Sanitation Data'!$G$28,0,10*ROW('Sanitation Data'!G57))="","",OFFSET('Sanitation Data'!$G$28,0,10*ROW('Sanitation Data'!G57)))</f>
        <v/>
      </c>
      <c r="DA63" s="305" t="str">
        <f ca="true">+IF(OFFSET('Sanitation Data'!$G$29,0,10*ROW('Sanitation Data'!G57))="","",OFFSET('Sanitation Data'!$G$29,0,10*ROW('Sanitation Data'!G57)))</f>
        <v/>
      </c>
      <c r="DB63" s="305" t="str">
        <f ca="true">+IF(OFFSET('Sanitation Data'!$G$30,0,10*ROW('Sanitation Data'!G57))="","",OFFSET('Sanitation Data'!$G$30,0,10*ROW('Sanitation Data'!G57)))</f>
        <v/>
      </c>
      <c r="DC63" s="305" t="str">
        <f ca="true">+IF(OFFSET('Sanitation Data'!$G$31,0,10*ROW('Sanitation Data'!G57))="","",OFFSET('Sanitation Data'!$G$31,0,10*ROW('Sanitation Data'!G57)))</f>
        <v/>
      </c>
      <c r="DD63" s="305" t="str">
        <f ca="true">+IF(OFFSET('Sanitation Data'!$G$32,0,10*ROW('Sanitation Data'!G57))="","",OFFSET('Sanitation Data'!$G$32,0,10*ROW('Sanitation Data'!G57)))</f>
        <v/>
      </c>
      <c r="DE63" s="305" t="str">
        <f ca="true">+IF(OFFSET('Sanitation Data'!$H$28,0,10*ROW('Sanitation Data'!H57))="","",OFFSET('Sanitation Data'!$H$28,0,10*ROW('Sanitation Data'!H57)))</f>
        <v/>
      </c>
      <c r="DF63" s="305" t="str">
        <f ca="true">+IF(OFFSET('Sanitation Data'!$H$29,0,10*ROW('Sanitation Data'!H57))="","",OFFSET('Sanitation Data'!$H$29,0,10*ROW('Sanitation Data'!H57)))</f>
        <v/>
      </c>
      <c r="DG63" s="305" t="str">
        <f ca="true">+IF(OFFSET('Sanitation Data'!$H$30,0,10*ROW('Sanitation Data'!H57))="","",OFFSET('Sanitation Data'!$H$30,0,10*ROW('Sanitation Data'!H57)))</f>
        <v/>
      </c>
      <c r="DH63" s="305" t="str">
        <f ca="true">+IF(OFFSET('Sanitation Data'!$H$31,0,10*ROW('Sanitation Data'!H57))="","",OFFSET('Sanitation Data'!$H$31,0,10*ROW('Sanitation Data'!H57)))</f>
        <v/>
      </c>
      <c r="DI63" s="305" t="str">
        <f ca="true">+IF(OFFSET('Sanitation Data'!$H$32,0,10*ROW('Sanitation Data'!H57))="","",OFFSET('Sanitation Data'!$H$32,0,10*ROW('Sanitation Data'!H57)))</f>
        <v/>
      </c>
      <c r="DJ63" s="305" t="str">
        <f ca="true">+IF(OFFSET('Sanitation Data'!$I$28,0,10*ROW('Sanitation Data'!I57))="","",OFFSET('Sanitation Data'!$I$28,0,10*ROW('Sanitation Data'!I57)))</f>
        <v/>
      </c>
      <c r="DK63" s="305" t="str">
        <f ca="true">+IF(OFFSET('Sanitation Data'!$I$29,0,10*ROW('Sanitation Data'!I57))="","",OFFSET('Sanitation Data'!$I$29,0,10*ROW('Sanitation Data'!I57)))</f>
        <v/>
      </c>
      <c r="DL63" s="305" t="str">
        <f ca="true">+IF(OFFSET('Sanitation Data'!$I$30,0,10*ROW('Sanitation Data'!I57))="","",OFFSET('Sanitation Data'!$I$30,0,10*ROW('Sanitation Data'!I57)))</f>
        <v/>
      </c>
      <c r="DM63" s="305" t="str">
        <f ca="true">+IF(OFFSET('Sanitation Data'!$I$31,0,10*ROW('Sanitation Data'!I57))="","",OFFSET('Sanitation Data'!$I$31,0,10*ROW('Sanitation Data'!I57)))</f>
        <v/>
      </c>
      <c r="DN63" s="305" t="str">
        <f ca="true">+IF(OFFSET('Sanitation Data'!$I$32,0,10*ROW('Sanitation Data'!I57))="","",OFFSET('Sanitation Data'!$I$32,0,10*ROW('Sanitation Data'!I57)))</f>
        <v/>
      </c>
      <c r="DO63" s="305" t="str">
        <f ca="true">+IF(OFFSET('Hygiene Data'!$D$11,0,10*ROW('Hygiene Data'!D57))="","",OFFSET('Hygiene Data'!$D$11,0,10*ROW('Hygiene Data'!D57)))</f>
        <v/>
      </c>
      <c r="DP63" s="305" t="str">
        <f ca="true">+IF(OFFSET('Hygiene Data'!$D$12,0,10*ROW('Hygiene Data'!D57))="","",OFFSET('Hygiene Data'!$D$12,0,10*ROW('Hygiene Data'!D57)))</f>
        <v/>
      </c>
      <c r="DQ63" s="305" t="str">
        <f ca="true">+IF(OFFSET('Hygiene Data'!$D$13,0,10*ROW('Hygiene Data'!D57))="","",OFFSET('Hygiene Data'!$D$13,0,10*ROW('Hygiene Data'!D57)))</f>
        <v/>
      </c>
      <c r="DR63" s="305" t="str">
        <f ca="true">+IF(OFFSET('Hygiene Data'!$E$11,0,10*ROW('Hygiene Data'!E57))="","",OFFSET('Hygiene Data'!$E$11,0,10*ROW('Hygiene Data'!E57)))</f>
        <v/>
      </c>
      <c r="DS63" s="305" t="str">
        <f ca="true">+IF(OFFSET('Hygiene Data'!$E$12,0,10*ROW('Hygiene Data'!E57))="","",OFFSET('Hygiene Data'!$E$12,0,10*ROW('Hygiene Data'!E57)))</f>
        <v/>
      </c>
      <c r="DT63" s="305" t="str">
        <f ca="true">+IF(OFFSET('Hygiene Data'!$E$13,0,10*ROW('Hygiene Data'!E57))="","",OFFSET('Hygiene Data'!$E$13,0,10*ROW('Hygiene Data'!E57)))</f>
        <v/>
      </c>
      <c r="DU63" s="305" t="str">
        <f ca="true">+IF(OFFSET('Hygiene Data'!$F$11,0,10*ROW('Hygiene Data'!F57))="","",OFFSET('Hygiene Data'!$F$11,0,10*ROW('Hygiene Data'!F57)))</f>
        <v/>
      </c>
      <c r="DV63" s="305" t="str">
        <f ca="true">+IF(OFFSET('Hygiene Data'!$F$12,0,10*ROW('Hygiene Data'!F57))="","",OFFSET('Hygiene Data'!$F$12,0,10*ROW('Hygiene Data'!F57)))</f>
        <v/>
      </c>
      <c r="DW63" s="305" t="str">
        <f ca="true">+IF(OFFSET('Hygiene Data'!$F$13,0,10*ROW('Hygiene Data'!F57))="","",OFFSET('Hygiene Data'!$F$13,0,10*ROW('Hygiene Data'!F57)))</f>
        <v/>
      </c>
      <c r="DX63" s="305" t="str">
        <f ca="true">+IF(OFFSET('Hygiene Data'!$G$11,0,10*ROW('Hygiene Data'!G57))="","",OFFSET('Hygiene Data'!$G$11,0,10*ROW('Hygiene Data'!G57)))</f>
        <v/>
      </c>
      <c r="DY63" s="305" t="str">
        <f ca="true">+IF(OFFSET('Hygiene Data'!$G$12,0,10*ROW('Hygiene Data'!G57))="","",OFFSET('Hygiene Data'!$G$12,0,10*ROW('Hygiene Data'!G57)))</f>
        <v/>
      </c>
      <c r="DZ63" s="305" t="str">
        <f ca="true">+IF(OFFSET('Hygiene Data'!$G$13,0,10*ROW('Hygiene Data'!G57))="","",OFFSET('Hygiene Data'!$G$13,0,10*ROW('Hygiene Data'!G57)))</f>
        <v/>
      </c>
      <c r="EA63" s="305" t="str">
        <f ca="true">+IF(OFFSET('Hygiene Data'!$H$11,0,10*ROW('Hygiene Data'!H57))="","",OFFSET('Hygiene Data'!$H$11,0,10*ROW('Hygiene Data'!H57)))</f>
        <v/>
      </c>
      <c r="EB63" s="305" t="str">
        <f ca="true">+IF(OFFSET('Hygiene Data'!$H$12,0,10*ROW('Hygiene Data'!H57))="","",OFFSET('Hygiene Data'!$H$12,0,10*ROW('Hygiene Data'!H57)))</f>
        <v/>
      </c>
      <c r="EC63" s="305" t="str">
        <f ca="true">+IF(OFFSET('Hygiene Data'!$H$13,0,10*ROW('Hygiene Data'!H57))="","",OFFSET('Hygiene Data'!$H$13,0,10*ROW('Hygiene Data'!H57)))</f>
        <v/>
      </c>
      <c r="ED63" s="305" t="str">
        <f ca="true">+IF(OFFSET('Hygiene Data'!$I$11,0,10*ROW('Hygiene Data'!I57))="","",OFFSET('Hygiene Data'!$I$11,0,10*ROW('Hygiene Data'!I57)))</f>
        <v/>
      </c>
      <c r="EE63" s="305" t="str">
        <f ca="true">+IF(OFFSET('Hygiene Data'!$I$12,0,10*ROW('Hygiene Data'!I57))="","",OFFSET('Hygiene Data'!$I$12,0,10*ROW('Hygiene Data'!I57)))</f>
        <v/>
      </c>
      <c r="EF63" s="305"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61"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5"/>
      <c r="BS64" s="305" t="str">
        <f ca="true">+IF(OFFSET('Water Data'!$D$27,0,10*ROW('Water Data'!D58))="","",OFFSET('Water Data'!$D$27,0,10*ROW('Water Data'!D58)))</f>
        <v/>
      </c>
      <c r="BT64" s="305" t="str">
        <f ca="true">+IF(OFFSET('Water Data'!$D$28,0,10*ROW('Water Data'!D58))="","",OFFSET('Water Data'!$D$28,0,10*ROW('Water Data'!D58)))</f>
        <v/>
      </c>
      <c r="BU64" s="305" t="str">
        <f ca="true">+IF(OFFSET('Water Data'!$D$29,0,10*ROW('Water Data'!D58))="","",OFFSET('Water Data'!$D$29,0,10*ROW('Water Data'!D58)))</f>
        <v/>
      </c>
      <c r="BV64" s="305" t="str">
        <f ca="true">+IF(OFFSET('Water Data'!$E$27,0,10*ROW('Water Data'!E58))="","",OFFSET('Water Data'!$E$27,0,10*ROW('Water Data'!E58)))</f>
        <v/>
      </c>
      <c r="BW64" s="305" t="str">
        <f ca="true">+IF(OFFSET('Water Data'!$E$28,0,10*ROW('Water Data'!E58))="","",OFFSET('Water Data'!$E$28,0,10*ROW('Water Data'!E58)))</f>
        <v/>
      </c>
      <c r="BX64" s="305" t="str">
        <f ca="true">+IF(OFFSET('Water Data'!$E$29,0,10*ROW('Water Data'!E58))="","",OFFSET('Water Data'!$E$29,0,10*ROW('Water Data'!E58)))</f>
        <v/>
      </c>
      <c r="BY64" s="305" t="str">
        <f ca="true">+IF(OFFSET('Water Data'!$F$27,0,10*ROW('Water Data'!F58))="","",OFFSET('Water Data'!$F$27,0,10*ROW('Water Data'!F58)))</f>
        <v/>
      </c>
      <c r="BZ64" s="305" t="str">
        <f ca="true">+IF(OFFSET('Water Data'!$F$28,0,10*ROW('Water Data'!F58))="","",OFFSET('Water Data'!$F$28,0,10*ROW('Water Data'!F58)))</f>
        <v/>
      </c>
      <c r="CA64" s="305" t="str">
        <f ca="true">+IF(OFFSET('Water Data'!$F$29,0,10*ROW('Water Data'!F58))="","",OFFSET('Water Data'!$F$29,0,10*ROW('Water Data'!F58)))</f>
        <v/>
      </c>
      <c r="CB64" s="305" t="str">
        <f ca="true">+IF(OFFSET('Water Data'!$G$27,0,10*ROW('Water Data'!G58))="","",OFFSET('Water Data'!$G$27,0,10*ROW('Water Data'!G58)))</f>
        <v/>
      </c>
      <c r="CC64" s="305" t="str">
        <f ca="true">+IF(OFFSET('Water Data'!$G$28,0,10*ROW('Water Data'!G58))="","",OFFSET('Water Data'!$G$28,0,10*ROW('Water Data'!G58)))</f>
        <v/>
      </c>
      <c r="CD64" s="305" t="str">
        <f ca="true">+IF(OFFSET('Water Data'!$G$29,0,10*ROW('Water Data'!G58))="","",OFFSET('Water Data'!$G$29,0,10*ROW('Water Data'!G58)))</f>
        <v/>
      </c>
      <c r="CE64" s="305" t="str">
        <f ca="true">+IF(OFFSET('Water Data'!$H$27,0,10*ROW('Water Data'!H58))="","",OFFSET('Water Data'!$H$27,0,10*ROW('Water Data'!H58)))</f>
        <v/>
      </c>
      <c r="CF64" s="305" t="str">
        <f ca="true">+IF(OFFSET('Water Data'!$H$28,0,10*ROW('Water Data'!H58))="","",OFFSET('Water Data'!$H$28,0,10*ROW('Water Data'!H58)))</f>
        <v/>
      </c>
      <c r="CG64" s="305" t="str">
        <f ca="true">+IF(OFFSET('Water Data'!$H$29,0,10*ROW('Water Data'!H58))="","",OFFSET('Water Data'!$H$29,0,10*ROW('Water Data'!H58)))</f>
        <v/>
      </c>
      <c r="CH64" s="305" t="str">
        <f ca="true">+IF(OFFSET('Water Data'!$I$27,0,10*ROW('Water Data'!I58))="","",OFFSET('Water Data'!$I$27,0,10*ROW('Water Data'!I58)))</f>
        <v/>
      </c>
      <c r="CI64" s="305" t="str">
        <f ca="true">+IF(OFFSET('Water Data'!$I$28,0,10*ROW('Water Data'!I58))="","",OFFSET('Water Data'!$I$28,0,10*ROW('Water Data'!I58)))</f>
        <v/>
      </c>
      <c r="CJ64" s="305" t="str">
        <f ca="true">+IF(OFFSET('Water Data'!$I$29,0,10*ROW('Water Data'!I58))="","",OFFSET('Water Data'!$I$29,0,10*ROW('Water Data'!I58)))</f>
        <v/>
      </c>
      <c r="CK64" s="305" t="str">
        <f ca="true">+IF(OFFSET('Sanitation Data'!$D$28,0,10*ROW('Sanitation Data'!D58))="","",OFFSET('Sanitation Data'!$D$28,0,10*ROW('Sanitation Data'!D58)))</f>
        <v/>
      </c>
      <c r="CL64" s="305" t="str">
        <f ca="true">+IF(OFFSET('Sanitation Data'!$D$29,0,10*ROW('Sanitation Data'!D58))="","",OFFSET('Sanitation Data'!$D$29,0,10*ROW('Sanitation Data'!D58)))</f>
        <v/>
      </c>
      <c r="CM64" s="305" t="str">
        <f ca="true">+IF(OFFSET('Sanitation Data'!$D$30,0,10*ROW('Sanitation Data'!D58))="","",OFFSET('Sanitation Data'!$D$30,0,10*ROW('Sanitation Data'!D58)))</f>
        <v/>
      </c>
      <c r="CN64" s="305" t="str">
        <f ca="true">+IF(OFFSET('Sanitation Data'!$D$31,0,10*ROW('Sanitation Data'!D58))="","",OFFSET('Sanitation Data'!$D$31,0,10*ROW('Sanitation Data'!D58)))</f>
        <v/>
      </c>
      <c r="CO64" s="305" t="str">
        <f ca="true">+IF(OFFSET('Sanitation Data'!$D$32,0,10*ROW('Sanitation Data'!D58))="","",OFFSET('Sanitation Data'!$D$32,0,10*ROW('Sanitation Data'!D58)))</f>
        <v/>
      </c>
      <c r="CP64" s="305" t="str">
        <f ca="true">+IF(OFFSET('Sanitation Data'!$E$28,0,10*ROW('Sanitation Data'!E58))="","",OFFSET('Sanitation Data'!$E$28,0,10*ROW('Sanitation Data'!E58)))</f>
        <v/>
      </c>
      <c r="CQ64" s="305" t="str">
        <f ca="true">+IF(OFFSET('Sanitation Data'!$E$29,0,10*ROW('Sanitation Data'!E58))="","",OFFSET('Sanitation Data'!$E$29,0,10*ROW('Sanitation Data'!E58)))</f>
        <v/>
      </c>
      <c r="CR64" s="305" t="str">
        <f ca="true">+IF(OFFSET('Sanitation Data'!$E$30,0,10*ROW('Sanitation Data'!E58))="","",OFFSET('Sanitation Data'!$E$30,0,10*ROW('Sanitation Data'!E58)))</f>
        <v/>
      </c>
      <c r="CS64" s="305" t="str">
        <f ca="true">+IF(OFFSET('Sanitation Data'!$E$31,0,10*ROW('Sanitation Data'!E58))="","",OFFSET('Sanitation Data'!$E$31,0,10*ROW('Sanitation Data'!E58)))</f>
        <v/>
      </c>
      <c r="CT64" s="305" t="str">
        <f ca="true">+IF(OFFSET('Sanitation Data'!$E$32,0,10*ROW('Sanitation Data'!E58))="","",OFFSET('Sanitation Data'!$E$32,0,10*ROW('Sanitation Data'!E58)))</f>
        <v/>
      </c>
      <c r="CU64" s="305" t="str">
        <f ca="true">+IF(OFFSET('Sanitation Data'!$F$28,0,10*ROW('Sanitation Data'!F58))="","",OFFSET('Sanitation Data'!$F$28,0,10*ROW('Sanitation Data'!F58)))</f>
        <v/>
      </c>
      <c r="CV64" s="305" t="str">
        <f ca="true">+IF(OFFSET('Sanitation Data'!$F$29,0,10*ROW('Sanitation Data'!F58))="","",OFFSET('Sanitation Data'!$F$29,0,10*ROW('Sanitation Data'!F58)))</f>
        <v/>
      </c>
      <c r="CW64" s="305" t="str">
        <f ca="true">+IF(OFFSET('Sanitation Data'!$F$30,0,10*ROW('Sanitation Data'!F58))="","",OFFSET('Sanitation Data'!$F$30,0,10*ROW('Sanitation Data'!F58)))</f>
        <v/>
      </c>
      <c r="CX64" s="305" t="str">
        <f ca="true">+IF(OFFSET('Sanitation Data'!$F$31,0,10*ROW('Sanitation Data'!F58))="","",OFFSET('Sanitation Data'!$F$31,0,10*ROW('Sanitation Data'!F58)))</f>
        <v/>
      </c>
      <c r="CY64" s="305" t="str">
        <f ca="true">+IF(OFFSET('Sanitation Data'!$F$32,0,10*ROW('Sanitation Data'!F58))="","",OFFSET('Sanitation Data'!$F$32,0,10*ROW('Sanitation Data'!F58)))</f>
        <v/>
      </c>
      <c r="CZ64" s="305" t="str">
        <f ca="true">+IF(OFFSET('Sanitation Data'!$G$28,0,10*ROW('Sanitation Data'!G58))="","",OFFSET('Sanitation Data'!$G$28,0,10*ROW('Sanitation Data'!G58)))</f>
        <v/>
      </c>
      <c r="DA64" s="305" t="str">
        <f ca="true">+IF(OFFSET('Sanitation Data'!$G$29,0,10*ROW('Sanitation Data'!G58))="","",OFFSET('Sanitation Data'!$G$29,0,10*ROW('Sanitation Data'!G58)))</f>
        <v/>
      </c>
      <c r="DB64" s="305" t="str">
        <f ca="true">+IF(OFFSET('Sanitation Data'!$G$30,0,10*ROW('Sanitation Data'!G58))="","",OFFSET('Sanitation Data'!$G$30,0,10*ROW('Sanitation Data'!G58)))</f>
        <v/>
      </c>
      <c r="DC64" s="305" t="str">
        <f ca="true">+IF(OFFSET('Sanitation Data'!$G$31,0,10*ROW('Sanitation Data'!G58))="","",OFFSET('Sanitation Data'!$G$31,0,10*ROW('Sanitation Data'!G58)))</f>
        <v/>
      </c>
      <c r="DD64" s="305" t="str">
        <f ca="true">+IF(OFFSET('Sanitation Data'!$G$32,0,10*ROW('Sanitation Data'!G58))="","",OFFSET('Sanitation Data'!$G$32,0,10*ROW('Sanitation Data'!G58)))</f>
        <v/>
      </c>
      <c r="DE64" s="305" t="str">
        <f ca="true">+IF(OFFSET('Sanitation Data'!$H$28,0,10*ROW('Sanitation Data'!H58))="","",OFFSET('Sanitation Data'!$H$28,0,10*ROW('Sanitation Data'!H58)))</f>
        <v/>
      </c>
      <c r="DF64" s="305" t="str">
        <f ca="true">+IF(OFFSET('Sanitation Data'!$H$29,0,10*ROW('Sanitation Data'!H58))="","",OFFSET('Sanitation Data'!$H$29,0,10*ROW('Sanitation Data'!H58)))</f>
        <v/>
      </c>
      <c r="DG64" s="305" t="str">
        <f ca="true">+IF(OFFSET('Sanitation Data'!$H$30,0,10*ROW('Sanitation Data'!H58))="","",OFFSET('Sanitation Data'!$H$30,0,10*ROW('Sanitation Data'!H58)))</f>
        <v/>
      </c>
      <c r="DH64" s="305" t="str">
        <f ca="true">+IF(OFFSET('Sanitation Data'!$H$31,0,10*ROW('Sanitation Data'!H58))="","",OFFSET('Sanitation Data'!$H$31,0,10*ROW('Sanitation Data'!H58)))</f>
        <v/>
      </c>
      <c r="DI64" s="305" t="str">
        <f ca="true">+IF(OFFSET('Sanitation Data'!$H$32,0,10*ROW('Sanitation Data'!H58))="","",OFFSET('Sanitation Data'!$H$32,0,10*ROW('Sanitation Data'!H58)))</f>
        <v/>
      </c>
      <c r="DJ64" s="305" t="str">
        <f ca="true">+IF(OFFSET('Sanitation Data'!$I$28,0,10*ROW('Sanitation Data'!I58))="","",OFFSET('Sanitation Data'!$I$28,0,10*ROW('Sanitation Data'!I58)))</f>
        <v/>
      </c>
      <c r="DK64" s="305" t="str">
        <f ca="true">+IF(OFFSET('Sanitation Data'!$I$29,0,10*ROW('Sanitation Data'!I58))="","",OFFSET('Sanitation Data'!$I$29,0,10*ROW('Sanitation Data'!I58)))</f>
        <v/>
      </c>
      <c r="DL64" s="305" t="str">
        <f ca="true">+IF(OFFSET('Sanitation Data'!$I$30,0,10*ROW('Sanitation Data'!I58))="","",OFFSET('Sanitation Data'!$I$30,0,10*ROW('Sanitation Data'!I58)))</f>
        <v/>
      </c>
      <c r="DM64" s="305" t="str">
        <f ca="true">+IF(OFFSET('Sanitation Data'!$I$31,0,10*ROW('Sanitation Data'!I58))="","",OFFSET('Sanitation Data'!$I$31,0,10*ROW('Sanitation Data'!I58)))</f>
        <v/>
      </c>
      <c r="DN64" s="305" t="str">
        <f ca="true">+IF(OFFSET('Sanitation Data'!$I$32,0,10*ROW('Sanitation Data'!I58))="","",OFFSET('Sanitation Data'!$I$32,0,10*ROW('Sanitation Data'!I58)))</f>
        <v/>
      </c>
      <c r="DO64" s="305" t="str">
        <f ca="true">+IF(OFFSET('Hygiene Data'!$D$11,0,10*ROW('Hygiene Data'!D58))="","",OFFSET('Hygiene Data'!$D$11,0,10*ROW('Hygiene Data'!D58)))</f>
        <v/>
      </c>
      <c r="DP64" s="305" t="str">
        <f ca="true">+IF(OFFSET('Hygiene Data'!$D$12,0,10*ROW('Hygiene Data'!D58))="","",OFFSET('Hygiene Data'!$D$12,0,10*ROW('Hygiene Data'!D58)))</f>
        <v/>
      </c>
      <c r="DQ64" s="305" t="str">
        <f ca="true">+IF(OFFSET('Hygiene Data'!$D$13,0,10*ROW('Hygiene Data'!D58))="","",OFFSET('Hygiene Data'!$D$13,0,10*ROW('Hygiene Data'!D58)))</f>
        <v/>
      </c>
      <c r="DR64" s="305" t="str">
        <f ca="true">+IF(OFFSET('Hygiene Data'!$E$11,0,10*ROW('Hygiene Data'!E58))="","",OFFSET('Hygiene Data'!$E$11,0,10*ROW('Hygiene Data'!E58)))</f>
        <v/>
      </c>
      <c r="DS64" s="305" t="str">
        <f ca="true">+IF(OFFSET('Hygiene Data'!$E$12,0,10*ROW('Hygiene Data'!E58))="","",OFFSET('Hygiene Data'!$E$12,0,10*ROW('Hygiene Data'!E58)))</f>
        <v/>
      </c>
      <c r="DT64" s="305" t="str">
        <f ca="true">+IF(OFFSET('Hygiene Data'!$E$13,0,10*ROW('Hygiene Data'!E58))="","",OFFSET('Hygiene Data'!$E$13,0,10*ROW('Hygiene Data'!E58)))</f>
        <v/>
      </c>
      <c r="DU64" s="305" t="str">
        <f ca="true">+IF(OFFSET('Hygiene Data'!$F$11,0,10*ROW('Hygiene Data'!F58))="","",OFFSET('Hygiene Data'!$F$11,0,10*ROW('Hygiene Data'!F58)))</f>
        <v/>
      </c>
      <c r="DV64" s="305" t="str">
        <f ca="true">+IF(OFFSET('Hygiene Data'!$F$12,0,10*ROW('Hygiene Data'!F58))="","",OFFSET('Hygiene Data'!$F$12,0,10*ROW('Hygiene Data'!F58)))</f>
        <v/>
      </c>
      <c r="DW64" s="305" t="str">
        <f ca="true">+IF(OFFSET('Hygiene Data'!$F$13,0,10*ROW('Hygiene Data'!F58))="","",OFFSET('Hygiene Data'!$F$13,0,10*ROW('Hygiene Data'!F58)))</f>
        <v/>
      </c>
      <c r="DX64" s="305" t="str">
        <f ca="true">+IF(OFFSET('Hygiene Data'!$G$11,0,10*ROW('Hygiene Data'!G58))="","",OFFSET('Hygiene Data'!$G$11,0,10*ROW('Hygiene Data'!G58)))</f>
        <v/>
      </c>
      <c r="DY64" s="305" t="str">
        <f ca="true">+IF(OFFSET('Hygiene Data'!$G$12,0,10*ROW('Hygiene Data'!G58))="","",OFFSET('Hygiene Data'!$G$12,0,10*ROW('Hygiene Data'!G58)))</f>
        <v/>
      </c>
      <c r="DZ64" s="305" t="str">
        <f ca="true">+IF(OFFSET('Hygiene Data'!$G$13,0,10*ROW('Hygiene Data'!G58))="","",OFFSET('Hygiene Data'!$G$13,0,10*ROW('Hygiene Data'!G58)))</f>
        <v/>
      </c>
      <c r="EA64" s="305" t="str">
        <f ca="true">+IF(OFFSET('Hygiene Data'!$H$11,0,10*ROW('Hygiene Data'!H58))="","",OFFSET('Hygiene Data'!$H$11,0,10*ROW('Hygiene Data'!H58)))</f>
        <v/>
      </c>
      <c r="EB64" s="305" t="str">
        <f ca="true">+IF(OFFSET('Hygiene Data'!$H$12,0,10*ROW('Hygiene Data'!H58))="","",OFFSET('Hygiene Data'!$H$12,0,10*ROW('Hygiene Data'!H58)))</f>
        <v/>
      </c>
      <c r="EC64" s="305" t="str">
        <f ca="true">+IF(OFFSET('Hygiene Data'!$H$13,0,10*ROW('Hygiene Data'!H58))="","",OFFSET('Hygiene Data'!$H$13,0,10*ROW('Hygiene Data'!H58)))</f>
        <v/>
      </c>
      <c r="ED64" s="305" t="str">
        <f ca="true">+IF(OFFSET('Hygiene Data'!$I$11,0,10*ROW('Hygiene Data'!I58))="","",OFFSET('Hygiene Data'!$I$11,0,10*ROW('Hygiene Data'!I58)))</f>
        <v/>
      </c>
      <c r="EE64" s="305" t="str">
        <f ca="true">+IF(OFFSET('Hygiene Data'!$I$12,0,10*ROW('Hygiene Data'!I58))="","",OFFSET('Hygiene Data'!$I$12,0,10*ROW('Hygiene Data'!I58)))</f>
        <v/>
      </c>
      <c r="EF64" s="305"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61"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5"/>
      <c r="BS65" s="305" t="str">
        <f ca="true">+IF(OFFSET('Water Data'!$D$27,0,10*ROW('Water Data'!D59))="","",OFFSET('Water Data'!$D$27,0,10*ROW('Water Data'!D59)))</f>
        <v/>
      </c>
      <c r="BT65" s="305" t="str">
        <f ca="true">+IF(OFFSET('Water Data'!$D$28,0,10*ROW('Water Data'!D59))="","",OFFSET('Water Data'!$D$28,0,10*ROW('Water Data'!D59)))</f>
        <v/>
      </c>
      <c r="BU65" s="305" t="str">
        <f ca="true">+IF(OFFSET('Water Data'!$D$29,0,10*ROW('Water Data'!D59))="","",OFFSET('Water Data'!$D$29,0,10*ROW('Water Data'!D59)))</f>
        <v/>
      </c>
      <c r="BV65" s="305" t="str">
        <f ca="true">+IF(OFFSET('Water Data'!$E$27,0,10*ROW('Water Data'!E59))="","",OFFSET('Water Data'!$E$27,0,10*ROW('Water Data'!E59)))</f>
        <v/>
      </c>
      <c r="BW65" s="305" t="str">
        <f ca="true">+IF(OFFSET('Water Data'!$E$28,0,10*ROW('Water Data'!E59))="","",OFFSET('Water Data'!$E$28,0,10*ROW('Water Data'!E59)))</f>
        <v/>
      </c>
      <c r="BX65" s="305" t="str">
        <f ca="true">+IF(OFFSET('Water Data'!$E$29,0,10*ROW('Water Data'!E59))="","",OFFSET('Water Data'!$E$29,0,10*ROW('Water Data'!E59)))</f>
        <v/>
      </c>
      <c r="BY65" s="305" t="str">
        <f ca="true">+IF(OFFSET('Water Data'!$F$27,0,10*ROW('Water Data'!F59))="","",OFFSET('Water Data'!$F$27,0,10*ROW('Water Data'!F59)))</f>
        <v/>
      </c>
      <c r="BZ65" s="305" t="str">
        <f ca="true">+IF(OFFSET('Water Data'!$F$28,0,10*ROW('Water Data'!F59))="","",OFFSET('Water Data'!$F$28,0,10*ROW('Water Data'!F59)))</f>
        <v/>
      </c>
      <c r="CA65" s="305" t="str">
        <f ca="true">+IF(OFFSET('Water Data'!$F$29,0,10*ROW('Water Data'!F59))="","",OFFSET('Water Data'!$F$29,0,10*ROW('Water Data'!F59)))</f>
        <v/>
      </c>
      <c r="CB65" s="305" t="str">
        <f ca="true">+IF(OFFSET('Water Data'!$G$27,0,10*ROW('Water Data'!G59))="","",OFFSET('Water Data'!$G$27,0,10*ROW('Water Data'!G59)))</f>
        <v/>
      </c>
      <c r="CC65" s="305" t="str">
        <f ca="true">+IF(OFFSET('Water Data'!$G$28,0,10*ROW('Water Data'!G59))="","",OFFSET('Water Data'!$G$28,0,10*ROW('Water Data'!G59)))</f>
        <v/>
      </c>
      <c r="CD65" s="305" t="str">
        <f ca="true">+IF(OFFSET('Water Data'!$G$29,0,10*ROW('Water Data'!G59))="","",OFFSET('Water Data'!$G$29,0,10*ROW('Water Data'!G59)))</f>
        <v/>
      </c>
      <c r="CE65" s="305" t="str">
        <f ca="true">+IF(OFFSET('Water Data'!$H$27,0,10*ROW('Water Data'!H59))="","",OFFSET('Water Data'!$H$27,0,10*ROW('Water Data'!H59)))</f>
        <v/>
      </c>
      <c r="CF65" s="305" t="str">
        <f ca="true">+IF(OFFSET('Water Data'!$H$28,0,10*ROW('Water Data'!H59))="","",OFFSET('Water Data'!$H$28,0,10*ROW('Water Data'!H59)))</f>
        <v/>
      </c>
      <c r="CG65" s="305" t="str">
        <f ca="true">+IF(OFFSET('Water Data'!$H$29,0,10*ROW('Water Data'!H59))="","",OFFSET('Water Data'!$H$29,0,10*ROW('Water Data'!H59)))</f>
        <v/>
      </c>
      <c r="CH65" s="305" t="str">
        <f ca="true">+IF(OFFSET('Water Data'!$I$27,0,10*ROW('Water Data'!I59))="","",OFFSET('Water Data'!$I$27,0,10*ROW('Water Data'!I59)))</f>
        <v/>
      </c>
      <c r="CI65" s="305" t="str">
        <f ca="true">+IF(OFFSET('Water Data'!$I$28,0,10*ROW('Water Data'!I59))="","",OFFSET('Water Data'!$I$28,0,10*ROW('Water Data'!I59)))</f>
        <v/>
      </c>
      <c r="CJ65" s="305" t="str">
        <f ca="true">+IF(OFFSET('Water Data'!$I$29,0,10*ROW('Water Data'!I59))="","",OFFSET('Water Data'!$I$29,0,10*ROW('Water Data'!I59)))</f>
        <v/>
      </c>
      <c r="CK65" s="305" t="str">
        <f ca="true">+IF(OFFSET('Sanitation Data'!$D$28,0,10*ROW('Sanitation Data'!D59))="","",OFFSET('Sanitation Data'!$D$28,0,10*ROW('Sanitation Data'!D59)))</f>
        <v/>
      </c>
      <c r="CL65" s="305" t="str">
        <f ca="true">+IF(OFFSET('Sanitation Data'!$D$29,0,10*ROW('Sanitation Data'!D59))="","",OFFSET('Sanitation Data'!$D$29,0,10*ROW('Sanitation Data'!D59)))</f>
        <v/>
      </c>
      <c r="CM65" s="305" t="str">
        <f ca="true">+IF(OFFSET('Sanitation Data'!$D$30,0,10*ROW('Sanitation Data'!D59))="","",OFFSET('Sanitation Data'!$D$30,0,10*ROW('Sanitation Data'!D59)))</f>
        <v/>
      </c>
      <c r="CN65" s="305" t="str">
        <f ca="true">+IF(OFFSET('Sanitation Data'!$D$31,0,10*ROW('Sanitation Data'!D59))="","",OFFSET('Sanitation Data'!$D$31,0,10*ROW('Sanitation Data'!D59)))</f>
        <v/>
      </c>
      <c r="CO65" s="305" t="str">
        <f ca="true">+IF(OFFSET('Sanitation Data'!$D$32,0,10*ROW('Sanitation Data'!D59))="","",OFFSET('Sanitation Data'!$D$32,0,10*ROW('Sanitation Data'!D59)))</f>
        <v/>
      </c>
      <c r="CP65" s="305" t="str">
        <f ca="true">+IF(OFFSET('Sanitation Data'!$E$28,0,10*ROW('Sanitation Data'!E59))="","",OFFSET('Sanitation Data'!$E$28,0,10*ROW('Sanitation Data'!E59)))</f>
        <v/>
      </c>
      <c r="CQ65" s="305" t="str">
        <f ca="true">+IF(OFFSET('Sanitation Data'!$E$29,0,10*ROW('Sanitation Data'!E59))="","",OFFSET('Sanitation Data'!$E$29,0,10*ROW('Sanitation Data'!E59)))</f>
        <v/>
      </c>
      <c r="CR65" s="305" t="str">
        <f ca="true">+IF(OFFSET('Sanitation Data'!$E$30,0,10*ROW('Sanitation Data'!E59))="","",OFFSET('Sanitation Data'!$E$30,0,10*ROW('Sanitation Data'!E59)))</f>
        <v/>
      </c>
      <c r="CS65" s="305" t="str">
        <f ca="true">+IF(OFFSET('Sanitation Data'!$E$31,0,10*ROW('Sanitation Data'!E59))="","",OFFSET('Sanitation Data'!$E$31,0,10*ROW('Sanitation Data'!E59)))</f>
        <v/>
      </c>
      <c r="CT65" s="305" t="str">
        <f ca="true">+IF(OFFSET('Sanitation Data'!$E$32,0,10*ROW('Sanitation Data'!E59))="","",OFFSET('Sanitation Data'!$E$32,0,10*ROW('Sanitation Data'!E59)))</f>
        <v/>
      </c>
      <c r="CU65" s="305" t="str">
        <f ca="true">+IF(OFFSET('Sanitation Data'!$F$28,0,10*ROW('Sanitation Data'!F59))="","",OFFSET('Sanitation Data'!$F$28,0,10*ROW('Sanitation Data'!F59)))</f>
        <v/>
      </c>
      <c r="CV65" s="305" t="str">
        <f ca="true">+IF(OFFSET('Sanitation Data'!$F$29,0,10*ROW('Sanitation Data'!F59))="","",OFFSET('Sanitation Data'!$F$29,0,10*ROW('Sanitation Data'!F59)))</f>
        <v/>
      </c>
      <c r="CW65" s="305" t="str">
        <f ca="true">+IF(OFFSET('Sanitation Data'!$F$30,0,10*ROW('Sanitation Data'!F59))="","",OFFSET('Sanitation Data'!$F$30,0,10*ROW('Sanitation Data'!F59)))</f>
        <v/>
      </c>
      <c r="CX65" s="305" t="str">
        <f ca="true">+IF(OFFSET('Sanitation Data'!$F$31,0,10*ROW('Sanitation Data'!F59))="","",OFFSET('Sanitation Data'!$F$31,0,10*ROW('Sanitation Data'!F59)))</f>
        <v/>
      </c>
      <c r="CY65" s="305" t="str">
        <f ca="true">+IF(OFFSET('Sanitation Data'!$F$32,0,10*ROW('Sanitation Data'!F59))="","",OFFSET('Sanitation Data'!$F$32,0,10*ROW('Sanitation Data'!F59)))</f>
        <v/>
      </c>
      <c r="CZ65" s="305" t="str">
        <f ca="true">+IF(OFFSET('Sanitation Data'!$G$28,0,10*ROW('Sanitation Data'!G59))="","",OFFSET('Sanitation Data'!$G$28,0,10*ROW('Sanitation Data'!G59)))</f>
        <v/>
      </c>
      <c r="DA65" s="305" t="str">
        <f ca="true">+IF(OFFSET('Sanitation Data'!$G$29,0,10*ROW('Sanitation Data'!G59))="","",OFFSET('Sanitation Data'!$G$29,0,10*ROW('Sanitation Data'!G59)))</f>
        <v/>
      </c>
      <c r="DB65" s="305" t="str">
        <f ca="true">+IF(OFFSET('Sanitation Data'!$G$30,0,10*ROW('Sanitation Data'!G59))="","",OFFSET('Sanitation Data'!$G$30,0,10*ROW('Sanitation Data'!G59)))</f>
        <v/>
      </c>
      <c r="DC65" s="305" t="str">
        <f ca="true">+IF(OFFSET('Sanitation Data'!$G$31,0,10*ROW('Sanitation Data'!G59))="","",OFFSET('Sanitation Data'!$G$31,0,10*ROW('Sanitation Data'!G59)))</f>
        <v/>
      </c>
      <c r="DD65" s="305" t="str">
        <f ca="true">+IF(OFFSET('Sanitation Data'!$G$32,0,10*ROW('Sanitation Data'!G59))="","",OFFSET('Sanitation Data'!$G$32,0,10*ROW('Sanitation Data'!G59)))</f>
        <v/>
      </c>
      <c r="DE65" s="305" t="str">
        <f ca="true">+IF(OFFSET('Sanitation Data'!$H$28,0,10*ROW('Sanitation Data'!H59))="","",OFFSET('Sanitation Data'!$H$28,0,10*ROW('Sanitation Data'!H59)))</f>
        <v/>
      </c>
      <c r="DF65" s="305" t="str">
        <f ca="true">+IF(OFFSET('Sanitation Data'!$H$29,0,10*ROW('Sanitation Data'!H59))="","",OFFSET('Sanitation Data'!$H$29,0,10*ROW('Sanitation Data'!H59)))</f>
        <v/>
      </c>
      <c r="DG65" s="305" t="str">
        <f ca="true">+IF(OFFSET('Sanitation Data'!$H$30,0,10*ROW('Sanitation Data'!H59))="","",OFFSET('Sanitation Data'!$H$30,0,10*ROW('Sanitation Data'!H59)))</f>
        <v/>
      </c>
      <c r="DH65" s="305" t="str">
        <f ca="true">+IF(OFFSET('Sanitation Data'!$H$31,0,10*ROW('Sanitation Data'!H59))="","",OFFSET('Sanitation Data'!$H$31,0,10*ROW('Sanitation Data'!H59)))</f>
        <v/>
      </c>
      <c r="DI65" s="305" t="str">
        <f ca="true">+IF(OFFSET('Sanitation Data'!$H$32,0,10*ROW('Sanitation Data'!H59))="","",OFFSET('Sanitation Data'!$H$32,0,10*ROW('Sanitation Data'!H59)))</f>
        <v/>
      </c>
      <c r="DJ65" s="305" t="str">
        <f ca="true">+IF(OFFSET('Sanitation Data'!$I$28,0,10*ROW('Sanitation Data'!I59))="","",OFFSET('Sanitation Data'!$I$28,0,10*ROW('Sanitation Data'!I59)))</f>
        <v/>
      </c>
      <c r="DK65" s="305" t="str">
        <f ca="true">+IF(OFFSET('Sanitation Data'!$I$29,0,10*ROW('Sanitation Data'!I59))="","",OFFSET('Sanitation Data'!$I$29,0,10*ROW('Sanitation Data'!I59)))</f>
        <v/>
      </c>
      <c r="DL65" s="305" t="str">
        <f ca="true">+IF(OFFSET('Sanitation Data'!$I$30,0,10*ROW('Sanitation Data'!I59))="","",OFFSET('Sanitation Data'!$I$30,0,10*ROW('Sanitation Data'!I59)))</f>
        <v/>
      </c>
      <c r="DM65" s="305" t="str">
        <f ca="true">+IF(OFFSET('Sanitation Data'!$I$31,0,10*ROW('Sanitation Data'!I59))="","",OFFSET('Sanitation Data'!$I$31,0,10*ROW('Sanitation Data'!I59)))</f>
        <v/>
      </c>
      <c r="DN65" s="305" t="str">
        <f ca="true">+IF(OFFSET('Sanitation Data'!$I$32,0,10*ROW('Sanitation Data'!I59))="","",OFFSET('Sanitation Data'!$I$32,0,10*ROW('Sanitation Data'!I59)))</f>
        <v/>
      </c>
      <c r="DO65" s="305" t="str">
        <f ca="true">+IF(OFFSET('Hygiene Data'!$D$11,0,10*ROW('Hygiene Data'!D59))="","",OFFSET('Hygiene Data'!$D$11,0,10*ROW('Hygiene Data'!D59)))</f>
        <v/>
      </c>
      <c r="DP65" s="305" t="str">
        <f ca="true">+IF(OFFSET('Hygiene Data'!$D$12,0,10*ROW('Hygiene Data'!D59))="","",OFFSET('Hygiene Data'!$D$12,0,10*ROW('Hygiene Data'!D59)))</f>
        <v/>
      </c>
      <c r="DQ65" s="305" t="str">
        <f ca="true">+IF(OFFSET('Hygiene Data'!$D$13,0,10*ROW('Hygiene Data'!D59))="","",OFFSET('Hygiene Data'!$D$13,0,10*ROW('Hygiene Data'!D59)))</f>
        <v/>
      </c>
      <c r="DR65" s="305" t="str">
        <f ca="true">+IF(OFFSET('Hygiene Data'!$E$11,0,10*ROW('Hygiene Data'!E59))="","",OFFSET('Hygiene Data'!$E$11,0,10*ROW('Hygiene Data'!E59)))</f>
        <v/>
      </c>
      <c r="DS65" s="305" t="str">
        <f ca="true">+IF(OFFSET('Hygiene Data'!$E$12,0,10*ROW('Hygiene Data'!E59))="","",OFFSET('Hygiene Data'!$E$12,0,10*ROW('Hygiene Data'!E59)))</f>
        <v/>
      </c>
      <c r="DT65" s="305" t="str">
        <f ca="true">+IF(OFFSET('Hygiene Data'!$E$13,0,10*ROW('Hygiene Data'!E59))="","",OFFSET('Hygiene Data'!$E$13,0,10*ROW('Hygiene Data'!E59)))</f>
        <v/>
      </c>
      <c r="DU65" s="305" t="str">
        <f ca="true">+IF(OFFSET('Hygiene Data'!$F$11,0,10*ROW('Hygiene Data'!F59))="","",OFFSET('Hygiene Data'!$F$11,0,10*ROW('Hygiene Data'!F59)))</f>
        <v/>
      </c>
      <c r="DV65" s="305" t="str">
        <f ca="true">+IF(OFFSET('Hygiene Data'!$F$12,0,10*ROW('Hygiene Data'!F59))="","",OFFSET('Hygiene Data'!$F$12,0,10*ROW('Hygiene Data'!F59)))</f>
        <v/>
      </c>
      <c r="DW65" s="305" t="str">
        <f ca="true">+IF(OFFSET('Hygiene Data'!$F$13,0,10*ROW('Hygiene Data'!F59))="","",OFFSET('Hygiene Data'!$F$13,0,10*ROW('Hygiene Data'!F59)))</f>
        <v/>
      </c>
      <c r="DX65" s="305" t="str">
        <f ca="true">+IF(OFFSET('Hygiene Data'!$G$11,0,10*ROW('Hygiene Data'!G59))="","",OFFSET('Hygiene Data'!$G$11,0,10*ROW('Hygiene Data'!G59)))</f>
        <v/>
      </c>
      <c r="DY65" s="305" t="str">
        <f ca="true">+IF(OFFSET('Hygiene Data'!$G$12,0,10*ROW('Hygiene Data'!G59))="","",OFFSET('Hygiene Data'!$G$12,0,10*ROW('Hygiene Data'!G59)))</f>
        <v/>
      </c>
      <c r="DZ65" s="305" t="str">
        <f ca="true">+IF(OFFSET('Hygiene Data'!$G$13,0,10*ROW('Hygiene Data'!G59))="","",OFFSET('Hygiene Data'!$G$13,0,10*ROW('Hygiene Data'!G59)))</f>
        <v/>
      </c>
      <c r="EA65" s="305" t="str">
        <f ca="true">+IF(OFFSET('Hygiene Data'!$H$11,0,10*ROW('Hygiene Data'!H59))="","",OFFSET('Hygiene Data'!$H$11,0,10*ROW('Hygiene Data'!H59)))</f>
        <v/>
      </c>
      <c r="EB65" s="305" t="str">
        <f ca="true">+IF(OFFSET('Hygiene Data'!$H$12,0,10*ROW('Hygiene Data'!H59))="","",OFFSET('Hygiene Data'!$H$12,0,10*ROW('Hygiene Data'!H59)))</f>
        <v/>
      </c>
      <c r="EC65" s="305" t="str">
        <f ca="true">+IF(OFFSET('Hygiene Data'!$H$13,0,10*ROW('Hygiene Data'!H59))="","",OFFSET('Hygiene Data'!$H$13,0,10*ROW('Hygiene Data'!H59)))</f>
        <v/>
      </c>
      <c r="ED65" s="305" t="str">
        <f ca="true">+IF(OFFSET('Hygiene Data'!$I$11,0,10*ROW('Hygiene Data'!I59))="","",OFFSET('Hygiene Data'!$I$11,0,10*ROW('Hygiene Data'!I59)))</f>
        <v/>
      </c>
      <c r="EE65" s="305" t="str">
        <f ca="true">+IF(OFFSET('Hygiene Data'!$I$12,0,10*ROW('Hygiene Data'!I59))="","",OFFSET('Hygiene Data'!$I$12,0,10*ROW('Hygiene Data'!I59)))</f>
        <v/>
      </c>
      <c r="EF65" s="305"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61"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5"/>
      <c r="BS66" s="305" t="str">
        <f ca="true">+IF(OFFSET('Water Data'!$D$27,0,10*ROW('Water Data'!D60))="","",OFFSET('Water Data'!$D$27,0,10*ROW('Water Data'!D60)))</f>
        <v/>
      </c>
      <c r="BT66" s="305" t="str">
        <f ca="true">+IF(OFFSET('Water Data'!$D$28,0,10*ROW('Water Data'!D60))="","",OFFSET('Water Data'!$D$28,0,10*ROW('Water Data'!D60)))</f>
        <v/>
      </c>
      <c r="BU66" s="305" t="str">
        <f ca="true">+IF(OFFSET('Water Data'!$D$29,0,10*ROW('Water Data'!D60))="","",OFFSET('Water Data'!$D$29,0,10*ROW('Water Data'!D60)))</f>
        <v/>
      </c>
      <c r="BV66" s="305" t="str">
        <f ca="true">+IF(OFFSET('Water Data'!$E$27,0,10*ROW('Water Data'!E60))="","",OFFSET('Water Data'!$E$27,0,10*ROW('Water Data'!E60)))</f>
        <v/>
      </c>
      <c r="BW66" s="305" t="str">
        <f ca="true">+IF(OFFSET('Water Data'!$E$28,0,10*ROW('Water Data'!E60))="","",OFFSET('Water Data'!$E$28,0,10*ROW('Water Data'!E60)))</f>
        <v/>
      </c>
      <c r="BX66" s="305" t="str">
        <f ca="true">+IF(OFFSET('Water Data'!$E$29,0,10*ROW('Water Data'!E60))="","",OFFSET('Water Data'!$E$29,0,10*ROW('Water Data'!E60)))</f>
        <v/>
      </c>
      <c r="BY66" s="305" t="str">
        <f ca="true">+IF(OFFSET('Water Data'!$F$27,0,10*ROW('Water Data'!F60))="","",OFFSET('Water Data'!$F$27,0,10*ROW('Water Data'!F60)))</f>
        <v/>
      </c>
      <c r="BZ66" s="305" t="str">
        <f ca="true">+IF(OFFSET('Water Data'!$F$28,0,10*ROW('Water Data'!F60))="","",OFFSET('Water Data'!$F$28,0,10*ROW('Water Data'!F60)))</f>
        <v/>
      </c>
      <c r="CA66" s="305" t="str">
        <f ca="true">+IF(OFFSET('Water Data'!$F$29,0,10*ROW('Water Data'!F60))="","",OFFSET('Water Data'!$F$29,0,10*ROW('Water Data'!F60)))</f>
        <v/>
      </c>
      <c r="CB66" s="305" t="str">
        <f ca="true">+IF(OFFSET('Water Data'!$G$27,0,10*ROW('Water Data'!G60))="","",OFFSET('Water Data'!$G$27,0,10*ROW('Water Data'!G60)))</f>
        <v/>
      </c>
      <c r="CC66" s="305" t="str">
        <f ca="true">+IF(OFFSET('Water Data'!$G$28,0,10*ROW('Water Data'!G60))="","",OFFSET('Water Data'!$G$28,0,10*ROW('Water Data'!G60)))</f>
        <v/>
      </c>
      <c r="CD66" s="305" t="str">
        <f ca="true">+IF(OFFSET('Water Data'!$G$29,0,10*ROW('Water Data'!G60))="","",OFFSET('Water Data'!$G$29,0,10*ROW('Water Data'!G60)))</f>
        <v/>
      </c>
      <c r="CE66" s="305" t="str">
        <f ca="true">+IF(OFFSET('Water Data'!$H$27,0,10*ROW('Water Data'!H60))="","",OFFSET('Water Data'!$H$27,0,10*ROW('Water Data'!H60)))</f>
        <v/>
      </c>
      <c r="CF66" s="305" t="str">
        <f ca="true">+IF(OFFSET('Water Data'!$H$28,0,10*ROW('Water Data'!H60))="","",OFFSET('Water Data'!$H$28,0,10*ROW('Water Data'!H60)))</f>
        <v/>
      </c>
      <c r="CG66" s="305" t="str">
        <f ca="true">+IF(OFFSET('Water Data'!$H$29,0,10*ROW('Water Data'!H60))="","",OFFSET('Water Data'!$H$29,0,10*ROW('Water Data'!H60)))</f>
        <v/>
      </c>
      <c r="CH66" s="305" t="str">
        <f ca="true">+IF(OFFSET('Water Data'!$I$27,0,10*ROW('Water Data'!I60))="","",OFFSET('Water Data'!$I$27,0,10*ROW('Water Data'!I60)))</f>
        <v/>
      </c>
      <c r="CI66" s="305" t="str">
        <f ca="true">+IF(OFFSET('Water Data'!$I$28,0,10*ROW('Water Data'!I60))="","",OFFSET('Water Data'!$I$28,0,10*ROW('Water Data'!I60)))</f>
        <v/>
      </c>
      <c r="CJ66" s="305" t="str">
        <f ca="true">+IF(OFFSET('Water Data'!$I$29,0,10*ROW('Water Data'!I60))="","",OFFSET('Water Data'!$I$29,0,10*ROW('Water Data'!I60)))</f>
        <v/>
      </c>
      <c r="CK66" s="305" t="str">
        <f ca="true">+IF(OFFSET('Sanitation Data'!$D$28,0,10*ROW('Sanitation Data'!D60))="","",OFFSET('Sanitation Data'!$D$28,0,10*ROW('Sanitation Data'!D60)))</f>
        <v/>
      </c>
      <c r="CL66" s="305" t="str">
        <f ca="true">+IF(OFFSET('Sanitation Data'!$D$29,0,10*ROW('Sanitation Data'!D60))="","",OFFSET('Sanitation Data'!$D$29,0,10*ROW('Sanitation Data'!D60)))</f>
        <v/>
      </c>
      <c r="CM66" s="305" t="str">
        <f ca="true">+IF(OFFSET('Sanitation Data'!$D$30,0,10*ROW('Sanitation Data'!D60))="","",OFFSET('Sanitation Data'!$D$30,0,10*ROW('Sanitation Data'!D60)))</f>
        <v/>
      </c>
      <c r="CN66" s="305" t="str">
        <f ca="true">+IF(OFFSET('Sanitation Data'!$D$31,0,10*ROW('Sanitation Data'!D60))="","",OFFSET('Sanitation Data'!$D$31,0,10*ROW('Sanitation Data'!D60)))</f>
        <v/>
      </c>
      <c r="CO66" s="305" t="str">
        <f ca="true">+IF(OFFSET('Sanitation Data'!$D$32,0,10*ROW('Sanitation Data'!D60))="","",OFFSET('Sanitation Data'!$D$32,0,10*ROW('Sanitation Data'!D60)))</f>
        <v/>
      </c>
      <c r="CP66" s="305" t="str">
        <f ca="true">+IF(OFFSET('Sanitation Data'!$E$28,0,10*ROW('Sanitation Data'!E60))="","",OFFSET('Sanitation Data'!$E$28,0,10*ROW('Sanitation Data'!E60)))</f>
        <v/>
      </c>
      <c r="CQ66" s="305" t="str">
        <f ca="true">+IF(OFFSET('Sanitation Data'!$E$29,0,10*ROW('Sanitation Data'!E60))="","",OFFSET('Sanitation Data'!$E$29,0,10*ROW('Sanitation Data'!E60)))</f>
        <v/>
      </c>
      <c r="CR66" s="305" t="str">
        <f ca="true">+IF(OFFSET('Sanitation Data'!$E$30,0,10*ROW('Sanitation Data'!E60))="","",OFFSET('Sanitation Data'!$E$30,0,10*ROW('Sanitation Data'!E60)))</f>
        <v/>
      </c>
      <c r="CS66" s="305" t="str">
        <f ca="true">+IF(OFFSET('Sanitation Data'!$E$31,0,10*ROW('Sanitation Data'!E60))="","",OFFSET('Sanitation Data'!$E$31,0,10*ROW('Sanitation Data'!E60)))</f>
        <v/>
      </c>
      <c r="CT66" s="305" t="str">
        <f ca="true">+IF(OFFSET('Sanitation Data'!$E$32,0,10*ROW('Sanitation Data'!E60))="","",OFFSET('Sanitation Data'!$E$32,0,10*ROW('Sanitation Data'!E60)))</f>
        <v/>
      </c>
      <c r="CU66" s="305" t="str">
        <f ca="true">+IF(OFFSET('Sanitation Data'!$F$28,0,10*ROW('Sanitation Data'!F60))="","",OFFSET('Sanitation Data'!$F$28,0,10*ROW('Sanitation Data'!F60)))</f>
        <v/>
      </c>
      <c r="CV66" s="305" t="str">
        <f ca="true">+IF(OFFSET('Sanitation Data'!$F$29,0,10*ROW('Sanitation Data'!F60))="","",OFFSET('Sanitation Data'!$F$29,0,10*ROW('Sanitation Data'!F60)))</f>
        <v/>
      </c>
      <c r="CW66" s="305" t="str">
        <f ca="true">+IF(OFFSET('Sanitation Data'!$F$30,0,10*ROW('Sanitation Data'!F60))="","",OFFSET('Sanitation Data'!$F$30,0,10*ROW('Sanitation Data'!F60)))</f>
        <v/>
      </c>
      <c r="CX66" s="305" t="str">
        <f ca="true">+IF(OFFSET('Sanitation Data'!$F$31,0,10*ROW('Sanitation Data'!F60))="","",OFFSET('Sanitation Data'!$F$31,0,10*ROW('Sanitation Data'!F60)))</f>
        <v/>
      </c>
      <c r="CY66" s="305" t="str">
        <f ca="true">+IF(OFFSET('Sanitation Data'!$F$32,0,10*ROW('Sanitation Data'!F60))="","",OFFSET('Sanitation Data'!$F$32,0,10*ROW('Sanitation Data'!F60)))</f>
        <v/>
      </c>
      <c r="CZ66" s="305" t="str">
        <f ca="true">+IF(OFFSET('Sanitation Data'!$G$28,0,10*ROW('Sanitation Data'!G60))="","",OFFSET('Sanitation Data'!$G$28,0,10*ROW('Sanitation Data'!G60)))</f>
        <v/>
      </c>
      <c r="DA66" s="305" t="str">
        <f ca="true">+IF(OFFSET('Sanitation Data'!$G$29,0,10*ROW('Sanitation Data'!G60))="","",OFFSET('Sanitation Data'!$G$29,0,10*ROW('Sanitation Data'!G60)))</f>
        <v/>
      </c>
      <c r="DB66" s="305" t="str">
        <f ca="true">+IF(OFFSET('Sanitation Data'!$G$30,0,10*ROW('Sanitation Data'!G60))="","",OFFSET('Sanitation Data'!$G$30,0,10*ROW('Sanitation Data'!G60)))</f>
        <v/>
      </c>
      <c r="DC66" s="305" t="str">
        <f ca="true">+IF(OFFSET('Sanitation Data'!$G$31,0,10*ROW('Sanitation Data'!G60))="","",OFFSET('Sanitation Data'!$G$31,0,10*ROW('Sanitation Data'!G60)))</f>
        <v/>
      </c>
      <c r="DD66" s="305" t="str">
        <f ca="true">+IF(OFFSET('Sanitation Data'!$G$32,0,10*ROW('Sanitation Data'!G60))="","",OFFSET('Sanitation Data'!$G$32,0,10*ROW('Sanitation Data'!G60)))</f>
        <v/>
      </c>
      <c r="DE66" s="305" t="str">
        <f ca="true">+IF(OFFSET('Sanitation Data'!$H$28,0,10*ROW('Sanitation Data'!H60))="","",OFFSET('Sanitation Data'!$H$28,0,10*ROW('Sanitation Data'!H60)))</f>
        <v/>
      </c>
      <c r="DF66" s="305" t="str">
        <f ca="true">+IF(OFFSET('Sanitation Data'!$H$29,0,10*ROW('Sanitation Data'!H60))="","",OFFSET('Sanitation Data'!$H$29,0,10*ROW('Sanitation Data'!H60)))</f>
        <v/>
      </c>
      <c r="DG66" s="305" t="str">
        <f ca="true">+IF(OFFSET('Sanitation Data'!$H$30,0,10*ROW('Sanitation Data'!H60))="","",OFFSET('Sanitation Data'!$H$30,0,10*ROW('Sanitation Data'!H60)))</f>
        <v/>
      </c>
      <c r="DH66" s="305" t="str">
        <f ca="true">+IF(OFFSET('Sanitation Data'!$H$31,0,10*ROW('Sanitation Data'!H60))="","",OFFSET('Sanitation Data'!$H$31,0,10*ROW('Sanitation Data'!H60)))</f>
        <v/>
      </c>
      <c r="DI66" s="305" t="str">
        <f ca="true">+IF(OFFSET('Sanitation Data'!$H$32,0,10*ROW('Sanitation Data'!H60))="","",OFFSET('Sanitation Data'!$H$32,0,10*ROW('Sanitation Data'!H60)))</f>
        <v/>
      </c>
      <c r="DJ66" s="305" t="str">
        <f ca="true">+IF(OFFSET('Sanitation Data'!$I$28,0,10*ROW('Sanitation Data'!I60))="","",OFFSET('Sanitation Data'!$I$28,0,10*ROW('Sanitation Data'!I60)))</f>
        <v/>
      </c>
      <c r="DK66" s="305" t="str">
        <f ca="true">+IF(OFFSET('Sanitation Data'!$I$29,0,10*ROW('Sanitation Data'!I60))="","",OFFSET('Sanitation Data'!$I$29,0,10*ROW('Sanitation Data'!I60)))</f>
        <v/>
      </c>
      <c r="DL66" s="305" t="str">
        <f ca="true">+IF(OFFSET('Sanitation Data'!$I$30,0,10*ROW('Sanitation Data'!I60))="","",OFFSET('Sanitation Data'!$I$30,0,10*ROW('Sanitation Data'!I60)))</f>
        <v/>
      </c>
      <c r="DM66" s="305" t="str">
        <f ca="true">+IF(OFFSET('Sanitation Data'!$I$31,0,10*ROW('Sanitation Data'!I60))="","",OFFSET('Sanitation Data'!$I$31,0,10*ROW('Sanitation Data'!I60)))</f>
        <v/>
      </c>
      <c r="DN66" s="305" t="str">
        <f ca="true">+IF(OFFSET('Sanitation Data'!$I$32,0,10*ROW('Sanitation Data'!I60))="","",OFFSET('Sanitation Data'!$I$32,0,10*ROW('Sanitation Data'!I60)))</f>
        <v/>
      </c>
      <c r="DO66" s="305" t="str">
        <f ca="true">+IF(OFFSET('Hygiene Data'!$D$11,0,10*ROW('Hygiene Data'!D60))="","",OFFSET('Hygiene Data'!$D$11,0,10*ROW('Hygiene Data'!D60)))</f>
        <v/>
      </c>
      <c r="DP66" s="305" t="str">
        <f ca="true">+IF(OFFSET('Hygiene Data'!$D$12,0,10*ROW('Hygiene Data'!D60))="","",OFFSET('Hygiene Data'!$D$12,0,10*ROW('Hygiene Data'!D60)))</f>
        <v/>
      </c>
      <c r="DQ66" s="305" t="str">
        <f ca="true">+IF(OFFSET('Hygiene Data'!$D$13,0,10*ROW('Hygiene Data'!D60))="","",OFFSET('Hygiene Data'!$D$13,0,10*ROW('Hygiene Data'!D60)))</f>
        <v/>
      </c>
      <c r="DR66" s="305" t="str">
        <f ca="true">+IF(OFFSET('Hygiene Data'!$E$11,0,10*ROW('Hygiene Data'!E60))="","",OFFSET('Hygiene Data'!$E$11,0,10*ROW('Hygiene Data'!E60)))</f>
        <v/>
      </c>
      <c r="DS66" s="305" t="str">
        <f ca="true">+IF(OFFSET('Hygiene Data'!$E$12,0,10*ROW('Hygiene Data'!E60))="","",OFFSET('Hygiene Data'!$E$12,0,10*ROW('Hygiene Data'!E60)))</f>
        <v/>
      </c>
      <c r="DT66" s="305" t="str">
        <f ca="true">+IF(OFFSET('Hygiene Data'!$E$13,0,10*ROW('Hygiene Data'!E60))="","",OFFSET('Hygiene Data'!$E$13,0,10*ROW('Hygiene Data'!E60)))</f>
        <v/>
      </c>
      <c r="DU66" s="305" t="str">
        <f ca="true">+IF(OFFSET('Hygiene Data'!$F$11,0,10*ROW('Hygiene Data'!F60))="","",OFFSET('Hygiene Data'!$F$11,0,10*ROW('Hygiene Data'!F60)))</f>
        <v/>
      </c>
      <c r="DV66" s="305" t="str">
        <f ca="true">+IF(OFFSET('Hygiene Data'!$F$12,0,10*ROW('Hygiene Data'!F60))="","",OFFSET('Hygiene Data'!$F$12,0,10*ROW('Hygiene Data'!F60)))</f>
        <v/>
      </c>
      <c r="DW66" s="305" t="str">
        <f ca="true">+IF(OFFSET('Hygiene Data'!$F$13,0,10*ROW('Hygiene Data'!F60))="","",OFFSET('Hygiene Data'!$F$13,0,10*ROW('Hygiene Data'!F60)))</f>
        <v/>
      </c>
      <c r="DX66" s="305" t="str">
        <f ca="true">+IF(OFFSET('Hygiene Data'!$G$11,0,10*ROW('Hygiene Data'!G60))="","",OFFSET('Hygiene Data'!$G$11,0,10*ROW('Hygiene Data'!G60)))</f>
        <v/>
      </c>
      <c r="DY66" s="305" t="str">
        <f ca="true">+IF(OFFSET('Hygiene Data'!$G$12,0,10*ROW('Hygiene Data'!G60))="","",OFFSET('Hygiene Data'!$G$12,0,10*ROW('Hygiene Data'!G60)))</f>
        <v/>
      </c>
      <c r="DZ66" s="305" t="str">
        <f ca="true">+IF(OFFSET('Hygiene Data'!$G$13,0,10*ROW('Hygiene Data'!G60))="","",OFFSET('Hygiene Data'!$G$13,0,10*ROW('Hygiene Data'!G60)))</f>
        <v/>
      </c>
      <c r="EA66" s="305" t="str">
        <f ca="true">+IF(OFFSET('Hygiene Data'!$H$11,0,10*ROW('Hygiene Data'!H60))="","",OFFSET('Hygiene Data'!$H$11,0,10*ROW('Hygiene Data'!H60)))</f>
        <v/>
      </c>
      <c r="EB66" s="305" t="str">
        <f ca="true">+IF(OFFSET('Hygiene Data'!$H$12,0,10*ROW('Hygiene Data'!H60))="","",OFFSET('Hygiene Data'!$H$12,0,10*ROW('Hygiene Data'!H60)))</f>
        <v/>
      </c>
      <c r="EC66" s="305" t="str">
        <f ca="true">+IF(OFFSET('Hygiene Data'!$H$13,0,10*ROW('Hygiene Data'!H60))="","",OFFSET('Hygiene Data'!$H$13,0,10*ROW('Hygiene Data'!H60)))</f>
        <v/>
      </c>
      <c r="ED66" s="305" t="str">
        <f ca="true">+IF(OFFSET('Hygiene Data'!$I$11,0,10*ROW('Hygiene Data'!I60))="","",OFFSET('Hygiene Data'!$I$11,0,10*ROW('Hygiene Data'!I60)))</f>
        <v/>
      </c>
      <c r="EE66" s="305" t="str">
        <f ca="true">+IF(OFFSET('Hygiene Data'!$I$12,0,10*ROW('Hygiene Data'!I60))="","",OFFSET('Hygiene Data'!$I$12,0,10*ROW('Hygiene Data'!I60)))</f>
        <v/>
      </c>
      <c r="EF66" s="305"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61"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5"/>
      <c r="BS67" s="305" t="str">
        <f ca="true">+IF(OFFSET('Water Data'!$D$27,0,10*ROW('Water Data'!D61))="","",OFFSET('Water Data'!$D$27,0,10*ROW('Water Data'!D61)))</f>
        <v/>
      </c>
      <c r="BT67" s="305" t="str">
        <f ca="true">+IF(OFFSET('Water Data'!$D$28,0,10*ROW('Water Data'!D61))="","",OFFSET('Water Data'!$D$28,0,10*ROW('Water Data'!D61)))</f>
        <v/>
      </c>
      <c r="BU67" s="305" t="str">
        <f ca="true">+IF(OFFSET('Water Data'!$D$29,0,10*ROW('Water Data'!D61))="","",OFFSET('Water Data'!$D$29,0,10*ROW('Water Data'!D61)))</f>
        <v/>
      </c>
      <c r="BV67" s="305" t="str">
        <f ca="true">+IF(OFFSET('Water Data'!$E$27,0,10*ROW('Water Data'!E61))="","",OFFSET('Water Data'!$E$27,0,10*ROW('Water Data'!E61)))</f>
        <v/>
      </c>
      <c r="BW67" s="305" t="str">
        <f ca="true">+IF(OFFSET('Water Data'!$E$28,0,10*ROW('Water Data'!E61))="","",OFFSET('Water Data'!$E$28,0,10*ROW('Water Data'!E61)))</f>
        <v/>
      </c>
      <c r="BX67" s="305" t="str">
        <f ca="true">+IF(OFFSET('Water Data'!$E$29,0,10*ROW('Water Data'!E61))="","",OFFSET('Water Data'!$E$29,0,10*ROW('Water Data'!E61)))</f>
        <v/>
      </c>
      <c r="BY67" s="305" t="str">
        <f ca="true">+IF(OFFSET('Water Data'!$F$27,0,10*ROW('Water Data'!F61))="","",OFFSET('Water Data'!$F$27,0,10*ROW('Water Data'!F61)))</f>
        <v/>
      </c>
      <c r="BZ67" s="305" t="str">
        <f ca="true">+IF(OFFSET('Water Data'!$F$28,0,10*ROW('Water Data'!F61))="","",OFFSET('Water Data'!$F$28,0,10*ROW('Water Data'!F61)))</f>
        <v/>
      </c>
      <c r="CA67" s="305" t="str">
        <f ca="true">+IF(OFFSET('Water Data'!$F$29,0,10*ROW('Water Data'!F61))="","",OFFSET('Water Data'!$F$29,0,10*ROW('Water Data'!F61)))</f>
        <v/>
      </c>
      <c r="CB67" s="305" t="str">
        <f ca="true">+IF(OFFSET('Water Data'!$G$27,0,10*ROW('Water Data'!G61))="","",OFFSET('Water Data'!$G$27,0,10*ROW('Water Data'!G61)))</f>
        <v/>
      </c>
      <c r="CC67" s="305" t="str">
        <f ca="true">+IF(OFFSET('Water Data'!$G$28,0,10*ROW('Water Data'!G61))="","",OFFSET('Water Data'!$G$28,0,10*ROW('Water Data'!G61)))</f>
        <v/>
      </c>
      <c r="CD67" s="305" t="str">
        <f ca="true">+IF(OFFSET('Water Data'!$G$29,0,10*ROW('Water Data'!G61))="","",OFFSET('Water Data'!$G$29,0,10*ROW('Water Data'!G61)))</f>
        <v/>
      </c>
      <c r="CE67" s="305" t="str">
        <f ca="true">+IF(OFFSET('Water Data'!$H$27,0,10*ROW('Water Data'!H61))="","",OFFSET('Water Data'!$H$27,0,10*ROW('Water Data'!H61)))</f>
        <v/>
      </c>
      <c r="CF67" s="305" t="str">
        <f ca="true">+IF(OFFSET('Water Data'!$H$28,0,10*ROW('Water Data'!H61))="","",OFFSET('Water Data'!$H$28,0,10*ROW('Water Data'!H61)))</f>
        <v/>
      </c>
      <c r="CG67" s="305" t="str">
        <f ca="true">+IF(OFFSET('Water Data'!$H$29,0,10*ROW('Water Data'!H61))="","",OFFSET('Water Data'!$H$29,0,10*ROW('Water Data'!H61)))</f>
        <v/>
      </c>
      <c r="CH67" s="305" t="str">
        <f ca="true">+IF(OFFSET('Water Data'!$I$27,0,10*ROW('Water Data'!I61))="","",OFFSET('Water Data'!$I$27,0,10*ROW('Water Data'!I61)))</f>
        <v/>
      </c>
      <c r="CI67" s="305" t="str">
        <f ca="true">+IF(OFFSET('Water Data'!$I$28,0,10*ROW('Water Data'!I61))="","",OFFSET('Water Data'!$I$28,0,10*ROW('Water Data'!I61)))</f>
        <v/>
      </c>
      <c r="CJ67" s="305" t="str">
        <f ca="true">+IF(OFFSET('Water Data'!$I$29,0,10*ROW('Water Data'!I61))="","",OFFSET('Water Data'!$I$29,0,10*ROW('Water Data'!I61)))</f>
        <v/>
      </c>
      <c r="CK67" s="305" t="str">
        <f ca="true">+IF(OFFSET('Sanitation Data'!$D$28,0,10*ROW('Sanitation Data'!D61))="","",OFFSET('Sanitation Data'!$D$28,0,10*ROW('Sanitation Data'!D61)))</f>
        <v/>
      </c>
      <c r="CL67" s="305" t="str">
        <f ca="true">+IF(OFFSET('Sanitation Data'!$D$29,0,10*ROW('Sanitation Data'!D61))="","",OFFSET('Sanitation Data'!$D$29,0,10*ROW('Sanitation Data'!D61)))</f>
        <v/>
      </c>
      <c r="CM67" s="305" t="str">
        <f ca="true">+IF(OFFSET('Sanitation Data'!$D$30,0,10*ROW('Sanitation Data'!D61))="","",OFFSET('Sanitation Data'!$D$30,0,10*ROW('Sanitation Data'!D61)))</f>
        <v/>
      </c>
      <c r="CN67" s="305" t="str">
        <f ca="true">+IF(OFFSET('Sanitation Data'!$D$31,0,10*ROW('Sanitation Data'!D61))="","",OFFSET('Sanitation Data'!$D$31,0,10*ROW('Sanitation Data'!D61)))</f>
        <v/>
      </c>
      <c r="CO67" s="305" t="str">
        <f ca="true">+IF(OFFSET('Sanitation Data'!$D$32,0,10*ROW('Sanitation Data'!D61))="","",OFFSET('Sanitation Data'!$D$32,0,10*ROW('Sanitation Data'!D61)))</f>
        <v/>
      </c>
      <c r="CP67" s="305" t="str">
        <f ca="true">+IF(OFFSET('Sanitation Data'!$E$28,0,10*ROW('Sanitation Data'!E61))="","",OFFSET('Sanitation Data'!$E$28,0,10*ROW('Sanitation Data'!E61)))</f>
        <v/>
      </c>
      <c r="CQ67" s="305" t="str">
        <f ca="true">+IF(OFFSET('Sanitation Data'!$E$29,0,10*ROW('Sanitation Data'!E61))="","",OFFSET('Sanitation Data'!$E$29,0,10*ROW('Sanitation Data'!E61)))</f>
        <v/>
      </c>
      <c r="CR67" s="305" t="str">
        <f ca="true">+IF(OFFSET('Sanitation Data'!$E$30,0,10*ROW('Sanitation Data'!E61))="","",OFFSET('Sanitation Data'!$E$30,0,10*ROW('Sanitation Data'!E61)))</f>
        <v/>
      </c>
      <c r="CS67" s="305" t="str">
        <f ca="true">+IF(OFFSET('Sanitation Data'!$E$31,0,10*ROW('Sanitation Data'!E61))="","",OFFSET('Sanitation Data'!$E$31,0,10*ROW('Sanitation Data'!E61)))</f>
        <v/>
      </c>
      <c r="CT67" s="305" t="str">
        <f ca="true">+IF(OFFSET('Sanitation Data'!$E$32,0,10*ROW('Sanitation Data'!E61))="","",OFFSET('Sanitation Data'!$E$32,0,10*ROW('Sanitation Data'!E61)))</f>
        <v/>
      </c>
      <c r="CU67" s="305" t="str">
        <f ca="true">+IF(OFFSET('Sanitation Data'!$F$28,0,10*ROW('Sanitation Data'!F61))="","",OFFSET('Sanitation Data'!$F$28,0,10*ROW('Sanitation Data'!F61)))</f>
        <v/>
      </c>
      <c r="CV67" s="305" t="str">
        <f ca="true">+IF(OFFSET('Sanitation Data'!$F$29,0,10*ROW('Sanitation Data'!F61))="","",OFFSET('Sanitation Data'!$F$29,0,10*ROW('Sanitation Data'!F61)))</f>
        <v/>
      </c>
      <c r="CW67" s="305" t="str">
        <f ca="true">+IF(OFFSET('Sanitation Data'!$F$30,0,10*ROW('Sanitation Data'!F61))="","",OFFSET('Sanitation Data'!$F$30,0,10*ROW('Sanitation Data'!F61)))</f>
        <v/>
      </c>
      <c r="CX67" s="305" t="str">
        <f ca="true">+IF(OFFSET('Sanitation Data'!$F$31,0,10*ROW('Sanitation Data'!F61))="","",OFFSET('Sanitation Data'!$F$31,0,10*ROW('Sanitation Data'!F61)))</f>
        <v/>
      </c>
      <c r="CY67" s="305" t="str">
        <f ca="true">+IF(OFFSET('Sanitation Data'!$F$32,0,10*ROW('Sanitation Data'!F61))="","",OFFSET('Sanitation Data'!$F$32,0,10*ROW('Sanitation Data'!F61)))</f>
        <v/>
      </c>
      <c r="CZ67" s="305" t="str">
        <f ca="true">+IF(OFFSET('Sanitation Data'!$G$28,0,10*ROW('Sanitation Data'!G61))="","",OFFSET('Sanitation Data'!$G$28,0,10*ROW('Sanitation Data'!G61)))</f>
        <v/>
      </c>
      <c r="DA67" s="305" t="str">
        <f ca="true">+IF(OFFSET('Sanitation Data'!$G$29,0,10*ROW('Sanitation Data'!G61))="","",OFFSET('Sanitation Data'!$G$29,0,10*ROW('Sanitation Data'!G61)))</f>
        <v/>
      </c>
      <c r="DB67" s="305" t="str">
        <f ca="true">+IF(OFFSET('Sanitation Data'!$G$30,0,10*ROW('Sanitation Data'!G61))="","",OFFSET('Sanitation Data'!$G$30,0,10*ROW('Sanitation Data'!G61)))</f>
        <v/>
      </c>
      <c r="DC67" s="305" t="str">
        <f ca="true">+IF(OFFSET('Sanitation Data'!$G$31,0,10*ROW('Sanitation Data'!G61))="","",OFFSET('Sanitation Data'!$G$31,0,10*ROW('Sanitation Data'!G61)))</f>
        <v/>
      </c>
      <c r="DD67" s="305" t="str">
        <f ca="true">+IF(OFFSET('Sanitation Data'!$G$32,0,10*ROW('Sanitation Data'!G61))="","",OFFSET('Sanitation Data'!$G$32,0,10*ROW('Sanitation Data'!G61)))</f>
        <v/>
      </c>
      <c r="DE67" s="305" t="str">
        <f ca="true">+IF(OFFSET('Sanitation Data'!$H$28,0,10*ROW('Sanitation Data'!H61))="","",OFFSET('Sanitation Data'!$H$28,0,10*ROW('Sanitation Data'!H61)))</f>
        <v/>
      </c>
      <c r="DF67" s="305" t="str">
        <f ca="true">+IF(OFFSET('Sanitation Data'!$H$29,0,10*ROW('Sanitation Data'!H61))="","",OFFSET('Sanitation Data'!$H$29,0,10*ROW('Sanitation Data'!H61)))</f>
        <v/>
      </c>
      <c r="DG67" s="305" t="str">
        <f ca="true">+IF(OFFSET('Sanitation Data'!$H$30,0,10*ROW('Sanitation Data'!H61))="","",OFFSET('Sanitation Data'!$H$30,0,10*ROW('Sanitation Data'!H61)))</f>
        <v/>
      </c>
      <c r="DH67" s="305" t="str">
        <f ca="true">+IF(OFFSET('Sanitation Data'!$H$31,0,10*ROW('Sanitation Data'!H61))="","",OFFSET('Sanitation Data'!$H$31,0,10*ROW('Sanitation Data'!H61)))</f>
        <v/>
      </c>
      <c r="DI67" s="305" t="str">
        <f ca="true">+IF(OFFSET('Sanitation Data'!$H$32,0,10*ROW('Sanitation Data'!H61))="","",OFFSET('Sanitation Data'!$H$32,0,10*ROW('Sanitation Data'!H61)))</f>
        <v/>
      </c>
      <c r="DJ67" s="305" t="str">
        <f ca="true">+IF(OFFSET('Sanitation Data'!$I$28,0,10*ROW('Sanitation Data'!I61))="","",OFFSET('Sanitation Data'!$I$28,0,10*ROW('Sanitation Data'!I61)))</f>
        <v/>
      </c>
      <c r="DK67" s="305" t="str">
        <f ca="true">+IF(OFFSET('Sanitation Data'!$I$29,0,10*ROW('Sanitation Data'!I61))="","",OFFSET('Sanitation Data'!$I$29,0,10*ROW('Sanitation Data'!I61)))</f>
        <v/>
      </c>
      <c r="DL67" s="305" t="str">
        <f ca="true">+IF(OFFSET('Sanitation Data'!$I$30,0,10*ROW('Sanitation Data'!I61))="","",OFFSET('Sanitation Data'!$I$30,0,10*ROW('Sanitation Data'!I61)))</f>
        <v/>
      </c>
      <c r="DM67" s="305" t="str">
        <f ca="true">+IF(OFFSET('Sanitation Data'!$I$31,0,10*ROW('Sanitation Data'!I61))="","",OFFSET('Sanitation Data'!$I$31,0,10*ROW('Sanitation Data'!I61)))</f>
        <v/>
      </c>
      <c r="DN67" s="305" t="str">
        <f ca="true">+IF(OFFSET('Sanitation Data'!$I$32,0,10*ROW('Sanitation Data'!I61))="","",OFFSET('Sanitation Data'!$I$32,0,10*ROW('Sanitation Data'!I61)))</f>
        <v/>
      </c>
      <c r="DO67" s="305" t="str">
        <f ca="true">+IF(OFFSET('Hygiene Data'!$D$11,0,10*ROW('Hygiene Data'!D61))="","",OFFSET('Hygiene Data'!$D$11,0,10*ROW('Hygiene Data'!D61)))</f>
        <v/>
      </c>
      <c r="DP67" s="305" t="str">
        <f ca="true">+IF(OFFSET('Hygiene Data'!$D$12,0,10*ROW('Hygiene Data'!D61))="","",OFFSET('Hygiene Data'!$D$12,0,10*ROW('Hygiene Data'!D61)))</f>
        <v/>
      </c>
      <c r="DQ67" s="305" t="str">
        <f ca="true">+IF(OFFSET('Hygiene Data'!$D$13,0,10*ROW('Hygiene Data'!D61))="","",OFFSET('Hygiene Data'!$D$13,0,10*ROW('Hygiene Data'!D61)))</f>
        <v/>
      </c>
      <c r="DR67" s="305" t="str">
        <f ca="true">+IF(OFFSET('Hygiene Data'!$E$11,0,10*ROW('Hygiene Data'!E61))="","",OFFSET('Hygiene Data'!$E$11,0,10*ROW('Hygiene Data'!E61)))</f>
        <v/>
      </c>
      <c r="DS67" s="305" t="str">
        <f ca="true">+IF(OFFSET('Hygiene Data'!$E$12,0,10*ROW('Hygiene Data'!E61))="","",OFFSET('Hygiene Data'!$E$12,0,10*ROW('Hygiene Data'!E61)))</f>
        <v/>
      </c>
      <c r="DT67" s="305" t="str">
        <f ca="true">+IF(OFFSET('Hygiene Data'!$E$13,0,10*ROW('Hygiene Data'!E61))="","",OFFSET('Hygiene Data'!$E$13,0,10*ROW('Hygiene Data'!E61)))</f>
        <v/>
      </c>
      <c r="DU67" s="305" t="str">
        <f ca="true">+IF(OFFSET('Hygiene Data'!$F$11,0,10*ROW('Hygiene Data'!F61))="","",OFFSET('Hygiene Data'!$F$11,0,10*ROW('Hygiene Data'!F61)))</f>
        <v/>
      </c>
      <c r="DV67" s="305" t="str">
        <f ca="true">+IF(OFFSET('Hygiene Data'!$F$12,0,10*ROW('Hygiene Data'!F61))="","",OFFSET('Hygiene Data'!$F$12,0,10*ROW('Hygiene Data'!F61)))</f>
        <v/>
      </c>
      <c r="DW67" s="305" t="str">
        <f ca="true">+IF(OFFSET('Hygiene Data'!$F$13,0,10*ROW('Hygiene Data'!F61))="","",OFFSET('Hygiene Data'!$F$13,0,10*ROW('Hygiene Data'!F61)))</f>
        <v/>
      </c>
      <c r="DX67" s="305" t="str">
        <f ca="true">+IF(OFFSET('Hygiene Data'!$G$11,0,10*ROW('Hygiene Data'!G61))="","",OFFSET('Hygiene Data'!$G$11,0,10*ROW('Hygiene Data'!G61)))</f>
        <v/>
      </c>
      <c r="DY67" s="305" t="str">
        <f ca="true">+IF(OFFSET('Hygiene Data'!$G$12,0,10*ROW('Hygiene Data'!G61))="","",OFFSET('Hygiene Data'!$G$12,0,10*ROW('Hygiene Data'!G61)))</f>
        <v/>
      </c>
      <c r="DZ67" s="305" t="str">
        <f ca="true">+IF(OFFSET('Hygiene Data'!$G$13,0,10*ROW('Hygiene Data'!G61))="","",OFFSET('Hygiene Data'!$G$13,0,10*ROW('Hygiene Data'!G61)))</f>
        <v/>
      </c>
      <c r="EA67" s="305" t="str">
        <f ca="true">+IF(OFFSET('Hygiene Data'!$H$11,0,10*ROW('Hygiene Data'!H61))="","",OFFSET('Hygiene Data'!$H$11,0,10*ROW('Hygiene Data'!H61)))</f>
        <v/>
      </c>
      <c r="EB67" s="305" t="str">
        <f ca="true">+IF(OFFSET('Hygiene Data'!$H$12,0,10*ROW('Hygiene Data'!H61))="","",OFFSET('Hygiene Data'!$H$12,0,10*ROW('Hygiene Data'!H61)))</f>
        <v/>
      </c>
      <c r="EC67" s="305" t="str">
        <f ca="true">+IF(OFFSET('Hygiene Data'!$H$13,0,10*ROW('Hygiene Data'!H61))="","",OFFSET('Hygiene Data'!$H$13,0,10*ROW('Hygiene Data'!H61)))</f>
        <v/>
      </c>
      <c r="ED67" s="305" t="str">
        <f ca="true">+IF(OFFSET('Hygiene Data'!$I$11,0,10*ROW('Hygiene Data'!I61))="","",OFFSET('Hygiene Data'!$I$11,0,10*ROW('Hygiene Data'!I61)))</f>
        <v/>
      </c>
      <c r="EE67" s="305" t="str">
        <f ca="true">+IF(OFFSET('Hygiene Data'!$I$12,0,10*ROW('Hygiene Data'!I61))="","",OFFSET('Hygiene Data'!$I$12,0,10*ROW('Hygiene Data'!I61)))</f>
        <v/>
      </c>
      <c r="EF67" s="305"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61"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5"/>
      <c r="BS68" s="305" t="str">
        <f ca="true">+IF(OFFSET('Water Data'!$D$27,0,10*ROW('Water Data'!D62))="","",OFFSET('Water Data'!$D$27,0,10*ROW('Water Data'!D62)))</f>
        <v/>
      </c>
      <c r="BT68" s="305" t="str">
        <f ca="true">+IF(OFFSET('Water Data'!$D$28,0,10*ROW('Water Data'!D62))="","",OFFSET('Water Data'!$D$28,0,10*ROW('Water Data'!D62)))</f>
        <v/>
      </c>
      <c r="BU68" s="305" t="str">
        <f ca="true">+IF(OFFSET('Water Data'!$D$29,0,10*ROW('Water Data'!D62))="","",OFFSET('Water Data'!$D$29,0,10*ROW('Water Data'!D62)))</f>
        <v/>
      </c>
      <c r="BV68" s="305" t="str">
        <f ca="true">+IF(OFFSET('Water Data'!$E$27,0,10*ROW('Water Data'!E62))="","",OFFSET('Water Data'!$E$27,0,10*ROW('Water Data'!E62)))</f>
        <v/>
      </c>
      <c r="BW68" s="305" t="str">
        <f ca="true">+IF(OFFSET('Water Data'!$E$28,0,10*ROW('Water Data'!E62))="","",OFFSET('Water Data'!$E$28,0,10*ROW('Water Data'!E62)))</f>
        <v/>
      </c>
      <c r="BX68" s="305" t="str">
        <f ca="true">+IF(OFFSET('Water Data'!$E$29,0,10*ROW('Water Data'!E62))="","",OFFSET('Water Data'!$E$29,0,10*ROW('Water Data'!E62)))</f>
        <v/>
      </c>
      <c r="BY68" s="305" t="str">
        <f ca="true">+IF(OFFSET('Water Data'!$F$27,0,10*ROW('Water Data'!F62))="","",OFFSET('Water Data'!$F$27,0,10*ROW('Water Data'!F62)))</f>
        <v/>
      </c>
      <c r="BZ68" s="305" t="str">
        <f ca="true">+IF(OFFSET('Water Data'!$F$28,0,10*ROW('Water Data'!F62))="","",OFFSET('Water Data'!$F$28,0,10*ROW('Water Data'!F62)))</f>
        <v/>
      </c>
      <c r="CA68" s="305" t="str">
        <f ca="true">+IF(OFFSET('Water Data'!$F$29,0,10*ROW('Water Data'!F62))="","",OFFSET('Water Data'!$F$29,0,10*ROW('Water Data'!F62)))</f>
        <v/>
      </c>
      <c r="CB68" s="305" t="str">
        <f ca="true">+IF(OFFSET('Water Data'!$G$27,0,10*ROW('Water Data'!G62))="","",OFFSET('Water Data'!$G$27,0,10*ROW('Water Data'!G62)))</f>
        <v/>
      </c>
      <c r="CC68" s="305" t="str">
        <f ca="true">+IF(OFFSET('Water Data'!$G$28,0,10*ROW('Water Data'!G62))="","",OFFSET('Water Data'!$G$28,0,10*ROW('Water Data'!G62)))</f>
        <v/>
      </c>
      <c r="CD68" s="305" t="str">
        <f ca="true">+IF(OFFSET('Water Data'!$G$29,0,10*ROW('Water Data'!G62))="","",OFFSET('Water Data'!$G$29,0,10*ROW('Water Data'!G62)))</f>
        <v/>
      </c>
      <c r="CE68" s="305" t="str">
        <f ca="true">+IF(OFFSET('Water Data'!$H$27,0,10*ROW('Water Data'!H62))="","",OFFSET('Water Data'!$H$27,0,10*ROW('Water Data'!H62)))</f>
        <v/>
      </c>
      <c r="CF68" s="305" t="str">
        <f ca="true">+IF(OFFSET('Water Data'!$H$28,0,10*ROW('Water Data'!H62))="","",OFFSET('Water Data'!$H$28,0,10*ROW('Water Data'!H62)))</f>
        <v/>
      </c>
      <c r="CG68" s="305" t="str">
        <f ca="true">+IF(OFFSET('Water Data'!$H$29,0,10*ROW('Water Data'!H62))="","",OFFSET('Water Data'!$H$29,0,10*ROW('Water Data'!H62)))</f>
        <v/>
      </c>
      <c r="CH68" s="305" t="str">
        <f ca="true">+IF(OFFSET('Water Data'!$I$27,0,10*ROW('Water Data'!I62))="","",OFFSET('Water Data'!$I$27,0,10*ROW('Water Data'!I62)))</f>
        <v/>
      </c>
      <c r="CI68" s="305" t="str">
        <f ca="true">+IF(OFFSET('Water Data'!$I$28,0,10*ROW('Water Data'!I62))="","",OFFSET('Water Data'!$I$28,0,10*ROW('Water Data'!I62)))</f>
        <v/>
      </c>
      <c r="CJ68" s="305" t="str">
        <f ca="true">+IF(OFFSET('Water Data'!$I$29,0,10*ROW('Water Data'!I62))="","",OFFSET('Water Data'!$I$29,0,10*ROW('Water Data'!I62)))</f>
        <v/>
      </c>
      <c r="CK68" s="305" t="str">
        <f ca="true">+IF(OFFSET('Sanitation Data'!$D$28,0,10*ROW('Sanitation Data'!D62))="","",OFFSET('Sanitation Data'!$D$28,0,10*ROW('Sanitation Data'!D62)))</f>
        <v/>
      </c>
      <c r="CL68" s="305" t="str">
        <f ca="true">+IF(OFFSET('Sanitation Data'!$D$29,0,10*ROW('Sanitation Data'!D62))="","",OFFSET('Sanitation Data'!$D$29,0,10*ROW('Sanitation Data'!D62)))</f>
        <v/>
      </c>
      <c r="CM68" s="305" t="str">
        <f ca="true">+IF(OFFSET('Sanitation Data'!$D$30,0,10*ROW('Sanitation Data'!D62))="","",OFFSET('Sanitation Data'!$D$30,0,10*ROW('Sanitation Data'!D62)))</f>
        <v/>
      </c>
      <c r="CN68" s="305" t="str">
        <f ca="true">+IF(OFFSET('Sanitation Data'!$D$31,0,10*ROW('Sanitation Data'!D62))="","",OFFSET('Sanitation Data'!$D$31,0,10*ROW('Sanitation Data'!D62)))</f>
        <v/>
      </c>
      <c r="CO68" s="305" t="str">
        <f ca="true">+IF(OFFSET('Sanitation Data'!$D$32,0,10*ROW('Sanitation Data'!D62))="","",OFFSET('Sanitation Data'!$D$32,0,10*ROW('Sanitation Data'!D62)))</f>
        <v/>
      </c>
      <c r="CP68" s="305" t="str">
        <f ca="true">+IF(OFFSET('Sanitation Data'!$E$28,0,10*ROW('Sanitation Data'!E62))="","",OFFSET('Sanitation Data'!$E$28,0,10*ROW('Sanitation Data'!E62)))</f>
        <v/>
      </c>
      <c r="CQ68" s="305" t="str">
        <f ca="true">+IF(OFFSET('Sanitation Data'!$E$29,0,10*ROW('Sanitation Data'!E62))="","",OFFSET('Sanitation Data'!$E$29,0,10*ROW('Sanitation Data'!E62)))</f>
        <v/>
      </c>
      <c r="CR68" s="305" t="str">
        <f ca="true">+IF(OFFSET('Sanitation Data'!$E$30,0,10*ROW('Sanitation Data'!E62))="","",OFFSET('Sanitation Data'!$E$30,0,10*ROW('Sanitation Data'!E62)))</f>
        <v/>
      </c>
      <c r="CS68" s="305" t="str">
        <f ca="true">+IF(OFFSET('Sanitation Data'!$E$31,0,10*ROW('Sanitation Data'!E62))="","",OFFSET('Sanitation Data'!$E$31,0,10*ROW('Sanitation Data'!E62)))</f>
        <v/>
      </c>
      <c r="CT68" s="305" t="str">
        <f ca="true">+IF(OFFSET('Sanitation Data'!$E$32,0,10*ROW('Sanitation Data'!E62))="","",OFFSET('Sanitation Data'!$E$32,0,10*ROW('Sanitation Data'!E62)))</f>
        <v/>
      </c>
      <c r="CU68" s="305" t="str">
        <f ca="true">+IF(OFFSET('Sanitation Data'!$F$28,0,10*ROW('Sanitation Data'!F62))="","",OFFSET('Sanitation Data'!$F$28,0,10*ROW('Sanitation Data'!F62)))</f>
        <v/>
      </c>
      <c r="CV68" s="305" t="str">
        <f ca="true">+IF(OFFSET('Sanitation Data'!$F$29,0,10*ROW('Sanitation Data'!F62))="","",OFFSET('Sanitation Data'!$F$29,0,10*ROW('Sanitation Data'!F62)))</f>
        <v/>
      </c>
      <c r="CW68" s="305" t="str">
        <f ca="true">+IF(OFFSET('Sanitation Data'!$F$30,0,10*ROW('Sanitation Data'!F62))="","",OFFSET('Sanitation Data'!$F$30,0,10*ROW('Sanitation Data'!F62)))</f>
        <v/>
      </c>
      <c r="CX68" s="305" t="str">
        <f ca="true">+IF(OFFSET('Sanitation Data'!$F$31,0,10*ROW('Sanitation Data'!F62))="","",OFFSET('Sanitation Data'!$F$31,0,10*ROW('Sanitation Data'!F62)))</f>
        <v/>
      </c>
      <c r="CY68" s="305" t="str">
        <f ca="true">+IF(OFFSET('Sanitation Data'!$F$32,0,10*ROW('Sanitation Data'!F62))="","",OFFSET('Sanitation Data'!$F$32,0,10*ROW('Sanitation Data'!F62)))</f>
        <v/>
      </c>
      <c r="CZ68" s="305" t="str">
        <f ca="true">+IF(OFFSET('Sanitation Data'!$G$28,0,10*ROW('Sanitation Data'!G62))="","",OFFSET('Sanitation Data'!$G$28,0,10*ROW('Sanitation Data'!G62)))</f>
        <v/>
      </c>
      <c r="DA68" s="305" t="str">
        <f ca="true">+IF(OFFSET('Sanitation Data'!$G$29,0,10*ROW('Sanitation Data'!G62))="","",OFFSET('Sanitation Data'!$G$29,0,10*ROW('Sanitation Data'!G62)))</f>
        <v/>
      </c>
      <c r="DB68" s="305" t="str">
        <f ca="true">+IF(OFFSET('Sanitation Data'!$G$30,0,10*ROW('Sanitation Data'!G62))="","",OFFSET('Sanitation Data'!$G$30,0,10*ROW('Sanitation Data'!G62)))</f>
        <v/>
      </c>
      <c r="DC68" s="305" t="str">
        <f ca="true">+IF(OFFSET('Sanitation Data'!$G$31,0,10*ROW('Sanitation Data'!G62))="","",OFFSET('Sanitation Data'!$G$31,0,10*ROW('Sanitation Data'!G62)))</f>
        <v/>
      </c>
      <c r="DD68" s="305" t="str">
        <f ca="true">+IF(OFFSET('Sanitation Data'!$G$32,0,10*ROW('Sanitation Data'!G62))="","",OFFSET('Sanitation Data'!$G$32,0,10*ROW('Sanitation Data'!G62)))</f>
        <v/>
      </c>
      <c r="DE68" s="305" t="str">
        <f ca="true">+IF(OFFSET('Sanitation Data'!$H$28,0,10*ROW('Sanitation Data'!H62))="","",OFFSET('Sanitation Data'!$H$28,0,10*ROW('Sanitation Data'!H62)))</f>
        <v/>
      </c>
      <c r="DF68" s="305" t="str">
        <f ca="true">+IF(OFFSET('Sanitation Data'!$H$29,0,10*ROW('Sanitation Data'!H62))="","",OFFSET('Sanitation Data'!$H$29,0,10*ROW('Sanitation Data'!H62)))</f>
        <v/>
      </c>
      <c r="DG68" s="305" t="str">
        <f ca="true">+IF(OFFSET('Sanitation Data'!$H$30,0,10*ROW('Sanitation Data'!H62))="","",OFFSET('Sanitation Data'!$H$30,0,10*ROW('Sanitation Data'!H62)))</f>
        <v/>
      </c>
      <c r="DH68" s="305" t="str">
        <f ca="true">+IF(OFFSET('Sanitation Data'!$H$31,0,10*ROW('Sanitation Data'!H62))="","",OFFSET('Sanitation Data'!$H$31,0,10*ROW('Sanitation Data'!H62)))</f>
        <v/>
      </c>
      <c r="DI68" s="305" t="str">
        <f ca="true">+IF(OFFSET('Sanitation Data'!$H$32,0,10*ROW('Sanitation Data'!H62))="","",OFFSET('Sanitation Data'!$H$32,0,10*ROW('Sanitation Data'!H62)))</f>
        <v/>
      </c>
      <c r="DJ68" s="305" t="str">
        <f ca="true">+IF(OFFSET('Sanitation Data'!$I$28,0,10*ROW('Sanitation Data'!I62))="","",OFFSET('Sanitation Data'!$I$28,0,10*ROW('Sanitation Data'!I62)))</f>
        <v/>
      </c>
      <c r="DK68" s="305" t="str">
        <f ca="true">+IF(OFFSET('Sanitation Data'!$I$29,0,10*ROW('Sanitation Data'!I62))="","",OFFSET('Sanitation Data'!$I$29,0,10*ROW('Sanitation Data'!I62)))</f>
        <v/>
      </c>
      <c r="DL68" s="305" t="str">
        <f ca="true">+IF(OFFSET('Sanitation Data'!$I$30,0,10*ROW('Sanitation Data'!I62))="","",OFFSET('Sanitation Data'!$I$30,0,10*ROW('Sanitation Data'!I62)))</f>
        <v/>
      </c>
      <c r="DM68" s="305" t="str">
        <f ca="true">+IF(OFFSET('Sanitation Data'!$I$31,0,10*ROW('Sanitation Data'!I62))="","",OFFSET('Sanitation Data'!$I$31,0,10*ROW('Sanitation Data'!I62)))</f>
        <v/>
      </c>
      <c r="DN68" s="305" t="str">
        <f ca="true">+IF(OFFSET('Sanitation Data'!$I$32,0,10*ROW('Sanitation Data'!I62))="","",OFFSET('Sanitation Data'!$I$32,0,10*ROW('Sanitation Data'!I62)))</f>
        <v/>
      </c>
      <c r="DO68" s="305" t="str">
        <f ca="true">+IF(OFFSET('Hygiene Data'!$D$11,0,10*ROW('Hygiene Data'!D62))="","",OFFSET('Hygiene Data'!$D$11,0,10*ROW('Hygiene Data'!D62)))</f>
        <v/>
      </c>
      <c r="DP68" s="305" t="str">
        <f ca="true">+IF(OFFSET('Hygiene Data'!$D$12,0,10*ROW('Hygiene Data'!D62))="","",OFFSET('Hygiene Data'!$D$12,0,10*ROW('Hygiene Data'!D62)))</f>
        <v/>
      </c>
      <c r="DQ68" s="305" t="str">
        <f ca="true">+IF(OFFSET('Hygiene Data'!$D$13,0,10*ROW('Hygiene Data'!D62))="","",OFFSET('Hygiene Data'!$D$13,0,10*ROW('Hygiene Data'!D62)))</f>
        <v/>
      </c>
      <c r="DR68" s="305" t="str">
        <f ca="true">+IF(OFFSET('Hygiene Data'!$E$11,0,10*ROW('Hygiene Data'!E62))="","",OFFSET('Hygiene Data'!$E$11,0,10*ROW('Hygiene Data'!E62)))</f>
        <v/>
      </c>
      <c r="DS68" s="305" t="str">
        <f ca="true">+IF(OFFSET('Hygiene Data'!$E$12,0,10*ROW('Hygiene Data'!E62))="","",OFFSET('Hygiene Data'!$E$12,0,10*ROW('Hygiene Data'!E62)))</f>
        <v/>
      </c>
      <c r="DT68" s="305" t="str">
        <f ca="true">+IF(OFFSET('Hygiene Data'!$E$13,0,10*ROW('Hygiene Data'!E62))="","",OFFSET('Hygiene Data'!$E$13,0,10*ROW('Hygiene Data'!E62)))</f>
        <v/>
      </c>
      <c r="DU68" s="305" t="str">
        <f ca="true">+IF(OFFSET('Hygiene Data'!$F$11,0,10*ROW('Hygiene Data'!F62))="","",OFFSET('Hygiene Data'!$F$11,0,10*ROW('Hygiene Data'!F62)))</f>
        <v/>
      </c>
      <c r="DV68" s="305" t="str">
        <f ca="true">+IF(OFFSET('Hygiene Data'!$F$12,0,10*ROW('Hygiene Data'!F62))="","",OFFSET('Hygiene Data'!$F$12,0,10*ROW('Hygiene Data'!F62)))</f>
        <v/>
      </c>
      <c r="DW68" s="305" t="str">
        <f ca="true">+IF(OFFSET('Hygiene Data'!$F$13,0,10*ROW('Hygiene Data'!F62))="","",OFFSET('Hygiene Data'!$F$13,0,10*ROW('Hygiene Data'!F62)))</f>
        <v/>
      </c>
      <c r="DX68" s="305" t="str">
        <f ca="true">+IF(OFFSET('Hygiene Data'!$G$11,0,10*ROW('Hygiene Data'!G62))="","",OFFSET('Hygiene Data'!$G$11,0,10*ROW('Hygiene Data'!G62)))</f>
        <v/>
      </c>
      <c r="DY68" s="305" t="str">
        <f ca="true">+IF(OFFSET('Hygiene Data'!$G$12,0,10*ROW('Hygiene Data'!G62))="","",OFFSET('Hygiene Data'!$G$12,0,10*ROW('Hygiene Data'!G62)))</f>
        <v/>
      </c>
      <c r="DZ68" s="305" t="str">
        <f ca="true">+IF(OFFSET('Hygiene Data'!$G$13,0,10*ROW('Hygiene Data'!G62))="","",OFFSET('Hygiene Data'!$G$13,0,10*ROW('Hygiene Data'!G62)))</f>
        <v/>
      </c>
      <c r="EA68" s="305" t="str">
        <f ca="true">+IF(OFFSET('Hygiene Data'!$H$11,0,10*ROW('Hygiene Data'!H62))="","",OFFSET('Hygiene Data'!$H$11,0,10*ROW('Hygiene Data'!H62)))</f>
        <v/>
      </c>
      <c r="EB68" s="305" t="str">
        <f ca="true">+IF(OFFSET('Hygiene Data'!$H$12,0,10*ROW('Hygiene Data'!H62))="","",OFFSET('Hygiene Data'!$H$12,0,10*ROW('Hygiene Data'!H62)))</f>
        <v/>
      </c>
      <c r="EC68" s="305" t="str">
        <f ca="true">+IF(OFFSET('Hygiene Data'!$H$13,0,10*ROW('Hygiene Data'!H62))="","",OFFSET('Hygiene Data'!$H$13,0,10*ROW('Hygiene Data'!H62)))</f>
        <v/>
      </c>
      <c r="ED68" s="305" t="str">
        <f ca="true">+IF(OFFSET('Hygiene Data'!$I$11,0,10*ROW('Hygiene Data'!I62))="","",OFFSET('Hygiene Data'!$I$11,0,10*ROW('Hygiene Data'!I62)))</f>
        <v/>
      </c>
      <c r="EE68" s="305" t="str">
        <f ca="true">+IF(OFFSET('Hygiene Data'!$I$12,0,10*ROW('Hygiene Data'!I62))="","",OFFSET('Hygiene Data'!$I$12,0,10*ROW('Hygiene Data'!I62)))</f>
        <v/>
      </c>
      <c r="EF68" s="305"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61"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5"/>
      <c r="BS69" s="305" t="str">
        <f ca="true">+IF(OFFSET('Water Data'!$D$27,0,10*ROW('Water Data'!D63))="","",OFFSET('Water Data'!$D$27,0,10*ROW('Water Data'!D63)))</f>
        <v/>
      </c>
      <c r="BT69" s="305" t="str">
        <f ca="true">+IF(OFFSET('Water Data'!$D$28,0,10*ROW('Water Data'!D63))="","",OFFSET('Water Data'!$D$28,0,10*ROW('Water Data'!D63)))</f>
        <v/>
      </c>
      <c r="BU69" s="305" t="str">
        <f ca="true">+IF(OFFSET('Water Data'!$D$29,0,10*ROW('Water Data'!D63))="","",OFFSET('Water Data'!$D$29,0,10*ROW('Water Data'!D63)))</f>
        <v/>
      </c>
      <c r="BV69" s="305" t="str">
        <f ca="true">+IF(OFFSET('Water Data'!$E$27,0,10*ROW('Water Data'!E63))="","",OFFSET('Water Data'!$E$27,0,10*ROW('Water Data'!E63)))</f>
        <v/>
      </c>
      <c r="BW69" s="305" t="str">
        <f ca="true">+IF(OFFSET('Water Data'!$E$28,0,10*ROW('Water Data'!E63))="","",OFFSET('Water Data'!$E$28,0,10*ROW('Water Data'!E63)))</f>
        <v/>
      </c>
      <c r="BX69" s="305" t="str">
        <f ca="true">+IF(OFFSET('Water Data'!$E$29,0,10*ROW('Water Data'!E63))="","",OFFSET('Water Data'!$E$29,0,10*ROW('Water Data'!E63)))</f>
        <v/>
      </c>
      <c r="BY69" s="305" t="str">
        <f ca="true">+IF(OFFSET('Water Data'!$F$27,0,10*ROW('Water Data'!F63))="","",OFFSET('Water Data'!$F$27,0,10*ROW('Water Data'!F63)))</f>
        <v/>
      </c>
      <c r="BZ69" s="305" t="str">
        <f ca="true">+IF(OFFSET('Water Data'!$F$28,0,10*ROW('Water Data'!F63))="","",OFFSET('Water Data'!$F$28,0,10*ROW('Water Data'!F63)))</f>
        <v/>
      </c>
      <c r="CA69" s="305" t="str">
        <f ca="true">+IF(OFFSET('Water Data'!$F$29,0,10*ROW('Water Data'!F63))="","",OFFSET('Water Data'!$F$29,0,10*ROW('Water Data'!F63)))</f>
        <v/>
      </c>
      <c r="CB69" s="305" t="str">
        <f ca="true">+IF(OFFSET('Water Data'!$G$27,0,10*ROW('Water Data'!G63))="","",OFFSET('Water Data'!$G$27,0,10*ROW('Water Data'!G63)))</f>
        <v/>
      </c>
      <c r="CC69" s="305" t="str">
        <f ca="true">+IF(OFFSET('Water Data'!$G$28,0,10*ROW('Water Data'!G63))="","",OFFSET('Water Data'!$G$28,0,10*ROW('Water Data'!G63)))</f>
        <v/>
      </c>
      <c r="CD69" s="305" t="str">
        <f ca="true">+IF(OFFSET('Water Data'!$G$29,0,10*ROW('Water Data'!G63))="","",OFFSET('Water Data'!$G$29,0,10*ROW('Water Data'!G63)))</f>
        <v/>
      </c>
      <c r="CE69" s="305" t="str">
        <f ca="true">+IF(OFFSET('Water Data'!$H$27,0,10*ROW('Water Data'!H63))="","",OFFSET('Water Data'!$H$27,0,10*ROW('Water Data'!H63)))</f>
        <v/>
      </c>
      <c r="CF69" s="305" t="str">
        <f ca="true">+IF(OFFSET('Water Data'!$H$28,0,10*ROW('Water Data'!H63))="","",OFFSET('Water Data'!$H$28,0,10*ROW('Water Data'!H63)))</f>
        <v/>
      </c>
      <c r="CG69" s="305" t="str">
        <f ca="true">+IF(OFFSET('Water Data'!$H$29,0,10*ROW('Water Data'!H63))="","",OFFSET('Water Data'!$H$29,0,10*ROW('Water Data'!H63)))</f>
        <v/>
      </c>
      <c r="CH69" s="305" t="str">
        <f ca="true">+IF(OFFSET('Water Data'!$I$27,0,10*ROW('Water Data'!I63))="","",OFFSET('Water Data'!$I$27,0,10*ROW('Water Data'!I63)))</f>
        <v/>
      </c>
      <c r="CI69" s="305" t="str">
        <f ca="true">+IF(OFFSET('Water Data'!$I$28,0,10*ROW('Water Data'!I63))="","",OFFSET('Water Data'!$I$28,0,10*ROW('Water Data'!I63)))</f>
        <v/>
      </c>
      <c r="CJ69" s="305" t="str">
        <f ca="true">+IF(OFFSET('Water Data'!$I$29,0,10*ROW('Water Data'!I63))="","",OFFSET('Water Data'!$I$29,0,10*ROW('Water Data'!I63)))</f>
        <v/>
      </c>
      <c r="CK69" s="305" t="str">
        <f ca="true">+IF(OFFSET('Sanitation Data'!$D$28,0,10*ROW('Sanitation Data'!D63))="","",OFFSET('Sanitation Data'!$D$28,0,10*ROW('Sanitation Data'!D63)))</f>
        <v/>
      </c>
      <c r="CL69" s="305" t="str">
        <f ca="true">+IF(OFFSET('Sanitation Data'!$D$29,0,10*ROW('Sanitation Data'!D63))="","",OFFSET('Sanitation Data'!$D$29,0,10*ROW('Sanitation Data'!D63)))</f>
        <v/>
      </c>
      <c r="CM69" s="305" t="str">
        <f ca="true">+IF(OFFSET('Sanitation Data'!$D$30,0,10*ROW('Sanitation Data'!D63))="","",OFFSET('Sanitation Data'!$D$30,0,10*ROW('Sanitation Data'!D63)))</f>
        <v/>
      </c>
      <c r="CN69" s="305" t="str">
        <f ca="true">+IF(OFFSET('Sanitation Data'!$D$31,0,10*ROW('Sanitation Data'!D63))="","",OFFSET('Sanitation Data'!$D$31,0,10*ROW('Sanitation Data'!D63)))</f>
        <v/>
      </c>
      <c r="CO69" s="305" t="str">
        <f ca="true">+IF(OFFSET('Sanitation Data'!$D$32,0,10*ROW('Sanitation Data'!D63))="","",OFFSET('Sanitation Data'!$D$32,0,10*ROW('Sanitation Data'!D63)))</f>
        <v/>
      </c>
      <c r="CP69" s="305" t="str">
        <f ca="true">+IF(OFFSET('Sanitation Data'!$E$28,0,10*ROW('Sanitation Data'!E63))="","",OFFSET('Sanitation Data'!$E$28,0,10*ROW('Sanitation Data'!E63)))</f>
        <v/>
      </c>
      <c r="CQ69" s="305" t="str">
        <f ca="true">+IF(OFFSET('Sanitation Data'!$E$29,0,10*ROW('Sanitation Data'!E63))="","",OFFSET('Sanitation Data'!$E$29,0,10*ROW('Sanitation Data'!E63)))</f>
        <v/>
      </c>
      <c r="CR69" s="305" t="str">
        <f ca="true">+IF(OFFSET('Sanitation Data'!$E$30,0,10*ROW('Sanitation Data'!E63))="","",OFFSET('Sanitation Data'!$E$30,0,10*ROW('Sanitation Data'!E63)))</f>
        <v/>
      </c>
      <c r="CS69" s="305" t="str">
        <f ca="true">+IF(OFFSET('Sanitation Data'!$E$31,0,10*ROW('Sanitation Data'!E63))="","",OFFSET('Sanitation Data'!$E$31,0,10*ROW('Sanitation Data'!E63)))</f>
        <v/>
      </c>
      <c r="CT69" s="305" t="str">
        <f ca="true">+IF(OFFSET('Sanitation Data'!$E$32,0,10*ROW('Sanitation Data'!E63))="","",OFFSET('Sanitation Data'!$E$32,0,10*ROW('Sanitation Data'!E63)))</f>
        <v/>
      </c>
      <c r="CU69" s="305" t="str">
        <f ca="true">+IF(OFFSET('Sanitation Data'!$F$28,0,10*ROW('Sanitation Data'!F63))="","",OFFSET('Sanitation Data'!$F$28,0,10*ROW('Sanitation Data'!F63)))</f>
        <v/>
      </c>
      <c r="CV69" s="305" t="str">
        <f ca="true">+IF(OFFSET('Sanitation Data'!$F$29,0,10*ROW('Sanitation Data'!F63))="","",OFFSET('Sanitation Data'!$F$29,0,10*ROW('Sanitation Data'!F63)))</f>
        <v/>
      </c>
      <c r="CW69" s="305" t="str">
        <f ca="true">+IF(OFFSET('Sanitation Data'!$F$30,0,10*ROW('Sanitation Data'!F63))="","",OFFSET('Sanitation Data'!$F$30,0,10*ROW('Sanitation Data'!F63)))</f>
        <v/>
      </c>
      <c r="CX69" s="305" t="str">
        <f ca="true">+IF(OFFSET('Sanitation Data'!$F$31,0,10*ROW('Sanitation Data'!F63))="","",OFFSET('Sanitation Data'!$F$31,0,10*ROW('Sanitation Data'!F63)))</f>
        <v/>
      </c>
      <c r="CY69" s="305" t="str">
        <f ca="true">+IF(OFFSET('Sanitation Data'!$F$32,0,10*ROW('Sanitation Data'!F63))="","",OFFSET('Sanitation Data'!$F$32,0,10*ROW('Sanitation Data'!F63)))</f>
        <v/>
      </c>
      <c r="CZ69" s="305" t="str">
        <f ca="true">+IF(OFFSET('Sanitation Data'!$G$28,0,10*ROW('Sanitation Data'!G63))="","",OFFSET('Sanitation Data'!$G$28,0,10*ROW('Sanitation Data'!G63)))</f>
        <v/>
      </c>
      <c r="DA69" s="305" t="str">
        <f ca="true">+IF(OFFSET('Sanitation Data'!$G$29,0,10*ROW('Sanitation Data'!G63))="","",OFFSET('Sanitation Data'!$G$29,0,10*ROW('Sanitation Data'!G63)))</f>
        <v/>
      </c>
      <c r="DB69" s="305" t="str">
        <f ca="true">+IF(OFFSET('Sanitation Data'!$G$30,0,10*ROW('Sanitation Data'!G63))="","",OFFSET('Sanitation Data'!$G$30,0,10*ROW('Sanitation Data'!G63)))</f>
        <v/>
      </c>
      <c r="DC69" s="305" t="str">
        <f ca="true">+IF(OFFSET('Sanitation Data'!$G$31,0,10*ROW('Sanitation Data'!G63))="","",OFFSET('Sanitation Data'!$G$31,0,10*ROW('Sanitation Data'!G63)))</f>
        <v/>
      </c>
      <c r="DD69" s="305" t="str">
        <f ca="true">+IF(OFFSET('Sanitation Data'!$G$32,0,10*ROW('Sanitation Data'!G63))="","",OFFSET('Sanitation Data'!$G$32,0,10*ROW('Sanitation Data'!G63)))</f>
        <v/>
      </c>
      <c r="DE69" s="305" t="str">
        <f ca="true">+IF(OFFSET('Sanitation Data'!$H$28,0,10*ROW('Sanitation Data'!H63))="","",OFFSET('Sanitation Data'!$H$28,0,10*ROW('Sanitation Data'!H63)))</f>
        <v/>
      </c>
      <c r="DF69" s="305" t="str">
        <f ca="true">+IF(OFFSET('Sanitation Data'!$H$29,0,10*ROW('Sanitation Data'!H63))="","",OFFSET('Sanitation Data'!$H$29,0,10*ROW('Sanitation Data'!H63)))</f>
        <v/>
      </c>
      <c r="DG69" s="305" t="str">
        <f ca="true">+IF(OFFSET('Sanitation Data'!$H$30,0,10*ROW('Sanitation Data'!H63))="","",OFFSET('Sanitation Data'!$H$30,0,10*ROW('Sanitation Data'!H63)))</f>
        <v/>
      </c>
      <c r="DH69" s="305" t="str">
        <f ca="true">+IF(OFFSET('Sanitation Data'!$H$31,0,10*ROW('Sanitation Data'!H63))="","",OFFSET('Sanitation Data'!$H$31,0,10*ROW('Sanitation Data'!H63)))</f>
        <v/>
      </c>
      <c r="DI69" s="305" t="str">
        <f ca="true">+IF(OFFSET('Sanitation Data'!$H$32,0,10*ROW('Sanitation Data'!H63))="","",OFFSET('Sanitation Data'!$H$32,0,10*ROW('Sanitation Data'!H63)))</f>
        <v/>
      </c>
      <c r="DJ69" s="305" t="str">
        <f ca="true">+IF(OFFSET('Sanitation Data'!$I$28,0,10*ROW('Sanitation Data'!I63))="","",OFFSET('Sanitation Data'!$I$28,0,10*ROW('Sanitation Data'!I63)))</f>
        <v/>
      </c>
      <c r="DK69" s="305" t="str">
        <f ca="true">+IF(OFFSET('Sanitation Data'!$I$29,0,10*ROW('Sanitation Data'!I63))="","",OFFSET('Sanitation Data'!$I$29,0,10*ROW('Sanitation Data'!I63)))</f>
        <v/>
      </c>
      <c r="DL69" s="305" t="str">
        <f ca="true">+IF(OFFSET('Sanitation Data'!$I$30,0,10*ROW('Sanitation Data'!I63))="","",OFFSET('Sanitation Data'!$I$30,0,10*ROW('Sanitation Data'!I63)))</f>
        <v/>
      </c>
      <c r="DM69" s="305" t="str">
        <f ca="true">+IF(OFFSET('Sanitation Data'!$I$31,0,10*ROW('Sanitation Data'!I63))="","",OFFSET('Sanitation Data'!$I$31,0,10*ROW('Sanitation Data'!I63)))</f>
        <v/>
      </c>
      <c r="DN69" s="305" t="str">
        <f ca="true">+IF(OFFSET('Sanitation Data'!$I$32,0,10*ROW('Sanitation Data'!I63))="","",OFFSET('Sanitation Data'!$I$32,0,10*ROW('Sanitation Data'!I63)))</f>
        <v/>
      </c>
      <c r="DO69" s="305" t="str">
        <f ca="true">+IF(OFFSET('Hygiene Data'!$D$11,0,10*ROW('Hygiene Data'!D63))="","",OFFSET('Hygiene Data'!$D$11,0,10*ROW('Hygiene Data'!D63)))</f>
        <v/>
      </c>
      <c r="DP69" s="305" t="str">
        <f ca="true">+IF(OFFSET('Hygiene Data'!$D$12,0,10*ROW('Hygiene Data'!D63))="","",OFFSET('Hygiene Data'!$D$12,0,10*ROW('Hygiene Data'!D63)))</f>
        <v/>
      </c>
      <c r="DQ69" s="305" t="str">
        <f ca="true">+IF(OFFSET('Hygiene Data'!$D$13,0,10*ROW('Hygiene Data'!D63))="","",OFFSET('Hygiene Data'!$D$13,0,10*ROW('Hygiene Data'!D63)))</f>
        <v/>
      </c>
      <c r="DR69" s="305" t="str">
        <f ca="true">+IF(OFFSET('Hygiene Data'!$E$11,0,10*ROW('Hygiene Data'!E63))="","",OFFSET('Hygiene Data'!$E$11,0,10*ROW('Hygiene Data'!E63)))</f>
        <v/>
      </c>
      <c r="DS69" s="305" t="str">
        <f ca="true">+IF(OFFSET('Hygiene Data'!$E$12,0,10*ROW('Hygiene Data'!E63))="","",OFFSET('Hygiene Data'!$E$12,0,10*ROW('Hygiene Data'!E63)))</f>
        <v/>
      </c>
      <c r="DT69" s="305" t="str">
        <f ca="true">+IF(OFFSET('Hygiene Data'!$E$13,0,10*ROW('Hygiene Data'!E63))="","",OFFSET('Hygiene Data'!$E$13,0,10*ROW('Hygiene Data'!E63)))</f>
        <v/>
      </c>
      <c r="DU69" s="305" t="str">
        <f ca="true">+IF(OFFSET('Hygiene Data'!$F$11,0,10*ROW('Hygiene Data'!F63))="","",OFFSET('Hygiene Data'!$F$11,0,10*ROW('Hygiene Data'!F63)))</f>
        <v/>
      </c>
      <c r="DV69" s="305" t="str">
        <f ca="true">+IF(OFFSET('Hygiene Data'!$F$12,0,10*ROW('Hygiene Data'!F63))="","",OFFSET('Hygiene Data'!$F$12,0,10*ROW('Hygiene Data'!F63)))</f>
        <v/>
      </c>
      <c r="DW69" s="305" t="str">
        <f ca="true">+IF(OFFSET('Hygiene Data'!$F$13,0,10*ROW('Hygiene Data'!F63))="","",OFFSET('Hygiene Data'!$F$13,0,10*ROW('Hygiene Data'!F63)))</f>
        <v/>
      </c>
      <c r="DX69" s="305" t="str">
        <f ca="true">+IF(OFFSET('Hygiene Data'!$G$11,0,10*ROW('Hygiene Data'!G63))="","",OFFSET('Hygiene Data'!$G$11,0,10*ROW('Hygiene Data'!G63)))</f>
        <v/>
      </c>
      <c r="DY69" s="305" t="str">
        <f ca="true">+IF(OFFSET('Hygiene Data'!$G$12,0,10*ROW('Hygiene Data'!G63))="","",OFFSET('Hygiene Data'!$G$12,0,10*ROW('Hygiene Data'!G63)))</f>
        <v/>
      </c>
      <c r="DZ69" s="305" t="str">
        <f ca="true">+IF(OFFSET('Hygiene Data'!$G$13,0,10*ROW('Hygiene Data'!G63))="","",OFFSET('Hygiene Data'!$G$13,0,10*ROW('Hygiene Data'!G63)))</f>
        <v/>
      </c>
      <c r="EA69" s="305" t="str">
        <f ca="true">+IF(OFFSET('Hygiene Data'!$H$11,0,10*ROW('Hygiene Data'!H63))="","",OFFSET('Hygiene Data'!$H$11,0,10*ROW('Hygiene Data'!H63)))</f>
        <v/>
      </c>
      <c r="EB69" s="305" t="str">
        <f ca="true">+IF(OFFSET('Hygiene Data'!$H$12,0,10*ROW('Hygiene Data'!H63))="","",OFFSET('Hygiene Data'!$H$12,0,10*ROW('Hygiene Data'!H63)))</f>
        <v/>
      </c>
      <c r="EC69" s="305" t="str">
        <f ca="true">+IF(OFFSET('Hygiene Data'!$H$13,0,10*ROW('Hygiene Data'!H63))="","",OFFSET('Hygiene Data'!$H$13,0,10*ROW('Hygiene Data'!H63)))</f>
        <v/>
      </c>
      <c r="ED69" s="305" t="str">
        <f ca="true">+IF(OFFSET('Hygiene Data'!$I$11,0,10*ROW('Hygiene Data'!I63))="","",OFFSET('Hygiene Data'!$I$11,0,10*ROW('Hygiene Data'!I63)))</f>
        <v/>
      </c>
      <c r="EE69" s="305" t="str">
        <f ca="true">+IF(OFFSET('Hygiene Data'!$I$12,0,10*ROW('Hygiene Data'!I63))="","",OFFSET('Hygiene Data'!$I$12,0,10*ROW('Hygiene Data'!I63)))</f>
        <v/>
      </c>
      <c r="EF69" s="305"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61"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5"/>
      <c r="BS70" s="305" t="str">
        <f ca="true">+IF(OFFSET('Water Data'!$D$27,0,10*ROW('Water Data'!D64))="","",OFFSET('Water Data'!$D$27,0,10*ROW('Water Data'!D64)))</f>
        <v/>
      </c>
      <c r="BT70" s="305" t="str">
        <f ca="true">+IF(OFFSET('Water Data'!$D$28,0,10*ROW('Water Data'!D64))="","",OFFSET('Water Data'!$D$28,0,10*ROW('Water Data'!D64)))</f>
        <v/>
      </c>
      <c r="BU70" s="305" t="str">
        <f ca="true">+IF(OFFSET('Water Data'!$D$29,0,10*ROW('Water Data'!D64))="","",OFFSET('Water Data'!$D$29,0,10*ROW('Water Data'!D64)))</f>
        <v/>
      </c>
      <c r="BV70" s="305" t="str">
        <f ca="true">+IF(OFFSET('Water Data'!$E$27,0,10*ROW('Water Data'!E64))="","",OFFSET('Water Data'!$E$27,0,10*ROW('Water Data'!E64)))</f>
        <v/>
      </c>
      <c r="BW70" s="305" t="str">
        <f ca="true">+IF(OFFSET('Water Data'!$E$28,0,10*ROW('Water Data'!E64))="","",OFFSET('Water Data'!$E$28,0,10*ROW('Water Data'!E64)))</f>
        <v/>
      </c>
      <c r="BX70" s="305" t="str">
        <f ca="true">+IF(OFFSET('Water Data'!$E$29,0,10*ROW('Water Data'!E64))="","",OFFSET('Water Data'!$E$29,0,10*ROW('Water Data'!E64)))</f>
        <v/>
      </c>
      <c r="BY70" s="305" t="str">
        <f ca="true">+IF(OFFSET('Water Data'!$F$27,0,10*ROW('Water Data'!F64))="","",OFFSET('Water Data'!$F$27,0,10*ROW('Water Data'!F64)))</f>
        <v/>
      </c>
      <c r="BZ70" s="305" t="str">
        <f ca="true">+IF(OFFSET('Water Data'!$F$28,0,10*ROW('Water Data'!F64))="","",OFFSET('Water Data'!$F$28,0,10*ROW('Water Data'!F64)))</f>
        <v/>
      </c>
      <c r="CA70" s="305" t="str">
        <f ca="true">+IF(OFFSET('Water Data'!$F$29,0,10*ROW('Water Data'!F64))="","",OFFSET('Water Data'!$F$29,0,10*ROW('Water Data'!F64)))</f>
        <v/>
      </c>
      <c r="CB70" s="305" t="str">
        <f ca="true">+IF(OFFSET('Water Data'!$G$27,0,10*ROW('Water Data'!G64))="","",OFFSET('Water Data'!$G$27,0,10*ROW('Water Data'!G64)))</f>
        <v/>
      </c>
      <c r="CC70" s="305" t="str">
        <f ca="true">+IF(OFFSET('Water Data'!$G$28,0,10*ROW('Water Data'!G64))="","",OFFSET('Water Data'!$G$28,0,10*ROW('Water Data'!G64)))</f>
        <v/>
      </c>
      <c r="CD70" s="305" t="str">
        <f ca="true">+IF(OFFSET('Water Data'!$G$29,0,10*ROW('Water Data'!G64))="","",OFFSET('Water Data'!$G$29,0,10*ROW('Water Data'!G64)))</f>
        <v/>
      </c>
      <c r="CE70" s="305" t="str">
        <f ca="true">+IF(OFFSET('Water Data'!$H$27,0,10*ROW('Water Data'!H64))="","",OFFSET('Water Data'!$H$27,0,10*ROW('Water Data'!H64)))</f>
        <v/>
      </c>
      <c r="CF70" s="305" t="str">
        <f ca="true">+IF(OFFSET('Water Data'!$H$28,0,10*ROW('Water Data'!H64))="","",OFFSET('Water Data'!$H$28,0,10*ROW('Water Data'!H64)))</f>
        <v/>
      </c>
      <c r="CG70" s="305" t="str">
        <f ca="true">+IF(OFFSET('Water Data'!$H$29,0,10*ROW('Water Data'!H64))="","",OFFSET('Water Data'!$H$29,0,10*ROW('Water Data'!H64)))</f>
        <v/>
      </c>
      <c r="CH70" s="305" t="str">
        <f ca="true">+IF(OFFSET('Water Data'!$I$27,0,10*ROW('Water Data'!I64))="","",OFFSET('Water Data'!$I$27,0,10*ROW('Water Data'!I64)))</f>
        <v/>
      </c>
      <c r="CI70" s="305" t="str">
        <f ca="true">+IF(OFFSET('Water Data'!$I$28,0,10*ROW('Water Data'!I64))="","",OFFSET('Water Data'!$I$28,0,10*ROW('Water Data'!I64)))</f>
        <v/>
      </c>
      <c r="CJ70" s="305" t="str">
        <f ca="true">+IF(OFFSET('Water Data'!$I$29,0,10*ROW('Water Data'!I64))="","",OFFSET('Water Data'!$I$29,0,10*ROW('Water Data'!I64)))</f>
        <v/>
      </c>
      <c r="CK70" s="305" t="str">
        <f ca="true">+IF(OFFSET('Sanitation Data'!$D$28,0,10*ROW('Sanitation Data'!D64))="","",OFFSET('Sanitation Data'!$D$28,0,10*ROW('Sanitation Data'!D64)))</f>
        <v/>
      </c>
      <c r="CL70" s="305" t="str">
        <f ca="true">+IF(OFFSET('Sanitation Data'!$D$29,0,10*ROW('Sanitation Data'!D64))="","",OFFSET('Sanitation Data'!$D$29,0,10*ROW('Sanitation Data'!D64)))</f>
        <v/>
      </c>
      <c r="CM70" s="305" t="str">
        <f ca="true">+IF(OFFSET('Sanitation Data'!$D$30,0,10*ROW('Sanitation Data'!D64))="","",OFFSET('Sanitation Data'!$D$30,0,10*ROW('Sanitation Data'!D64)))</f>
        <v/>
      </c>
      <c r="CN70" s="305" t="str">
        <f ca="true">+IF(OFFSET('Sanitation Data'!$D$31,0,10*ROW('Sanitation Data'!D64))="","",OFFSET('Sanitation Data'!$D$31,0,10*ROW('Sanitation Data'!D64)))</f>
        <v/>
      </c>
      <c r="CO70" s="305" t="str">
        <f ca="true">+IF(OFFSET('Sanitation Data'!$D$32,0,10*ROW('Sanitation Data'!D64))="","",OFFSET('Sanitation Data'!$D$32,0,10*ROW('Sanitation Data'!D64)))</f>
        <v/>
      </c>
      <c r="CP70" s="305" t="str">
        <f ca="true">+IF(OFFSET('Sanitation Data'!$E$28,0,10*ROW('Sanitation Data'!E64))="","",OFFSET('Sanitation Data'!$E$28,0,10*ROW('Sanitation Data'!E64)))</f>
        <v/>
      </c>
      <c r="CQ70" s="305" t="str">
        <f ca="true">+IF(OFFSET('Sanitation Data'!$E$29,0,10*ROW('Sanitation Data'!E64))="","",OFFSET('Sanitation Data'!$E$29,0,10*ROW('Sanitation Data'!E64)))</f>
        <v/>
      </c>
      <c r="CR70" s="305" t="str">
        <f ca="true">+IF(OFFSET('Sanitation Data'!$E$30,0,10*ROW('Sanitation Data'!E64))="","",OFFSET('Sanitation Data'!$E$30,0,10*ROW('Sanitation Data'!E64)))</f>
        <v/>
      </c>
      <c r="CS70" s="305" t="str">
        <f ca="true">+IF(OFFSET('Sanitation Data'!$E$31,0,10*ROW('Sanitation Data'!E64))="","",OFFSET('Sanitation Data'!$E$31,0,10*ROW('Sanitation Data'!E64)))</f>
        <v/>
      </c>
      <c r="CT70" s="305" t="str">
        <f ca="true">+IF(OFFSET('Sanitation Data'!$E$32,0,10*ROW('Sanitation Data'!E64))="","",OFFSET('Sanitation Data'!$E$32,0,10*ROW('Sanitation Data'!E64)))</f>
        <v/>
      </c>
      <c r="CU70" s="305" t="str">
        <f ca="true">+IF(OFFSET('Sanitation Data'!$F$28,0,10*ROW('Sanitation Data'!F64))="","",OFFSET('Sanitation Data'!$F$28,0,10*ROW('Sanitation Data'!F64)))</f>
        <v/>
      </c>
      <c r="CV70" s="305" t="str">
        <f ca="true">+IF(OFFSET('Sanitation Data'!$F$29,0,10*ROW('Sanitation Data'!F64))="","",OFFSET('Sanitation Data'!$F$29,0,10*ROW('Sanitation Data'!F64)))</f>
        <v/>
      </c>
      <c r="CW70" s="305" t="str">
        <f ca="true">+IF(OFFSET('Sanitation Data'!$F$30,0,10*ROW('Sanitation Data'!F64))="","",OFFSET('Sanitation Data'!$F$30,0,10*ROW('Sanitation Data'!F64)))</f>
        <v/>
      </c>
      <c r="CX70" s="305" t="str">
        <f ca="true">+IF(OFFSET('Sanitation Data'!$F$31,0,10*ROW('Sanitation Data'!F64))="","",OFFSET('Sanitation Data'!$F$31,0,10*ROW('Sanitation Data'!F64)))</f>
        <v/>
      </c>
      <c r="CY70" s="305" t="str">
        <f ca="true">+IF(OFFSET('Sanitation Data'!$F$32,0,10*ROW('Sanitation Data'!F64))="","",OFFSET('Sanitation Data'!$F$32,0,10*ROW('Sanitation Data'!F64)))</f>
        <v/>
      </c>
      <c r="CZ70" s="305" t="str">
        <f ca="true">+IF(OFFSET('Sanitation Data'!$G$28,0,10*ROW('Sanitation Data'!G64))="","",OFFSET('Sanitation Data'!$G$28,0,10*ROW('Sanitation Data'!G64)))</f>
        <v/>
      </c>
      <c r="DA70" s="305" t="str">
        <f ca="true">+IF(OFFSET('Sanitation Data'!$G$29,0,10*ROW('Sanitation Data'!G64))="","",OFFSET('Sanitation Data'!$G$29,0,10*ROW('Sanitation Data'!G64)))</f>
        <v/>
      </c>
      <c r="DB70" s="305" t="str">
        <f ca="true">+IF(OFFSET('Sanitation Data'!$G$30,0,10*ROW('Sanitation Data'!G64))="","",OFFSET('Sanitation Data'!$G$30,0,10*ROW('Sanitation Data'!G64)))</f>
        <v/>
      </c>
      <c r="DC70" s="305" t="str">
        <f ca="true">+IF(OFFSET('Sanitation Data'!$G$31,0,10*ROW('Sanitation Data'!G64))="","",OFFSET('Sanitation Data'!$G$31,0,10*ROW('Sanitation Data'!G64)))</f>
        <v/>
      </c>
      <c r="DD70" s="305" t="str">
        <f ca="true">+IF(OFFSET('Sanitation Data'!$G$32,0,10*ROW('Sanitation Data'!G64))="","",OFFSET('Sanitation Data'!$G$32,0,10*ROW('Sanitation Data'!G64)))</f>
        <v/>
      </c>
      <c r="DE70" s="305" t="str">
        <f ca="true">+IF(OFFSET('Sanitation Data'!$H$28,0,10*ROW('Sanitation Data'!H64))="","",OFFSET('Sanitation Data'!$H$28,0,10*ROW('Sanitation Data'!H64)))</f>
        <v/>
      </c>
      <c r="DF70" s="305" t="str">
        <f ca="true">+IF(OFFSET('Sanitation Data'!$H$29,0,10*ROW('Sanitation Data'!H64))="","",OFFSET('Sanitation Data'!$H$29,0,10*ROW('Sanitation Data'!H64)))</f>
        <v/>
      </c>
      <c r="DG70" s="305" t="str">
        <f ca="true">+IF(OFFSET('Sanitation Data'!$H$30,0,10*ROW('Sanitation Data'!H64))="","",OFFSET('Sanitation Data'!$H$30,0,10*ROW('Sanitation Data'!H64)))</f>
        <v/>
      </c>
      <c r="DH70" s="305" t="str">
        <f ca="true">+IF(OFFSET('Sanitation Data'!$H$31,0,10*ROW('Sanitation Data'!H64))="","",OFFSET('Sanitation Data'!$H$31,0,10*ROW('Sanitation Data'!H64)))</f>
        <v/>
      </c>
      <c r="DI70" s="305" t="str">
        <f ca="true">+IF(OFFSET('Sanitation Data'!$H$32,0,10*ROW('Sanitation Data'!H64))="","",OFFSET('Sanitation Data'!$H$32,0,10*ROW('Sanitation Data'!H64)))</f>
        <v/>
      </c>
      <c r="DJ70" s="305" t="str">
        <f ca="true">+IF(OFFSET('Sanitation Data'!$I$28,0,10*ROW('Sanitation Data'!I64))="","",OFFSET('Sanitation Data'!$I$28,0,10*ROW('Sanitation Data'!I64)))</f>
        <v/>
      </c>
      <c r="DK70" s="305" t="str">
        <f ca="true">+IF(OFFSET('Sanitation Data'!$I$29,0,10*ROW('Sanitation Data'!I64))="","",OFFSET('Sanitation Data'!$I$29,0,10*ROW('Sanitation Data'!I64)))</f>
        <v/>
      </c>
      <c r="DL70" s="305" t="str">
        <f ca="true">+IF(OFFSET('Sanitation Data'!$I$30,0,10*ROW('Sanitation Data'!I64))="","",OFFSET('Sanitation Data'!$I$30,0,10*ROW('Sanitation Data'!I64)))</f>
        <v/>
      </c>
      <c r="DM70" s="305" t="str">
        <f ca="true">+IF(OFFSET('Sanitation Data'!$I$31,0,10*ROW('Sanitation Data'!I64))="","",OFFSET('Sanitation Data'!$I$31,0,10*ROW('Sanitation Data'!I64)))</f>
        <v/>
      </c>
      <c r="DN70" s="305" t="str">
        <f ca="true">+IF(OFFSET('Sanitation Data'!$I$32,0,10*ROW('Sanitation Data'!I64))="","",OFFSET('Sanitation Data'!$I$32,0,10*ROW('Sanitation Data'!I64)))</f>
        <v/>
      </c>
      <c r="DO70" s="305" t="str">
        <f ca="true">+IF(OFFSET('Hygiene Data'!$D$11,0,10*ROW('Hygiene Data'!D64))="","",OFFSET('Hygiene Data'!$D$11,0,10*ROW('Hygiene Data'!D64)))</f>
        <v/>
      </c>
      <c r="DP70" s="305" t="str">
        <f ca="true">+IF(OFFSET('Hygiene Data'!$D$12,0,10*ROW('Hygiene Data'!D64))="","",OFFSET('Hygiene Data'!$D$12,0,10*ROW('Hygiene Data'!D64)))</f>
        <v/>
      </c>
      <c r="DQ70" s="305" t="str">
        <f ca="true">+IF(OFFSET('Hygiene Data'!$D$13,0,10*ROW('Hygiene Data'!D64))="","",OFFSET('Hygiene Data'!$D$13,0,10*ROW('Hygiene Data'!D64)))</f>
        <v/>
      </c>
      <c r="DR70" s="305" t="str">
        <f ca="true">+IF(OFFSET('Hygiene Data'!$E$11,0,10*ROW('Hygiene Data'!E64))="","",OFFSET('Hygiene Data'!$E$11,0,10*ROW('Hygiene Data'!E64)))</f>
        <v/>
      </c>
      <c r="DS70" s="305" t="str">
        <f ca="true">+IF(OFFSET('Hygiene Data'!$E$12,0,10*ROW('Hygiene Data'!E64))="","",OFFSET('Hygiene Data'!$E$12,0,10*ROW('Hygiene Data'!E64)))</f>
        <v/>
      </c>
      <c r="DT70" s="305" t="str">
        <f ca="true">+IF(OFFSET('Hygiene Data'!$E$13,0,10*ROW('Hygiene Data'!E64))="","",OFFSET('Hygiene Data'!$E$13,0,10*ROW('Hygiene Data'!E64)))</f>
        <v/>
      </c>
      <c r="DU70" s="305" t="str">
        <f ca="true">+IF(OFFSET('Hygiene Data'!$F$11,0,10*ROW('Hygiene Data'!F64))="","",OFFSET('Hygiene Data'!$F$11,0,10*ROW('Hygiene Data'!F64)))</f>
        <v/>
      </c>
      <c r="DV70" s="305" t="str">
        <f ca="true">+IF(OFFSET('Hygiene Data'!$F$12,0,10*ROW('Hygiene Data'!F64))="","",OFFSET('Hygiene Data'!$F$12,0,10*ROW('Hygiene Data'!F64)))</f>
        <v/>
      </c>
      <c r="DW70" s="305" t="str">
        <f ca="true">+IF(OFFSET('Hygiene Data'!$F$13,0,10*ROW('Hygiene Data'!F64))="","",OFFSET('Hygiene Data'!$F$13,0,10*ROW('Hygiene Data'!F64)))</f>
        <v/>
      </c>
      <c r="DX70" s="305" t="str">
        <f ca="true">+IF(OFFSET('Hygiene Data'!$G$11,0,10*ROW('Hygiene Data'!G64))="","",OFFSET('Hygiene Data'!$G$11,0,10*ROW('Hygiene Data'!G64)))</f>
        <v/>
      </c>
      <c r="DY70" s="305" t="str">
        <f ca="true">+IF(OFFSET('Hygiene Data'!$G$12,0,10*ROW('Hygiene Data'!G64))="","",OFFSET('Hygiene Data'!$G$12,0,10*ROW('Hygiene Data'!G64)))</f>
        <v/>
      </c>
      <c r="DZ70" s="305" t="str">
        <f ca="true">+IF(OFFSET('Hygiene Data'!$G$13,0,10*ROW('Hygiene Data'!G64))="","",OFFSET('Hygiene Data'!$G$13,0,10*ROW('Hygiene Data'!G64)))</f>
        <v/>
      </c>
      <c r="EA70" s="305" t="str">
        <f ca="true">+IF(OFFSET('Hygiene Data'!$H$11,0,10*ROW('Hygiene Data'!H64))="","",OFFSET('Hygiene Data'!$H$11,0,10*ROW('Hygiene Data'!H64)))</f>
        <v/>
      </c>
      <c r="EB70" s="305" t="str">
        <f ca="true">+IF(OFFSET('Hygiene Data'!$H$12,0,10*ROW('Hygiene Data'!H64))="","",OFFSET('Hygiene Data'!$H$12,0,10*ROW('Hygiene Data'!H64)))</f>
        <v/>
      </c>
      <c r="EC70" s="305" t="str">
        <f ca="true">+IF(OFFSET('Hygiene Data'!$H$13,0,10*ROW('Hygiene Data'!H64))="","",OFFSET('Hygiene Data'!$H$13,0,10*ROW('Hygiene Data'!H64)))</f>
        <v/>
      </c>
      <c r="ED70" s="305" t="str">
        <f ca="true">+IF(OFFSET('Hygiene Data'!$I$11,0,10*ROW('Hygiene Data'!I64))="","",OFFSET('Hygiene Data'!$I$11,0,10*ROW('Hygiene Data'!I64)))</f>
        <v/>
      </c>
      <c r="EE70" s="305" t="str">
        <f ca="true">+IF(OFFSET('Hygiene Data'!$I$12,0,10*ROW('Hygiene Data'!I64))="","",OFFSET('Hygiene Data'!$I$12,0,10*ROW('Hygiene Data'!I64)))</f>
        <v/>
      </c>
      <c r="EF70" s="305"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61"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5"/>
      <c r="BS71" s="305" t="str">
        <f ca="true">+IF(OFFSET('Water Data'!$D$27,0,10*ROW('Water Data'!D65))="","",OFFSET('Water Data'!$D$27,0,10*ROW('Water Data'!D65)))</f>
        <v/>
      </c>
      <c r="BT71" s="305" t="str">
        <f ca="true">+IF(OFFSET('Water Data'!$D$28,0,10*ROW('Water Data'!D65))="","",OFFSET('Water Data'!$D$28,0,10*ROW('Water Data'!D65)))</f>
        <v/>
      </c>
      <c r="BU71" s="305" t="str">
        <f ca="true">+IF(OFFSET('Water Data'!$D$29,0,10*ROW('Water Data'!D65))="","",OFFSET('Water Data'!$D$29,0,10*ROW('Water Data'!D65)))</f>
        <v/>
      </c>
      <c r="BV71" s="305" t="str">
        <f ca="true">+IF(OFFSET('Water Data'!$E$27,0,10*ROW('Water Data'!E65))="","",OFFSET('Water Data'!$E$27,0,10*ROW('Water Data'!E65)))</f>
        <v/>
      </c>
      <c r="BW71" s="305" t="str">
        <f ca="true">+IF(OFFSET('Water Data'!$E$28,0,10*ROW('Water Data'!E65))="","",OFFSET('Water Data'!$E$28,0,10*ROW('Water Data'!E65)))</f>
        <v/>
      </c>
      <c r="BX71" s="305" t="str">
        <f ca="true">+IF(OFFSET('Water Data'!$E$29,0,10*ROW('Water Data'!E65))="","",OFFSET('Water Data'!$E$29,0,10*ROW('Water Data'!E65)))</f>
        <v/>
      </c>
      <c r="BY71" s="305" t="str">
        <f ca="true">+IF(OFFSET('Water Data'!$F$27,0,10*ROW('Water Data'!F65))="","",OFFSET('Water Data'!$F$27,0,10*ROW('Water Data'!F65)))</f>
        <v/>
      </c>
      <c r="BZ71" s="305" t="str">
        <f ca="true">+IF(OFFSET('Water Data'!$F$28,0,10*ROW('Water Data'!F65))="","",OFFSET('Water Data'!$F$28,0,10*ROW('Water Data'!F65)))</f>
        <v/>
      </c>
      <c r="CA71" s="305" t="str">
        <f ca="true">+IF(OFFSET('Water Data'!$F$29,0,10*ROW('Water Data'!F65))="","",OFFSET('Water Data'!$F$29,0,10*ROW('Water Data'!F65)))</f>
        <v/>
      </c>
      <c r="CB71" s="305" t="str">
        <f ca="true">+IF(OFFSET('Water Data'!$G$27,0,10*ROW('Water Data'!G65))="","",OFFSET('Water Data'!$G$27,0,10*ROW('Water Data'!G65)))</f>
        <v/>
      </c>
      <c r="CC71" s="305" t="str">
        <f ca="true">+IF(OFFSET('Water Data'!$G$28,0,10*ROW('Water Data'!G65))="","",OFFSET('Water Data'!$G$28,0,10*ROW('Water Data'!G65)))</f>
        <v/>
      </c>
      <c r="CD71" s="305" t="str">
        <f ca="true">+IF(OFFSET('Water Data'!$G$29,0,10*ROW('Water Data'!G65))="","",OFFSET('Water Data'!$G$29,0,10*ROW('Water Data'!G65)))</f>
        <v/>
      </c>
      <c r="CE71" s="305" t="str">
        <f ca="true">+IF(OFFSET('Water Data'!$H$27,0,10*ROW('Water Data'!H65))="","",OFFSET('Water Data'!$H$27,0,10*ROW('Water Data'!H65)))</f>
        <v/>
      </c>
      <c r="CF71" s="305" t="str">
        <f ca="true">+IF(OFFSET('Water Data'!$H$28,0,10*ROW('Water Data'!H65))="","",OFFSET('Water Data'!$H$28,0,10*ROW('Water Data'!H65)))</f>
        <v/>
      </c>
      <c r="CG71" s="305" t="str">
        <f ca="true">+IF(OFFSET('Water Data'!$H$29,0,10*ROW('Water Data'!H65))="","",OFFSET('Water Data'!$H$29,0,10*ROW('Water Data'!H65)))</f>
        <v/>
      </c>
      <c r="CH71" s="305" t="str">
        <f ca="true">+IF(OFFSET('Water Data'!$I$27,0,10*ROW('Water Data'!I65))="","",OFFSET('Water Data'!$I$27,0,10*ROW('Water Data'!I65)))</f>
        <v/>
      </c>
      <c r="CI71" s="305" t="str">
        <f ca="true">+IF(OFFSET('Water Data'!$I$28,0,10*ROW('Water Data'!I65))="","",OFFSET('Water Data'!$I$28,0,10*ROW('Water Data'!I65)))</f>
        <v/>
      </c>
      <c r="CJ71" s="305" t="str">
        <f ca="true">+IF(OFFSET('Water Data'!$I$29,0,10*ROW('Water Data'!I65))="","",OFFSET('Water Data'!$I$29,0,10*ROW('Water Data'!I65)))</f>
        <v/>
      </c>
      <c r="CK71" s="305" t="str">
        <f ca="true">+IF(OFFSET('Sanitation Data'!$D$28,0,10*ROW('Sanitation Data'!D65))="","",OFFSET('Sanitation Data'!$D$28,0,10*ROW('Sanitation Data'!D65)))</f>
        <v/>
      </c>
      <c r="CL71" s="305" t="str">
        <f ca="true">+IF(OFFSET('Sanitation Data'!$D$29,0,10*ROW('Sanitation Data'!D65))="","",OFFSET('Sanitation Data'!$D$29,0,10*ROW('Sanitation Data'!D65)))</f>
        <v/>
      </c>
      <c r="CM71" s="305" t="str">
        <f ca="true">+IF(OFFSET('Sanitation Data'!$D$30,0,10*ROW('Sanitation Data'!D65))="","",OFFSET('Sanitation Data'!$D$30,0,10*ROW('Sanitation Data'!D65)))</f>
        <v/>
      </c>
      <c r="CN71" s="305" t="str">
        <f ca="true">+IF(OFFSET('Sanitation Data'!$D$31,0,10*ROW('Sanitation Data'!D65))="","",OFFSET('Sanitation Data'!$D$31,0,10*ROW('Sanitation Data'!D65)))</f>
        <v/>
      </c>
      <c r="CO71" s="305" t="str">
        <f ca="true">+IF(OFFSET('Sanitation Data'!$D$32,0,10*ROW('Sanitation Data'!D65))="","",OFFSET('Sanitation Data'!$D$32,0,10*ROW('Sanitation Data'!D65)))</f>
        <v/>
      </c>
      <c r="CP71" s="305" t="str">
        <f ca="true">+IF(OFFSET('Sanitation Data'!$E$28,0,10*ROW('Sanitation Data'!E65))="","",OFFSET('Sanitation Data'!$E$28,0,10*ROW('Sanitation Data'!E65)))</f>
        <v/>
      </c>
      <c r="CQ71" s="305" t="str">
        <f ca="true">+IF(OFFSET('Sanitation Data'!$E$29,0,10*ROW('Sanitation Data'!E65))="","",OFFSET('Sanitation Data'!$E$29,0,10*ROW('Sanitation Data'!E65)))</f>
        <v/>
      </c>
      <c r="CR71" s="305" t="str">
        <f ca="true">+IF(OFFSET('Sanitation Data'!$E$30,0,10*ROW('Sanitation Data'!E65))="","",OFFSET('Sanitation Data'!$E$30,0,10*ROW('Sanitation Data'!E65)))</f>
        <v/>
      </c>
      <c r="CS71" s="305" t="str">
        <f ca="true">+IF(OFFSET('Sanitation Data'!$E$31,0,10*ROW('Sanitation Data'!E65))="","",OFFSET('Sanitation Data'!$E$31,0,10*ROW('Sanitation Data'!E65)))</f>
        <v/>
      </c>
      <c r="CT71" s="305" t="str">
        <f ca="true">+IF(OFFSET('Sanitation Data'!$E$32,0,10*ROW('Sanitation Data'!E65))="","",OFFSET('Sanitation Data'!$E$32,0,10*ROW('Sanitation Data'!E65)))</f>
        <v/>
      </c>
      <c r="CU71" s="305" t="str">
        <f ca="true">+IF(OFFSET('Sanitation Data'!$F$28,0,10*ROW('Sanitation Data'!F65))="","",OFFSET('Sanitation Data'!$F$28,0,10*ROW('Sanitation Data'!F65)))</f>
        <v/>
      </c>
      <c r="CV71" s="305" t="str">
        <f ca="true">+IF(OFFSET('Sanitation Data'!$F$29,0,10*ROW('Sanitation Data'!F65))="","",OFFSET('Sanitation Data'!$F$29,0,10*ROW('Sanitation Data'!F65)))</f>
        <v/>
      </c>
      <c r="CW71" s="305" t="str">
        <f ca="true">+IF(OFFSET('Sanitation Data'!$F$30,0,10*ROW('Sanitation Data'!F65))="","",OFFSET('Sanitation Data'!$F$30,0,10*ROW('Sanitation Data'!F65)))</f>
        <v/>
      </c>
      <c r="CX71" s="305" t="str">
        <f ca="true">+IF(OFFSET('Sanitation Data'!$F$31,0,10*ROW('Sanitation Data'!F65))="","",OFFSET('Sanitation Data'!$F$31,0,10*ROW('Sanitation Data'!F65)))</f>
        <v/>
      </c>
      <c r="CY71" s="305" t="str">
        <f ca="true">+IF(OFFSET('Sanitation Data'!$F$32,0,10*ROW('Sanitation Data'!F65))="","",OFFSET('Sanitation Data'!$F$32,0,10*ROW('Sanitation Data'!F65)))</f>
        <v/>
      </c>
      <c r="CZ71" s="305" t="str">
        <f ca="true">+IF(OFFSET('Sanitation Data'!$G$28,0,10*ROW('Sanitation Data'!G65))="","",OFFSET('Sanitation Data'!$G$28,0,10*ROW('Sanitation Data'!G65)))</f>
        <v/>
      </c>
      <c r="DA71" s="305" t="str">
        <f ca="true">+IF(OFFSET('Sanitation Data'!$G$29,0,10*ROW('Sanitation Data'!G65))="","",OFFSET('Sanitation Data'!$G$29,0,10*ROW('Sanitation Data'!G65)))</f>
        <v/>
      </c>
      <c r="DB71" s="305" t="str">
        <f ca="true">+IF(OFFSET('Sanitation Data'!$G$30,0,10*ROW('Sanitation Data'!G65))="","",OFFSET('Sanitation Data'!$G$30,0,10*ROW('Sanitation Data'!G65)))</f>
        <v/>
      </c>
      <c r="DC71" s="305" t="str">
        <f ca="true">+IF(OFFSET('Sanitation Data'!$G$31,0,10*ROW('Sanitation Data'!G65))="","",OFFSET('Sanitation Data'!$G$31,0,10*ROW('Sanitation Data'!G65)))</f>
        <v/>
      </c>
      <c r="DD71" s="305" t="str">
        <f ca="true">+IF(OFFSET('Sanitation Data'!$G$32,0,10*ROW('Sanitation Data'!G65))="","",OFFSET('Sanitation Data'!$G$32,0,10*ROW('Sanitation Data'!G65)))</f>
        <v/>
      </c>
      <c r="DE71" s="305" t="str">
        <f ca="true">+IF(OFFSET('Sanitation Data'!$H$28,0,10*ROW('Sanitation Data'!H65))="","",OFFSET('Sanitation Data'!$H$28,0,10*ROW('Sanitation Data'!H65)))</f>
        <v/>
      </c>
      <c r="DF71" s="305" t="str">
        <f ca="true">+IF(OFFSET('Sanitation Data'!$H$29,0,10*ROW('Sanitation Data'!H65))="","",OFFSET('Sanitation Data'!$H$29,0,10*ROW('Sanitation Data'!H65)))</f>
        <v/>
      </c>
      <c r="DG71" s="305" t="str">
        <f ca="true">+IF(OFFSET('Sanitation Data'!$H$30,0,10*ROW('Sanitation Data'!H65))="","",OFFSET('Sanitation Data'!$H$30,0,10*ROW('Sanitation Data'!H65)))</f>
        <v/>
      </c>
      <c r="DH71" s="305" t="str">
        <f ca="true">+IF(OFFSET('Sanitation Data'!$H$31,0,10*ROW('Sanitation Data'!H65))="","",OFFSET('Sanitation Data'!$H$31,0,10*ROW('Sanitation Data'!H65)))</f>
        <v/>
      </c>
      <c r="DI71" s="305" t="str">
        <f ca="true">+IF(OFFSET('Sanitation Data'!$H$32,0,10*ROW('Sanitation Data'!H65))="","",OFFSET('Sanitation Data'!$H$32,0,10*ROW('Sanitation Data'!H65)))</f>
        <v/>
      </c>
      <c r="DJ71" s="305" t="str">
        <f ca="true">+IF(OFFSET('Sanitation Data'!$I$28,0,10*ROW('Sanitation Data'!I65))="","",OFFSET('Sanitation Data'!$I$28,0,10*ROW('Sanitation Data'!I65)))</f>
        <v/>
      </c>
      <c r="DK71" s="305" t="str">
        <f ca="true">+IF(OFFSET('Sanitation Data'!$I$29,0,10*ROW('Sanitation Data'!I65))="","",OFFSET('Sanitation Data'!$I$29,0,10*ROW('Sanitation Data'!I65)))</f>
        <v/>
      </c>
      <c r="DL71" s="305" t="str">
        <f ca="true">+IF(OFFSET('Sanitation Data'!$I$30,0,10*ROW('Sanitation Data'!I65))="","",OFFSET('Sanitation Data'!$I$30,0,10*ROW('Sanitation Data'!I65)))</f>
        <v/>
      </c>
      <c r="DM71" s="305" t="str">
        <f ca="true">+IF(OFFSET('Sanitation Data'!$I$31,0,10*ROW('Sanitation Data'!I65))="","",OFFSET('Sanitation Data'!$I$31,0,10*ROW('Sanitation Data'!I65)))</f>
        <v/>
      </c>
      <c r="DN71" s="305" t="str">
        <f ca="true">+IF(OFFSET('Sanitation Data'!$I$32,0,10*ROW('Sanitation Data'!I65))="","",OFFSET('Sanitation Data'!$I$32,0,10*ROW('Sanitation Data'!I65)))</f>
        <v/>
      </c>
      <c r="DO71" s="305" t="str">
        <f ca="true">+IF(OFFSET('Hygiene Data'!$D$11,0,10*ROW('Hygiene Data'!D65))="","",OFFSET('Hygiene Data'!$D$11,0,10*ROW('Hygiene Data'!D65)))</f>
        <v/>
      </c>
      <c r="DP71" s="305" t="str">
        <f ca="true">+IF(OFFSET('Hygiene Data'!$D$12,0,10*ROW('Hygiene Data'!D65))="","",OFFSET('Hygiene Data'!$D$12,0,10*ROW('Hygiene Data'!D65)))</f>
        <v/>
      </c>
      <c r="DQ71" s="305" t="str">
        <f ca="true">+IF(OFFSET('Hygiene Data'!$D$13,0,10*ROW('Hygiene Data'!D65))="","",OFFSET('Hygiene Data'!$D$13,0,10*ROW('Hygiene Data'!D65)))</f>
        <v/>
      </c>
      <c r="DR71" s="305" t="str">
        <f ca="true">+IF(OFFSET('Hygiene Data'!$E$11,0,10*ROW('Hygiene Data'!E65))="","",OFFSET('Hygiene Data'!$E$11,0,10*ROW('Hygiene Data'!E65)))</f>
        <v/>
      </c>
      <c r="DS71" s="305" t="str">
        <f ca="true">+IF(OFFSET('Hygiene Data'!$E$12,0,10*ROW('Hygiene Data'!E65))="","",OFFSET('Hygiene Data'!$E$12,0,10*ROW('Hygiene Data'!E65)))</f>
        <v/>
      </c>
      <c r="DT71" s="305" t="str">
        <f ca="true">+IF(OFFSET('Hygiene Data'!$E$13,0,10*ROW('Hygiene Data'!E65))="","",OFFSET('Hygiene Data'!$E$13,0,10*ROW('Hygiene Data'!E65)))</f>
        <v/>
      </c>
      <c r="DU71" s="305" t="str">
        <f ca="true">+IF(OFFSET('Hygiene Data'!$F$11,0,10*ROW('Hygiene Data'!F65))="","",OFFSET('Hygiene Data'!$F$11,0,10*ROW('Hygiene Data'!F65)))</f>
        <v/>
      </c>
      <c r="DV71" s="305" t="str">
        <f ca="true">+IF(OFFSET('Hygiene Data'!$F$12,0,10*ROW('Hygiene Data'!F65))="","",OFFSET('Hygiene Data'!$F$12,0,10*ROW('Hygiene Data'!F65)))</f>
        <v/>
      </c>
      <c r="DW71" s="305" t="str">
        <f ca="true">+IF(OFFSET('Hygiene Data'!$F$13,0,10*ROW('Hygiene Data'!F65))="","",OFFSET('Hygiene Data'!$F$13,0,10*ROW('Hygiene Data'!F65)))</f>
        <v/>
      </c>
      <c r="DX71" s="305" t="str">
        <f ca="true">+IF(OFFSET('Hygiene Data'!$G$11,0,10*ROW('Hygiene Data'!G65))="","",OFFSET('Hygiene Data'!$G$11,0,10*ROW('Hygiene Data'!G65)))</f>
        <v/>
      </c>
      <c r="DY71" s="305" t="str">
        <f ca="true">+IF(OFFSET('Hygiene Data'!$G$12,0,10*ROW('Hygiene Data'!G65))="","",OFFSET('Hygiene Data'!$G$12,0,10*ROW('Hygiene Data'!G65)))</f>
        <v/>
      </c>
      <c r="DZ71" s="305" t="str">
        <f ca="true">+IF(OFFSET('Hygiene Data'!$G$13,0,10*ROW('Hygiene Data'!G65))="","",OFFSET('Hygiene Data'!$G$13,0,10*ROW('Hygiene Data'!G65)))</f>
        <v/>
      </c>
      <c r="EA71" s="305" t="str">
        <f ca="true">+IF(OFFSET('Hygiene Data'!$H$11,0,10*ROW('Hygiene Data'!H65))="","",OFFSET('Hygiene Data'!$H$11,0,10*ROW('Hygiene Data'!H65)))</f>
        <v/>
      </c>
      <c r="EB71" s="305" t="str">
        <f ca="true">+IF(OFFSET('Hygiene Data'!$H$12,0,10*ROW('Hygiene Data'!H65))="","",OFFSET('Hygiene Data'!$H$12,0,10*ROW('Hygiene Data'!H65)))</f>
        <v/>
      </c>
      <c r="EC71" s="305" t="str">
        <f ca="true">+IF(OFFSET('Hygiene Data'!$H$13,0,10*ROW('Hygiene Data'!H65))="","",OFFSET('Hygiene Data'!$H$13,0,10*ROW('Hygiene Data'!H65)))</f>
        <v/>
      </c>
      <c r="ED71" s="305" t="str">
        <f ca="true">+IF(OFFSET('Hygiene Data'!$I$11,0,10*ROW('Hygiene Data'!I65))="","",OFFSET('Hygiene Data'!$I$11,0,10*ROW('Hygiene Data'!I65)))</f>
        <v/>
      </c>
      <c r="EE71" s="305" t="str">
        <f ca="true">+IF(OFFSET('Hygiene Data'!$I$12,0,10*ROW('Hygiene Data'!I65))="","",OFFSET('Hygiene Data'!$I$12,0,10*ROW('Hygiene Data'!I65)))</f>
        <v/>
      </c>
      <c r="EF71" s="305"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61"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5"/>
      <c r="BS72" s="305" t="str">
        <f ca="true">+IF(OFFSET('Water Data'!$D$27,0,10*ROW('Water Data'!D66))="","",OFFSET('Water Data'!$D$27,0,10*ROW('Water Data'!D66)))</f>
        <v/>
      </c>
      <c r="BT72" s="305" t="str">
        <f ca="true">+IF(OFFSET('Water Data'!$D$28,0,10*ROW('Water Data'!D66))="","",OFFSET('Water Data'!$D$28,0,10*ROW('Water Data'!D66)))</f>
        <v/>
      </c>
      <c r="BU72" s="305" t="str">
        <f ca="true">+IF(OFFSET('Water Data'!$D$29,0,10*ROW('Water Data'!D66))="","",OFFSET('Water Data'!$D$29,0,10*ROW('Water Data'!D66)))</f>
        <v/>
      </c>
      <c r="BV72" s="305" t="str">
        <f ca="true">+IF(OFFSET('Water Data'!$E$27,0,10*ROW('Water Data'!E66))="","",OFFSET('Water Data'!$E$27,0,10*ROW('Water Data'!E66)))</f>
        <v/>
      </c>
      <c r="BW72" s="305" t="str">
        <f ca="true">+IF(OFFSET('Water Data'!$E$28,0,10*ROW('Water Data'!E66))="","",OFFSET('Water Data'!$E$28,0,10*ROW('Water Data'!E66)))</f>
        <v/>
      </c>
      <c r="BX72" s="305" t="str">
        <f ca="true">+IF(OFFSET('Water Data'!$E$29,0,10*ROW('Water Data'!E66))="","",OFFSET('Water Data'!$E$29,0,10*ROW('Water Data'!E66)))</f>
        <v/>
      </c>
      <c r="BY72" s="305" t="str">
        <f ca="true">+IF(OFFSET('Water Data'!$F$27,0,10*ROW('Water Data'!F66))="","",OFFSET('Water Data'!$F$27,0,10*ROW('Water Data'!F66)))</f>
        <v/>
      </c>
      <c r="BZ72" s="305" t="str">
        <f ca="true">+IF(OFFSET('Water Data'!$F$28,0,10*ROW('Water Data'!F66))="","",OFFSET('Water Data'!$F$28,0,10*ROW('Water Data'!F66)))</f>
        <v/>
      </c>
      <c r="CA72" s="305" t="str">
        <f ca="true">+IF(OFFSET('Water Data'!$F$29,0,10*ROW('Water Data'!F66))="","",OFFSET('Water Data'!$F$29,0,10*ROW('Water Data'!F66)))</f>
        <v/>
      </c>
      <c r="CB72" s="305" t="str">
        <f ca="true">+IF(OFFSET('Water Data'!$G$27,0,10*ROW('Water Data'!G66))="","",OFFSET('Water Data'!$G$27,0,10*ROW('Water Data'!G66)))</f>
        <v/>
      </c>
      <c r="CC72" s="305" t="str">
        <f ca="true">+IF(OFFSET('Water Data'!$G$28,0,10*ROW('Water Data'!G66))="","",OFFSET('Water Data'!$G$28,0,10*ROW('Water Data'!G66)))</f>
        <v/>
      </c>
      <c r="CD72" s="305" t="str">
        <f ca="true">+IF(OFFSET('Water Data'!$G$29,0,10*ROW('Water Data'!G66))="","",OFFSET('Water Data'!$G$29,0,10*ROW('Water Data'!G66)))</f>
        <v/>
      </c>
      <c r="CE72" s="305" t="str">
        <f ca="true">+IF(OFFSET('Water Data'!$H$27,0,10*ROW('Water Data'!H66))="","",OFFSET('Water Data'!$H$27,0,10*ROW('Water Data'!H66)))</f>
        <v/>
      </c>
      <c r="CF72" s="305" t="str">
        <f ca="true">+IF(OFFSET('Water Data'!$H$28,0,10*ROW('Water Data'!H66))="","",OFFSET('Water Data'!$H$28,0,10*ROW('Water Data'!H66)))</f>
        <v/>
      </c>
      <c r="CG72" s="305" t="str">
        <f ca="true">+IF(OFFSET('Water Data'!$H$29,0,10*ROW('Water Data'!H66))="","",OFFSET('Water Data'!$H$29,0,10*ROW('Water Data'!H66)))</f>
        <v/>
      </c>
      <c r="CH72" s="305" t="str">
        <f ca="true">+IF(OFFSET('Water Data'!$I$27,0,10*ROW('Water Data'!I66))="","",OFFSET('Water Data'!$I$27,0,10*ROW('Water Data'!I66)))</f>
        <v/>
      </c>
      <c r="CI72" s="305" t="str">
        <f ca="true">+IF(OFFSET('Water Data'!$I$28,0,10*ROW('Water Data'!I66))="","",OFFSET('Water Data'!$I$28,0,10*ROW('Water Data'!I66)))</f>
        <v/>
      </c>
      <c r="CJ72" s="305" t="str">
        <f ca="true">+IF(OFFSET('Water Data'!$I$29,0,10*ROW('Water Data'!I66))="","",OFFSET('Water Data'!$I$29,0,10*ROW('Water Data'!I66)))</f>
        <v/>
      </c>
      <c r="CK72" s="305" t="str">
        <f ca="true">+IF(OFFSET('Sanitation Data'!$D$28,0,10*ROW('Sanitation Data'!D66))="","",OFFSET('Sanitation Data'!$D$28,0,10*ROW('Sanitation Data'!D66)))</f>
        <v/>
      </c>
      <c r="CL72" s="305" t="str">
        <f ca="true">+IF(OFFSET('Sanitation Data'!$D$29,0,10*ROW('Sanitation Data'!D66))="","",OFFSET('Sanitation Data'!$D$29,0,10*ROW('Sanitation Data'!D66)))</f>
        <v/>
      </c>
      <c r="CM72" s="305" t="str">
        <f ca="true">+IF(OFFSET('Sanitation Data'!$D$30,0,10*ROW('Sanitation Data'!D66))="","",OFFSET('Sanitation Data'!$D$30,0,10*ROW('Sanitation Data'!D66)))</f>
        <v/>
      </c>
      <c r="CN72" s="305" t="str">
        <f ca="true">+IF(OFFSET('Sanitation Data'!$D$31,0,10*ROW('Sanitation Data'!D66))="","",OFFSET('Sanitation Data'!$D$31,0,10*ROW('Sanitation Data'!D66)))</f>
        <v/>
      </c>
      <c r="CO72" s="305" t="str">
        <f ca="true">+IF(OFFSET('Sanitation Data'!$D$32,0,10*ROW('Sanitation Data'!D66))="","",OFFSET('Sanitation Data'!$D$32,0,10*ROW('Sanitation Data'!D66)))</f>
        <v/>
      </c>
      <c r="CP72" s="305" t="str">
        <f ca="true">+IF(OFFSET('Sanitation Data'!$E$28,0,10*ROW('Sanitation Data'!E66))="","",OFFSET('Sanitation Data'!$E$28,0,10*ROW('Sanitation Data'!E66)))</f>
        <v/>
      </c>
      <c r="CQ72" s="305" t="str">
        <f ca="true">+IF(OFFSET('Sanitation Data'!$E$29,0,10*ROW('Sanitation Data'!E66))="","",OFFSET('Sanitation Data'!$E$29,0,10*ROW('Sanitation Data'!E66)))</f>
        <v/>
      </c>
      <c r="CR72" s="305" t="str">
        <f ca="true">+IF(OFFSET('Sanitation Data'!$E$30,0,10*ROW('Sanitation Data'!E66))="","",OFFSET('Sanitation Data'!$E$30,0,10*ROW('Sanitation Data'!E66)))</f>
        <v/>
      </c>
      <c r="CS72" s="305" t="str">
        <f ca="true">+IF(OFFSET('Sanitation Data'!$E$31,0,10*ROW('Sanitation Data'!E66))="","",OFFSET('Sanitation Data'!$E$31,0,10*ROW('Sanitation Data'!E66)))</f>
        <v/>
      </c>
      <c r="CT72" s="305" t="str">
        <f ca="true">+IF(OFFSET('Sanitation Data'!$E$32,0,10*ROW('Sanitation Data'!E66))="","",OFFSET('Sanitation Data'!$E$32,0,10*ROW('Sanitation Data'!E66)))</f>
        <v/>
      </c>
      <c r="CU72" s="305" t="str">
        <f ca="true">+IF(OFFSET('Sanitation Data'!$F$28,0,10*ROW('Sanitation Data'!F66))="","",OFFSET('Sanitation Data'!$F$28,0,10*ROW('Sanitation Data'!F66)))</f>
        <v/>
      </c>
      <c r="CV72" s="305" t="str">
        <f ca="true">+IF(OFFSET('Sanitation Data'!$F$29,0,10*ROW('Sanitation Data'!F66))="","",OFFSET('Sanitation Data'!$F$29,0,10*ROW('Sanitation Data'!F66)))</f>
        <v/>
      </c>
      <c r="CW72" s="305" t="str">
        <f ca="true">+IF(OFFSET('Sanitation Data'!$F$30,0,10*ROW('Sanitation Data'!F66))="","",OFFSET('Sanitation Data'!$F$30,0,10*ROW('Sanitation Data'!F66)))</f>
        <v/>
      </c>
      <c r="CX72" s="305" t="str">
        <f ca="true">+IF(OFFSET('Sanitation Data'!$F$31,0,10*ROW('Sanitation Data'!F66))="","",OFFSET('Sanitation Data'!$F$31,0,10*ROW('Sanitation Data'!F66)))</f>
        <v/>
      </c>
      <c r="CY72" s="305" t="str">
        <f ca="true">+IF(OFFSET('Sanitation Data'!$F$32,0,10*ROW('Sanitation Data'!F66))="","",OFFSET('Sanitation Data'!$F$32,0,10*ROW('Sanitation Data'!F66)))</f>
        <v/>
      </c>
      <c r="CZ72" s="305" t="str">
        <f ca="true">+IF(OFFSET('Sanitation Data'!$G$28,0,10*ROW('Sanitation Data'!G66))="","",OFFSET('Sanitation Data'!$G$28,0,10*ROW('Sanitation Data'!G66)))</f>
        <v/>
      </c>
      <c r="DA72" s="305" t="str">
        <f ca="true">+IF(OFFSET('Sanitation Data'!$G$29,0,10*ROW('Sanitation Data'!G66))="","",OFFSET('Sanitation Data'!$G$29,0,10*ROW('Sanitation Data'!G66)))</f>
        <v/>
      </c>
      <c r="DB72" s="305" t="str">
        <f ca="true">+IF(OFFSET('Sanitation Data'!$G$30,0,10*ROW('Sanitation Data'!G66))="","",OFFSET('Sanitation Data'!$G$30,0,10*ROW('Sanitation Data'!G66)))</f>
        <v/>
      </c>
      <c r="DC72" s="305" t="str">
        <f ca="true">+IF(OFFSET('Sanitation Data'!$G$31,0,10*ROW('Sanitation Data'!G66))="","",OFFSET('Sanitation Data'!$G$31,0,10*ROW('Sanitation Data'!G66)))</f>
        <v/>
      </c>
      <c r="DD72" s="305" t="str">
        <f ca="true">+IF(OFFSET('Sanitation Data'!$G$32,0,10*ROW('Sanitation Data'!G66))="","",OFFSET('Sanitation Data'!$G$32,0,10*ROW('Sanitation Data'!G66)))</f>
        <v/>
      </c>
      <c r="DE72" s="305" t="str">
        <f ca="true">+IF(OFFSET('Sanitation Data'!$H$28,0,10*ROW('Sanitation Data'!H66))="","",OFFSET('Sanitation Data'!$H$28,0,10*ROW('Sanitation Data'!H66)))</f>
        <v/>
      </c>
      <c r="DF72" s="305" t="str">
        <f ca="true">+IF(OFFSET('Sanitation Data'!$H$29,0,10*ROW('Sanitation Data'!H66))="","",OFFSET('Sanitation Data'!$H$29,0,10*ROW('Sanitation Data'!H66)))</f>
        <v/>
      </c>
      <c r="DG72" s="305" t="str">
        <f ca="true">+IF(OFFSET('Sanitation Data'!$H$30,0,10*ROW('Sanitation Data'!H66))="","",OFFSET('Sanitation Data'!$H$30,0,10*ROW('Sanitation Data'!H66)))</f>
        <v/>
      </c>
      <c r="DH72" s="305" t="str">
        <f ca="true">+IF(OFFSET('Sanitation Data'!$H$31,0,10*ROW('Sanitation Data'!H66))="","",OFFSET('Sanitation Data'!$H$31,0,10*ROW('Sanitation Data'!H66)))</f>
        <v/>
      </c>
      <c r="DI72" s="305" t="str">
        <f ca="true">+IF(OFFSET('Sanitation Data'!$H$32,0,10*ROW('Sanitation Data'!H66))="","",OFFSET('Sanitation Data'!$H$32,0,10*ROW('Sanitation Data'!H66)))</f>
        <v/>
      </c>
      <c r="DJ72" s="305" t="str">
        <f ca="true">+IF(OFFSET('Sanitation Data'!$I$28,0,10*ROW('Sanitation Data'!I66))="","",OFFSET('Sanitation Data'!$I$28,0,10*ROW('Sanitation Data'!I66)))</f>
        <v/>
      </c>
      <c r="DK72" s="305" t="str">
        <f ca="true">+IF(OFFSET('Sanitation Data'!$I$29,0,10*ROW('Sanitation Data'!I66))="","",OFFSET('Sanitation Data'!$I$29,0,10*ROW('Sanitation Data'!I66)))</f>
        <v/>
      </c>
      <c r="DL72" s="305" t="str">
        <f ca="true">+IF(OFFSET('Sanitation Data'!$I$30,0,10*ROW('Sanitation Data'!I66))="","",OFFSET('Sanitation Data'!$I$30,0,10*ROW('Sanitation Data'!I66)))</f>
        <v/>
      </c>
      <c r="DM72" s="305" t="str">
        <f ca="true">+IF(OFFSET('Sanitation Data'!$I$31,0,10*ROW('Sanitation Data'!I66))="","",OFFSET('Sanitation Data'!$I$31,0,10*ROW('Sanitation Data'!I66)))</f>
        <v/>
      </c>
      <c r="DN72" s="305" t="str">
        <f ca="true">+IF(OFFSET('Sanitation Data'!$I$32,0,10*ROW('Sanitation Data'!I66))="","",OFFSET('Sanitation Data'!$I$32,0,10*ROW('Sanitation Data'!I66)))</f>
        <v/>
      </c>
      <c r="DO72" s="305" t="str">
        <f ca="true">+IF(OFFSET('Hygiene Data'!$D$11,0,10*ROW('Hygiene Data'!D66))="","",OFFSET('Hygiene Data'!$D$11,0,10*ROW('Hygiene Data'!D66)))</f>
        <v/>
      </c>
      <c r="DP72" s="305" t="str">
        <f ca="true">+IF(OFFSET('Hygiene Data'!$D$12,0,10*ROW('Hygiene Data'!D66))="","",OFFSET('Hygiene Data'!$D$12,0,10*ROW('Hygiene Data'!D66)))</f>
        <v/>
      </c>
      <c r="DQ72" s="305" t="str">
        <f ca="true">+IF(OFFSET('Hygiene Data'!$D$13,0,10*ROW('Hygiene Data'!D66))="","",OFFSET('Hygiene Data'!$D$13,0,10*ROW('Hygiene Data'!D66)))</f>
        <v/>
      </c>
      <c r="DR72" s="305" t="str">
        <f ca="true">+IF(OFFSET('Hygiene Data'!$E$11,0,10*ROW('Hygiene Data'!E66))="","",OFFSET('Hygiene Data'!$E$11,0,10*ROW('Hygiene Data'!E66)))</f>
        <v/>
      </c>
      <c r="DS72" s="305" t="str">
        <f ca="true">+IF(OFFSET('Hygiene Data'!$E$12,0,10*ROW('Hygiene Data'!E66))="","",OFFSET('Hygiene Data'!$E$12,0,10*ROW('Hygiene Data'!E66)))</f>
        <v/>
      </c>
      <c r="DT72" s="305" t="str">
        <f ca="true">+IF(OFFSET('Hygiene Data'!$E$13,0,10*ROW('Hygiene Data'!E66))="","",OFFSET('Hygiene Data'!$E$13,0,10*ROW('Hygiene Data'!E66)))</f>
        <v/>
      </c>
      <c r="DU72" s="305" t="str">
        <f ca="true">+IF(OFFSET('Hygiene Data'!$F$11,0,10*ROW('Hygiene Data'!F66))="","",OFFSET('Hygiene Data'!$F$11,0,10*ROW('Hygiene Data'!F66)))</f>
        <v/>
      </c>
      <c r="DV72" s="305" t="str">
        <f ca="true">+IF(OFFSET('Hygiene Data'!$F$12,0,10*ROW('Hygiene Data'!F66))="","",OFFSET('Hygiene Data'!$F$12,0,10*ROW('Hygiene Data'!F66)))</f>
        <v/>
      </c>
      <c r="DW72" s="305" t="str">
        <f ca="true">+IF(OFFSET('Hygiene Data'!$F$13,0,10*ROW('Hygiene Data'!F66))="","",OFFSET('Hygiene Data'!$F$13,0,10*ROW('Hygiene Data'!F66)))</f>
        <v/>
      </c>
      <c r="DX72" s="305" t="str">
        <f ca="true">+IF(OFFSET('Hygiene Data'!$G$11,0,10*ROW('Hygiene Data'!G66))="","",OFFSET('Hygiene Data'!$G$11,0,10*ROW('Hygiene Data'!G66)))</f>
        <v/>
      </c>
      <c r="DY72" s="305" t="str">
        <f ca="true">+IF(OFFSET('Hygiene Data'!$G$12,0,10*ROW('Hygiene Data'!G66))="","",OFFSET('Hygiene Data'!$G$12,0,10*ROW('Hygiene Data'!G66)))</f>
        <v/>
      </c>
      <c r="DZ72" s="305" t="str">
        <f ca="true">+IF(OFFSET('Hygiene Data'!$G$13,0,10*ROW('Hygiene Data'!G66))="","",OFFSET('Hygiene Data'!$G$13,0,10*ROW('Hygiene Data'!G66)))</f>
        <v/>
      </c>
      <c r="EA72" s="305" t="str">
        <f ca="true">+IF(OFFSET('Hygiene Data'!$H$11,0,10*ROW('Hygiene Data'!H66))="","",OFFSET('Hygiene Data'!$H$11,0,10*ROW('Hygiene Data'!H66)))</f>
        <v/>
      </c>
      <c r="EB72" s="305" t="str">
        <f ca="true">+IF(OFFSET('Hygiene Data'!$H$12,0,10*ROW('Hygiene Data'!H66))="","",OFFSET('Hygiene Data'!$H$12,0,10*ROW('Hygiene Data'!H66)))</f>
        <v/>
      </c>
      <c r="EC72" s="305" t="str">
        <f ca="true">+IF(OFFSET('Hygiene Data'!$H$13,0,10*ROW('Hygiene Data'!H66))="","",OFFSET('Hygiene Data'!$H$13,0,10*ROW('Hygiene Data'!H66)))</f>
        <v/>
      </c>
      <c r="ED72" s="305" t="str">
        <f ca="true">+IF(OFFSET('Hygiene Data'!$I$11,0,10*ROW('Hygiene Data'!I66))="","",OFFSET('Hygiene Data'!$I$11,0,10*ROW('Hygiene Data'!I66)))</f>
        <v/>
      </c>
      <c r="EE72" s="305" t="str">
        <f ca="true">+IF(OFFSET('Hygiene Data'!$I$12,0,10*ROW('Hygiene Data'!I66))="","",OFFSET('Hygiene Data'!$I$12,0,10*ROW('Hygiene Data'!I66)))</f>
        <v/>
      </c>
      <c r="EF72" s="305"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61"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5"/>
      <c r="BS73" s="305" t="str">
        <f ca="true">+IF(OFFSET('Water Data'!$D$27,0,10*ROW('Water Data'!D67))="","",OFFSET('Water Data'!$D$27,0,10*ROW('Water Data'!D67)))</f>
        <v/>
      </c>
      <c r="BT73" s="305" t="str">
        <f ca="true">+IF(OFFSET('Water Data'!$D$28,0,10*ROW('Water Data'!D67))="","",OFFSET('Water Data'!$D$28,0,10*ROW('Water Data'!D67)))</f>
        <v/>
      </c>
      <c r="BU73" s="305" t="str">
        <f ca="true">+IF(OFFSET('Water Data'!$D$29,0,10*ROW('Water Data'!D67))="","",OFFSET('Water Data'!$D$29,0,10*ROW('Water Data'!D67)))</f>
        <v/>
      </c>
      <c r="BV73" s="305" t="str">
        <f ca="true">+IF(OFFSET('Water Data'!$E$27,0,10*ROW('Water Data'!E67))="","",OFFSET('Water Data'!$E$27,0,10*ROW('Water Data'!E67)))</f>
        <v/>
      </c>
      <c r="BW73" s="305" t="str">
        <f ca="true">+IF(OFFSET('Water Data'!$E$28,0,10*ROW('Water Data'!E67))="","",OFFSET('Water Data'!$E$28,0,10*ROW('Water Data'!E67)))</f>
        <v/>
      </c>
      <c r="BX73" s="305" t="str">
        <f ca="true">+IF(OFFSET('Water Data'!$E$29,0,10*ROW('Water Data'!E67))="","",OFFSET('Water Data'!$E$29,0,10*ROW('Water Data'!E67)))</f>
        <v/>
      </c>
      <c r="BY73" s="305" t="str">
        <f ca="true">+IF(OFFSET('Water Data'!$F$27,0,10*ROW('Water Data'!F67))="","",OFFSET('Water Data'!$F$27,0,10*ROW('Water Data'!F67)))</f>
        <v/>
      </c>
      <c r="BZ73" s="305" t="str">
        <f ca="true">+IF(OFFSET('Water Data'!$F$28,0,10*ROW('Water Data'!F67))="","",OFFSET('Water Data'!$F$28,0,10*ROW('Water Data'!F67)))</f>
        <v/>
      </c>
      <c r="CA73" s="305" t="str">
        <f ca="true">+IF(OFFSET('Water Data'!$F$29,0,10*ROW('Water Data'!F67))="","",OFFSET('Water Data'!$F$29,0,10*ROW('Water Data'!F67)))</f>
        <v/>
      </c>
      <c r="CB73" s="305" t="str">
        <f ca="true">+IF(OFFSET('Water Data'!$G$27,0,10*ROW('Water Data'!G67))="","",OFFSET('Water Data'!$G$27,0,10*ROW('Water Data'!G67)))</f>
        <v/>
      </c>
      <c r="CC73" s="305" t="str">
        <f ca="true">+IF(OFFSET('Water Data'!$G$28,0,10*ROW('Water Data'!G67))="","",OFFSET('Water Data'!$G$28,0,10*ROW('Water Data'!G67)))</f>
        <v/>
      </c>
      <c r="CD73" s="305" t="str">
        <f ca="true">+IF(OFFSET('Water Data'!$G$29,0,10*ROW('Water Data'!G67))="","",OFFSET('Water Data'!$G$29,0,10*ROW('Water Data'!G67)))</f>
        <v/>
      </c>
      <c r="CE73" s="305" t="str">
        <f ca="true">+IF(OFFSET('Water Data'!$H$27,0,10*ROW('Water Data'!H67))="","",OFFSET('Water Data'!$H$27,0,10*ROW('Water Data'!H67)))</f>
        <v/>
      </c>
      <c r="CF73" s="305" t="str">
        <f ca="true">+IF(OFFSET('Water Data'!$H$28,0,10*ROW('Water Data'!H67))="","",OFFSET('Water Data'!$H$28,0,10*ROW('Water Data'!H67)))</f>
        <v/>
      </c>
      <c r="CG73" s="305" t="str">
        <f ca="true">+IF(OFFSET('Water Data'!$H$29,0,10*ROW('Water Data'!H67))="","",OFFSET('Water Data'!$H$29,0,10*ROW('Water Data'!H67)))</f>
        <v/>
      </c>
      <c r="CH73" s="305" t="str">
        <f ca="true">+IF(OFFSET('Water Data'!$I$27,0,10*ROW('Water Data'!I67))="","",OFFSET('Water Data'!$I$27,0,10*ROW('Water Data'!I67)))</f>
        <v/>
      </c>
      <c r="CI73" s="305" t="str">
        <f ca="true">+IF(OFFSET('Water Data'!$I$28,0,10*ROW('Water Data'!I67))="","",OFFSET('Water Data'!$I$28,0,10*ROW('Water Data'!I67)))</f>
        <v/>
      </c>
      <c r="CJ73" s="305" t="str">
        <f ca="true">+IF(OFFSET('Water Data'!$I$29,0,10*ROW('Water Data'!I67))="","",OFFSET('Water Data'!$I$29,0,10*ROW('Water Data'!I67)))</f>
        <v/>
      </c>
      <c r="CK73" s="305" t="str">
        <f ca="true">+IF(OFFSET('Sanitation Data'!$D$28,0,10*ROW('Sanitation Data'!D67))="","",OFFSET('Sanitation Data'!$D$28,0,10*ROW('Sanitation Data'!D67)))</f>
        <v/>
      </c>
      <c r="CL73" s="305" t="str">
        <f ca="true">+IF(OFFSET('Sanitation Data'!$D$29,0,10*ROW('Sanitation Data'!D67))="","",OFFSET('Sanitation Data'!$D$29,0,10*ROW('Sanitation Data'!D67)))</f>
        <v/>
      </c>
      <c r="CM73" s="305" t="str">
        <f ca="true">+IF(OFFSET('Sanitation Data'!$D$30,0,10*ROW('Sanitation Data'!D67))="","",OFFSET('Sanitation Data'!$D$30,0,10*ROW('Sanitation Data'!D67)))</f>
        <v/>
      </c>
      <c r="CN73" s="305" t="str">
        <f ca="true">+IF(OFFSET('Sanitation Data'!$D$31,0,10*ROW('Sanitation Data'!D67))="","",OFFSET('Sanitation Data'!$D$31,0,10*ROW('Sanitation Data'!D67)))</f>
        <v/>
      </c>
      <c r="CO73" s="305" t="str">
        <f ca="true">+IF(OFFSET('Sanitation Data'!$D$32,0,10*ROW('Sanitation Data'!D67))="","",OFFSET('Sanitation Data'!$D$32,0,10*ROW('Sanitation Data'!D67)))</f>
        <v/>
      </c>
      <c r="CP73" s="305" t="str">
        <f ca="true">+IF(OFFSET('Sanitation Data'!$E$28,0,10*ROW('Sanitation Data'!E67))="","",OFFSET('Sanitation Data'!$E$28,0,10*ROW('Sanitation Data'!E67)))</f>
        <v/>
      </c>
      <c r="CQ73" s="305" t="str">
        <f ca="true">+IF(OFFSET('Sanitation Data'!$E$29,0,10*ROW('Sanitation Data'!E67))="","",OFFSET('Sanitation Data'!$E$29,0,10*ROW('Sanitation Data'!E67)))</f>
        <v/>
      </c>
      <c r="CR73" s="305" t="str">
        <f ca="true">+IF(OFFSET('Sanitation Data'!$E$30,0,10*ROW('Sanitation Data'!E67))="","",OFFSET('Sanitation Data'!$E$30,0,10*ROW('Sanitation Data'!E67)))</f>
        <v/>
      </c>
      <c r="CS73" s="305" t="str">
        <f ca="true">+IF(OFFSET('Sanitation Data'!$E$31,0,10*ROW('Sanitation Data'!E67))="","",OFFSET('Sanitation Data'!$E$31,0,10*ROW('Sanitation Data'!E67)))</f>
        <v/>
      </c>
      <c r="CT73" s="305" t="str">
        <f ca="true">+IF(OFFSET('Sanitation Data'!$E$32,0,10*ROW('Sanitation Data'!E67))="","",OFFSET('Sanitation Data'!$E$32,0,10*ROW('Sanitation Data'!E67)))</f>
        <v/>
      </c>
      <c r="CU73" s="305" t="str">
        <f ca="true">+IF(OFFSET('Sanitation Data'!$F$28,0,10*ROW('Sanitation Data'!F67))="","",OFFSET('Sanitation Data'!$F$28,0,10*ROW('Sanitation Data'!F67)))</f>
        <v/>
      </c>
      <c r="CV73" s="305" t="str">
        <f ca="true">+IF(OFFSET('Sanitation Data'!$F$29,0,10*ROW('Sanitation Data'!F67))="","",OFFSET('Sanitation Data'!$F$29,0,10*ROW('Sanitation Data'!F67)))</f>
        <v/>
      </c>
      <c r="CW73" s="305" t="str">
        <f ca="true">+IF(OFFSET('Sanitation Data'!$F$30,0,10*ROW('Sanitation Data'!F67))="","",OFFSET('Sanitation Data'!$F$30,0,10*ROW('Sanitation Data'!F67)))</f>
        <v/>
      </c>
      <c r="CX73" s="305" t="str">
        <f ca="true">+IF(OFFSET('Sanitation Data'!$F$31,0,10*ROW('Sanitation Data'!F67))="","",OFFSET('Sanitation Data'!$F$31,0,10*ROW('Sanitation Data'!F67)))</f>
        <v/>
      </c>
      <c r="CY73" s="305" t="str">
        <f ca="true">+IF(OFFSET('Sanitation Data'!$F$32,0,10*ROW('Sanitation Data'!F67))="","",OFFSET('Sanitation Data'!$F$32,0,10*ROW('Sanitation Data'!F67)))</f>
        <v/>
      </c>
      <c r="CZ73" s="305" t="str">
        <f ca="true">+IF(OFFSET('Sanitation Data'!$G$28,0,10*ROW('Sanitation Data'!G67))="","",OFFSET('Sanitation Data'!$G$28,0,10*ROW('Sanitation Data'!G67)))</f>
        <v/>
      </c>
      <c r="DA73" s="305" t="str">
        <f ca="true">+IF(OFFSET('Sanitation Data'!$G$29,0,10*ROW('Sanitation Data'!G67))="","",OFFSET('Sanitation Data'!$G$29,0,10*ROW('Sanitation Data'!G67)))</f>
        <v/>
      </c>
      <c r="DB73" s="305" t="str">
        <f ca="true">+IF(OFFSET('Sanitation Data'!$G$30,0,10*ROW('Sanitation Data'!G67))="","",OFFSET('Sanitation Data'!$G$30,0,10*ROW('Sanitation Data'!G67)))</f>
        <v/>
      </c>
      <c r="DC73" s="305" t="str">
        <f ca="true">+IF(OFFSET('Sanitation Data'!$G$31,0,10*ROW('Sanitation Data'!G67))="","",OFFSET('Sanitation Data'!$G$31,0,10*ROW('Sanitation Data'!G67)))</f>
        <v/>
      </c>
      <c r="DD73" s="305" t="str">
        <f ca="true">+IF(OFFSET('Sanitation Data'!$G$32,0,10*ROW('Sanitation Data'!G67))="","",OFFSET('Sanitation Data'!$G$32,0,10*ROW('Sanitation Data'!G67)))</f>
        <v/>
      </c>
      <c r="DE73" s="305" t="str">
        <f ca="true">+IF(OFFSET('Sanitation Data'!$H$28,0,10*ROW('Sanitation Data'!H67))="","",OFFSET('Sanitation Data'!$H$28,0,10*ROW('Sanitation Data'!H67)))</f>
        <v/>
      </c>
      <c r="DF73" s="305" t="str">
        <f ca="true">+IF(OFFSET('Sanitation Data'!$H$29,0,10*ROW('Sanitation Data'!H67))="","",OFFSET('Sanitation Data'!$H$29,0,10*ROW('Sanitation Data'!H67)))</f>
        <v/>
      </c>
      <c r="DG73" s="305" t="str">
        <f ca="true">+IF(OFFSET('Sanitation Data'!$H$30,0,10*ROW('Sanitation Data'!H67))="","",OFFSET('Sanitation Data'!$H$30,0,10*ROW('Sanitation Data'!H67)))</f>
        <v/>
      </c>
      <c r="DH73" s="305" t="str">
        <f ca="true">+IF(OFFSET('Sanitation Data'!$H$31,0,10*ROW('Sanitation Data'!H67))="","",OFFSET('Sanitation Data'!$H$31,0,10*ROW('Sanitation Data'!H67)))</f>
        <v/>
      </c>
      <c r="DI73" s="305" t="str">
        <f ca="true">+IF(OFFSET('Sanitation Data'!$H$32,0,10*ROW('Sanitation Data'!H67))="","",OFFSET('Sanitation Data'!$H$32,0,10*ROW('Sanitation Data'!H67)))</f>
        <v/>
      </c>
      <c r="DJ73" s="305" t="str">
        <f ca="true">+IF(OFFSET('Sanitation Data'!$I$28,0,10*ROW('Sanitation Data'!I67))="","",OFFSET('Sanitation Data'!$I$28,0,10*ROW('Sanitation Data'!I67)))</f>
        <v/>
      </c>
      <c r="DK73" s="305" t="str">
        <f ca="true">+IF(OFFSET('Sanitation Data'!$I$29,0,10*ROW('Sanitation Data'!I67))="","",OFFSET('Sanitation Data'!$I$29,0,10*ROW('Sanitation Data'!I67)))</f>
        <v/>
      </c>
      <c r="DL73" s="305" t="str">
        <f ca="true">+IF(OFFSET('Sanitation Data'!$I$30,0,10*ROW('Sanitation Data'!I67))="","",OFFSET('Sanitation Data'!$I$30,0,10*ROW('Sanitation Data'!I67)))</f>
        <v/>
      </c>
      <c r="DM73" s="305" t="str">
        <f ca="true">+IF(OFFSET('Sanitation Data'!$I$31,0,10*ROW('Sanitation Data'!I67))="","",OFFSET('Sanitation Data'!$I$31,0,10*ROW('Sanitation Data'!I67)))</f>
        <v/>
      </c>
      <c r="DN73" s="305" t="str">
        <f ca="true">+IF(OFFSET('Sanitation Data'!$I$32,0,10*ROW('Sanitation Data'!I67))="","",OFFSET('Sanitation Data'!$I$32,0,10*ROW('Sanitation Data'!I67)))</f>
        <v/>
      </c>
      <c r="DO73" s="305" t="str">
        <f ca="true">+IF(OFFSET('Hygiene Data'!$D$11,0,10*ROW('Hygiene Data'!D67))="","",OFFSET('Hygiene Data'!$D$11,0,10*ROW('Hygiene Data'!D67)))</f>
        <v/>
      </c>
      <c r="DP73" s="305" t="str">
        <f ca="true">+IF(OFFSET('Hygiene Data'!$D$12,0,10*ROW('Hygiene Data'!D67))="","",OFFSET('Hygiene Data'!$D$12,0,10*ROW('Hygiene Data'!D67)))</f>
        <v/>
      </c>
      <c r="DQ73" s="305" t="str">
        <f ca="true">+IF(OFFSET('Hygiene Data'!$D$13,0,10*ROW('Hygiene Data'!D67))="","",OFFSET('Hygiene Data'!$D$13,0,10*ROW('Hygiene Data'!D67)))</f>
        <v/>
      </c>
      <c r="DR73" s="305" t="str">
        <f ca="true">+IF(OFFSET('Hygiene Data'!$E$11,0,10*ROW('Hygiene Data'!E67))="","",OFFSET('Hygiene Data'!$E$11,0,10*ROW('Hygiene Data'!E67)))</f>
        <v/>
      </c>
      <c r="DS73" s="305" t="str">
        <f ca="true">+IF(OFFSET('Hygiene Data'!$E$12,0,10*ROW('Hygiene Data'!E67))="","",OFFSET('Hygiene Data'!$E$12,0,10*ROW('Hygiene Data'!E67)))</f>
        <v/>
      </c>
      <c r="DT73" s="305" t="str">
        <f ca="true">+IF(OFFSET('Hygiene Data'!$E$13,0,10*ROW('Hygiene Data'!E67))="","",OFFSET('Hygiene Data'!$E$13,0,10*ROW('Hygiene Data'!E67)))</f>
        <v/>
      </c>
      <c r="DU73" s="305" t="str">
        <f ca="true">+IF(OFFSET('Hygiene Data'!$F$11,0,10*ROW('Hygiene Data'!F67))="","",OFFSET('Hygiene Data'!$F$11,0,10*ROW('Hygiene Data'!F67)))</f>
        <v/>
      </c>
      <c r="DV73" s="305" t="str">
        <f ca="true">+IF(OFFSET('Hygiene Data'!$F$12,0,10*ROW('Hygiene Data'!F67))="","",OFFSET('Hygiene Data'!$F$12,0,10*ROW('Hygiene Data'!F67)))</f>
        <v/>
      </c>
      <c r="DW73" s="305" t="str">
        <f ca="true">+IF(OFFSET('Hygiene Data'!$F$13,0,10*ROW('Hygiene Data'!F67))="","",OFFSET('Hygiene Data'!$F$13,0,10*ROW('Hygiene Data'!F67)))</f>
        <v/>
      </c>
      <c r="DX73" s="305" t="str">
        <f ca="true">+IF(OFFSET('Hygiene Data'!$G$11,0,10*ROW('Hygiene Data'!G67))="","",OFFSET('Hygiene Data'!$G$11,0,10*ROW('Hygiene Data'!G67)))</f>
        <v/>
      </c>
      <c r="DY73" s="305" t="str">
        <f ca="true">+IF(OFFSET('Hygiene Data'!$G$12,0,10*ROW('Hygiene Data'!G67))="","",OFFSET('Hygiene Data'!$G$12,0,10*ROW('Hygiene Data'!G67)))</f>
        <v/>
      </c>
      <c r="DZ73" s="305" t="str">
        <f ca="true">+IF(OFFSET('Hygiene Data'!$G$13,0,10*ROW('Hygiene Data'!G67))="","",OFFSET('Hygiene Data'!$G$13,0,10*ROW('Hygiene Data'!G67)))</f>
        <v/>
      </c>
      <c r="EA73" s="305" t="str">
        <f ca="true">+IF(OFFSET('Hygiene Data'!$H$11,0,10*ROW('Hygiene Data'!H67))="","",OFFSET('Hygiene Data'!$H$11,0,10*ROW('Hygiene Data'!H67)))</f>
        <v/>
      </c>
      <c r="EB73" s="305" t="str">
        <f ca="true">+IF(OFFSET('Hygiene Data'!$H$12,0,10*ROW('Hygiene Data'!H67))="","",OFFSET('Hygiene Data'!$H$12,0,10*ROW('Hygiene Data'!H67)))</f>
        <v/>
      </c>
      <c r="EC73" s="305" t="str">
        <f ca="true">+IF(OFFSET('Hygiene Data'!$H$13,0,10*ROW('Hygiene Data'!H67))="","",OFFSET('Hygiene Data'!$H$13,0,10*ROW('Hygiene Data'!H67)))</f>
        <v/>
      </c>
      <c r="ED73" s="305" t="str">
        <f ca="true">+IF(OFFSET('Hygiene Data'!$I$11,0,10*ROW('Hygiene Data'!I67))="","",OFFSET('Hygiene Data'!$I$11,0,10*ROW('Hygiene Data'!I67)))</f>
        <v/>
      </c>
      <c r="EE73" s="305" t="str">
        <f ca="true">+IF(OFFSET('Hygiene Data'!$I$12,0,10*ROW('Hygiene Data'!I67))="","",OFFSET('Hygiene Data'!$I$12,0,10*ROW('Hygiene Data'!I67)))</f>
        <v/>
      </c>
      <c r="EF73" s="305"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61"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5"/>
      <c r="BS74" s="305" t="str">
        <f ca="true">+IF(OFFSET('Water Data'!$D$27,0,10*ROW('Water Data'!D68))="","",OFFSET('Water Data'!$D$27,0,10*ROW('Water Data'!D68)))</f>
        <v/>
      </c>
      <c r="BT74" s="305" t="str">
        <f ca="true">+IF(OFFSET('Water Data'!$D$28,0,10*ROW('Water Data'!D68))="","",OFFSET('Water Data'!$D$28,0,10*ROW('Water Data'!D68)))</f>
        <v/>
      </c>
      <c r="BU74" s="305" t="str">
        <f ca="true">+IF(OFFSET('Water Data'!$D$29,0,10*ROW('Water Data'!D68))="","",OFFSET('Water Data'!$D$29,0,10*ROW('Water Data'!D68)))</f>
        <v/>
      </c>
      <c r="BV74" s="305" t="str">
        <f ca="true">+IF(OFFSET('Water Data'!$E$27,0,10*ROW('Water Data'!E68))="","",OFFSET('Water Data'!$E$27,0,10*ROW('Water Data'!E68)))</f>
        <v/>
      </c>
      <c r="BW74" s="305" t="str">
        <f ca="true">+IF(OFFSET('Water Data'!$E$28,0,10*ROW('Water Data'!E68))="","",OFFSET('Water Data'!$E$28,0,10*ROW('Water Data'!E68)))</f>
        <v/>
      </c>
      <c r="BX74" s="305" t="str">
        <f ca="true">+IF(OFFSET('Water Data'!$E$29,0,10*ROW('Water Data'!E68))="","",OFFSET('Water Data'!$E$29,0,10*ROW('Water Data'!E68)))</f>
        <v/>
      </c>
      <c r="BY74" s="305" t="str">
        <f ca="true">+IF(OFFSET('Water Data'!$F$27,0,10*ROW('Water Data'!F68))="","",OFFSET('Water Data'!$F$27,0,10*ROW('Water Data'!F68)))</f>
        <v/>
      </c>
      <c r="BZ74" s="305" t="str">
        <f ca="true">+IF(OFFSET('Water Data'!$F$28,0,10*ROW('Water Data'!F68))="","",OFFSET('Water Data'!$F$28,0,10*ROW('Water Data'!F68)))</f>
        <v/>
      </c>
      <c r="CA74" s="305" t="str">
        <f ca="true">+IF(OFFSET('Water Data'!$F$29,0,10*ROW('Water Data'!F68))="","",OFFSET('Water Data'!$F$29,0,10*ROW('Water Data'!F68)))</f>
        <v/>
      </c>
      <c r="CB74" s="305" t="str">
        <f ca="true">+IF(OFFSET('Water Data'!$G$27,0,10*ROW('Water Data'!G68))="","",OFFSET('Water Data'!$G$27,0,10*ROW('Water Data'!G68)))</f>
        <v/>
      </c>
      <c r="CC74" s="305" t="str">
        <f ca="true">+IF(OFFSET('Water Data'!$G$28,0,10*ROW('Water Data'!G68))="","",OFFSET('Water Data'!$G$28,0,10*ROW('Water Data'!G68)))</f>
        <v/>
      </c>
      <c r="CD74" s="305" t="str">
        <f ca="true">+IF(OFFSET('Water Data'!$G$29,0,10*ROW('Water Data'!G68))="","",OFFSET('Water Data'!$G$29,0,10*ROW('Water Data'!G68)))</f>
        <v/>
      </c>
      <c r="CE74" s="305" t="str">
        <f ca="true">+IF(OFFSET('Water Data'!$H$27,0,10*ROW('Water Data'!H68))="","",OFFSET('Water Data'!$H$27,0,10*ROW('Water Data'!H68)))</f>
        <v/>
      </c>
      <c r="CF74" s="305" t="str">
        <f ca="true">+IF(OFFSET('Water Data'!$H$28,0,10*ROW('Water Data'!H68))="","",OFFSET('Water Data'!$H$28,0,10*ROW('Water Data'!H68)))</f>
        <v/>
      </c>
      <c r="CG74" s="305" t="str">
        <f ca="true">+IF(OFFSET('Water Data'!$H$29,0,10*ROW('Water Data'!H68))="","",OFFSET('Water Data'!$H$29,0,10*ROW('Water Data'!H68)))</f>
        <v/>
      </c>
      <c r="CH74" s="305" t="str">
        <f ca="true">+IF(OFFSET('Water Data'!$I$27,0,10*ROW('Water Data'!I68))="","",OFFSET('Water Data'!$I$27,0,10*ROW('Water Data'!I68)))</f>
        <v/>
      </c>
      <c r="CI74" s="305" t="str">
        <f ca="true">+IF(OFFSET('Water Data'!$I$28,0,10*ROW('Water Data'!I68))="","",OFFSET('Water Data'!$I$28,0,10*ROW('Water Data'!I68)))</f>
        <v/>
      </c>
      <c r="CJ74" s="305" t="str">
        <f ca="true">+IF(OFFSET('Water Data'!$I$29,0,10*ROW('Water Data'!I68))="","",OFFSET('Water Data'!$I$29,0,10*ROW('Water Data'!I68)))</f>
        <v/>
      </c>
      <c r="CK74" s="305" t="str">
        <f ca="true">+IF(OFFSET('Sanitation Data'!$D$28,0,10*ROW('Sanitation Data'!D68))="","",OFFSET('Sanitation Data'!$D$28,0,10*ROW('Sanitation Data'!D68)))</f>
        <v/>
      </c>
      <c r="CL74" s="305" t="str">
        <f ca="true">+IF(OFFSET('Sanitation Data'!$D$29,0,10*ROW('Sanitation Data'!D68))="","",OFFSET('Sanitation Data'!$D$29,0,10*ROW('Sanitation Data'!D68)))</f>
        <v/>
      </c>
      <c r="CM74" s="305" t="str">
        <f ca="true">+IF(OFFSET('Sanitation Data'!$D$30,0,10*ROW('Sanitation Data'!D68))="","",OFFSET('Sanitation Data'!$D$30,0,10*ROW('Sanitation Data'!D68)))</f>
        <v/>
      </c>
      <c r="CN74" s="305" t="str">
        <f ca="true">+IF(OFFSET('Sanitation Data'!$D$31,0,10*ROW('Sanitation Data'!D68))="","",OFFSET('Sanitation Data'!$D$31,0,10*ROW('Sanitation Data'!D68)))</f>
        <v/>
      </c>
      <c r="CO74" s="305" t="str">
        <f ca="true">+IF(OFFSET('Sanitation Data'!$D$32,0,10*ROW('Sanitation Data'!D68))="","",OFFSET('Sanitation Data'!$D$32,0,10*ROW('Sanitation Data'!D68)))</f>
        <v/>
      </c>
      <c r="CP74" s="305" t="str">
        <f ca="true">+IF(OFFSET('Sanitation Data'!$E$28,0,10*ROW('Sanitation Data'!E68))="","",OFFSET('Sanitation Data'!$E$28,0,10*ROW('Sanitation Data'!E68)))</f>
        <v/>
      </c>
      <c r="CQ74" s="305" t="str">
        <f ca="true">+IF(OFFSET('Sanitation Data'!$E$29,0,10*ROW('Sanitation Data'!E68))="","",OFFSET('Sanitation Data'!$E$29,0,10*ROW('Sanitation Data'!E68)))</f>
        <v/>
      </c>
      <c r="CR74" s="305" t="str">
        <f ca="true">+IF(OFFSET('Sanitation Data'!$E$30,0,10*ROW('Sanitation Data'!E68))="","",OFFSET('Sanitation Data'!$E$30,0,10*ROW('Sanitation Data'!E68)))</f>
        <v/>
      </c>
      <c r="CS74" s="305" t="str">
        <f ca="true">+IF(OFFSET('Sanitation Data'!$E$31,0,10*ROW('Sanitation Data'!E68))="","",OFFSET('Sanitation Data'!$E$31,0,10*ROW('Sanitation Data'!E68)))</f>
        <v/>
      </c>
      <c r="CT74" s="305" t="str">
        <f ca="true">+IF(OFFSET('Sanitation Data'!$E$32,0,10*ROW('Sanitation Data'!E68))="","",OFFSET('Sanitation Data'!$E$32,0,10*ROW('Sanitation Data'!E68)))</f>
        <v/>
      </c>
      <c r="CU74" s="305" t="str">
        <f ca="true">+IF(OFFSET('Sanitation Data'!$F$28,0,10*ROW('Sanitation Data'!F68))="","",OFFSET('Sanitation Data'!$F$28,0,10*ROW('Sanitation Data'!F68)))</f>
        <v/>
      </c>
      <c r="CV74" s="305" t="str">
        <f ca="true">+IF(OFFSET('Sanitation Data'!$F$29,0,10*ROW('Sanitation Data'!F68))="","",OFFSET('Sanitation Data'!$F$29,0,10*ROW('Sanitation Data'!F68)))</f>
        <v/>
      </c>
      <c r="CW74" s="305" t="str">
        <f ca="true">+IF(OFFSET('Sanitation Data'!$F$30,0,10*ROW('Sanitation Data'!F68))="","",OFFSET('Sanitation Data'!$F$30,0,10*ROW('Sanitation Data'!F68)))</f>
        <v/>
      </c>
      <c r="CX74" s="305" t="str">
        <f ca="true">+IF(OFFSET('Sanitation Data'!$F$31,0,10*ROW('Sanitation Data'!F68))="","",OFFSET('Sanitation Data'!$F$31,0,10*ROW('Sanitation Data'!F68)))</f>
        <v/>
      </c>
      <c r="CY74" s="305" t="str">
        <f ca="true">+IF(OFFSET('Sanitation Data'!$F$32,0,10*ROW('Sanitation Data'!F68))="","",OFFSET('Sanitation Data'!$F$32,0,10*ROW('Sanitation Data'!F68)))</f>
        <v/>
      </c>
      <c r="CZ74" s="305" t="str">
        <f ca="true">+IF(OFFSET('Sanitation Data'!$G$28,0,10*ROW('Sanitation Data'!G68))="","",OFFSET('Sanitation Data'!$G$28,0,10*ROW('Sanitation Data'!G68)))</f>
        <v/>
      </c>
      <c r="DA74" s="305" t="str">
        <f ca="true">+IF(OFFSET('Sanitation Data'!$G$29,0,10*ROW('Sanitation Data'!G68))="","",OFFSET('Sanitation Data'!$G$29,0,10*ROW('Sanitation Data'!G68)))</f>
        <v/>
      </c>
      <c r="DB74" s="305" t="str">
        <f ca="true">+IF(OFFSET('Sanitation Data'!$G$30,0,10*ROW('Sanitation Data'!G68))="","",OFFSET('Sanitation Data'!$G$30,0,10*ROW('Sanitation Data'!G68)))</f>
        <v/>
      </c>
      <c r="DC74" s="305" t="str">
        <f ca="true">+IF(OFFSET('Sanitation Data'!$G$31,0,10*ROW('Sanitation Data'!G68))="","",OFFSET('Sanitation Data'!$G$31,0,10*ROW('Sanitation Data'!G68)))</f>
        <v/>
      </c>
      <c r="DD74" s="305" t="str">
        <f ca="true">+IF(OFFSET('Sanitation Data'!$G$32,0,10*ROW('Sanitation Data'!G68))="","",OFFSET('Sanitation Data'!$G$32,0,10*ROW('Sanitation Data'!G68)))</f>
        <v/>
      </c>
      <c r="DE74" s="305" t="str">
        <f ca="true">+IF(OFFSET('Sanitation Data'!$H$28,0,10*ROW('Sanitation Data'!H68))="","",OFFSET('Sanitation Data'!$H$28,0,10*ROW('Sanitation Data'!H68)))</f>
        <v/>
      </c>
      <c r="DF74" s="305" t="str">
        <f ca="true">+IF(OFFSET('Sanitation Data'!$H$29,0,10*ROW('Sanitation Data'!H68))="","",OFFSET('Sanitation Data'!$H$29,0,10*ROW('Sanitation Data'!H68)))</f>
        <v/>
      </c>
      <c r="DG74" s="305" t="str">
        <f ca="true">+IF(OFFSET('Sanitation Data'!$H$30,0,10*ROW('Sanitation Data'!H68))="","",OFFSET('Sanitation Data'!$H$30,0,10*ROW('Sanitation Data'!H68)))</f>
        <v/>
      </c>
      <c r="DH74" s="305" t="str">
        <f ca="true">+IF(OFFSET('Sanitation Data'!$H$31,0,10*ROW('Sanitation Data'!H68))="","",OFFSET('Sanitation Data'!$H$31,0,10*ROW('Sanitation Data'!H68)))</f>
        <v/>
      </c>
      <c r="DI74" s="305" t="str">
        <f ca="true">+IF(OFFSET('Sanitation Data'!$H$32,0,10*ROW('Sanitation Data'!H68))="","",OFFSET('Sanitation Data'!$H$32,0,10*ROW('Sanitation Data'!H68)))</f>
        <v/>
      </c>
      <c r="DJ74" s="305" t="str">
        <f ca="true">+IF(OFFSET('Sanitation Data'!$I$28,0,10*ROW('Sanitation Data'!I68))="","",OFFSET('Sanitation Data'!$I$28,0,10*ROW('Sanitation Data'!I68)))</f>
        <v/>
      </c>
      <c r="DK74" s="305" t="str">
        <f ca="true">+IF(OFFSET('Sanitation Data'!$I$29,0,10*ROW('Sanitation Data'!I68))="","",OFFSET('Sanitation Data'!$I$29,0,10*ROW('Sanitation Data'!I68)))</f>
        <v/>
      </c>
      <c r="DL74" s="305" t="str">
        <f ca="true">+IF(OFFSET('Sanitation Data'!$I$30,0,10*ROW('Sanitation Data'!I68))="","",OFFSET('Sanitation Data'!$I$30,0,10*ROW('Sanitation Data'!I68)))</f>
        <v/>
      </c>
      <c r="DM74" s="305" t="str">
        <f ca="true">+IF(OFFSET('Sanitation Data'!$I$31,0,10*ROW('Sanitation Data'!I68))="","",OFFSET('Sanitation Data'!$I$31,0,10*ROW('Sanitation Data'!I68)))</f>
        <v/>
      </c>
      <c r="DN74" s="305" t="str">
        <f ca="true">+IF(OFFSET('Sanitation Data'!$I$32,0,10*ROW('Sanitation Data'!I68))="","",OFFSET('Sanitation Data'!$I$32,0,10*ROW('Sanitation Data'!I68)))</f>
        <v/>
      </c>
      <c r="DO74" s="305" t="str">
        <f ca="true">+IF(OFFSET('Hygiene Data'!$D$11,0,10*ROW('Hygiene Data'!D68))="","",OFFSET('Hygiene Data'!$D$11,0,10*ROW('Hygiene Data'!D68)))</f>
        <v/>
      </c>
      <c r="DP74" s="305" t="str">
        <f ca="true">+IF(OFFSET('Hygiene Data'!$D$12,0,10*ROW('Hygiene Data'!D68))="","",OFFSET('Hygiene Data'!$D$12,0,10*ROW('Hygiene Data'!D68)))</f>
        <v/>
      </c>
      <c r="DQ74" s="305" t="str">
        <f ca="true">+IF(OFFSET('Hygiene Data'!$D$13,0,10*ROW('Hygiene Data'!D68))="","",OFFSET('Hygiene Data'!$D$13,0,10*ROW('Hygiene Data'!D68)))</f>
        <v/>
      </c>
      <c r="DR74" s="305" t="str">
        <f ca="true">+IF(OFFSET('Hygiene Data'!$E$11,0,10*ROW('Hygiene Data'!E68))="","",OFFSET('Hygiene Data'!$E$11,0,10*ROW('Hygiene Data'!E68)))</f>
        <v/>
      </c>
      <c r="DS74" s="305" t="str">
        <f ca="true">+IF(OFFSET('Hygiene Data'!$E$12,0,10*ROW('Hygiene Data'!E68))="","",OFFSET('Hygiene Data'!$E$12,0,10*ROW('Hygiene Data'!E68)))</f>
        <v/>
      </c>
      <c r="DT74" s="305" t="str">
        <f ca="true">+IF(OFFSET('Hygiene Data'!$E$13,0,10*ROW('Hygiene Data'!E68))="","",OFFSET('Hygiene Data'!$E$13,0,10*ROW('Hygiene Data'!E68)))</f>
        <v/>
      </c>
      <c r="DU74" s="305" t="str">
        <f ca="true">+IF(OFFSET('Hygiene Data'!$F$11,0,10*ROW('Hygiene Data'!F68))="","",OFFSET('Hygiene Data'!$F$11,0,10*ROW('Hygiene Data'!F68)))</f>
        <v/>
      </c>
      <c r="DV74" s="305" t="str">
        <f ca="true">+IF(OFFSET('Hygiene Data'!$F$12,0,10*ROW('Hygiene Data'!F68))="","",OFFSET('Hygiene Data'!$F$12,0,10*ROW('Hygiene Data'!F68)))</f>
        <v/>
      </c>
      <c r="DW74" s="305" t="str">
        <f ca="true">+IF(OFFSET('Hygiene Data'!$F$13,0,10*ROW('Hygiene Data'!F68))="","",OFFSET('Hygiene Data'!$F$13,0,10*ROW('Hygiene Data'!F68)))</f>
        <v/>
      </c>
      <c r="DX74" s="305" t="str">
        <f ca="true">+IF(OFFSET('Hygiene Data'!$G$11,0,10*ROW('Hygiene Data'!G68))="","",OFFSET('Hygiene Data'!$G$11,0,10*ROW('Hygiene Data'!G68)))</f>
        <v/>
      </c>
      <c r="DY74" s="305" t="str">
        <f ca="true">+IF(OFFSET('Hygiene Data'!$G$12,0,10*ROW('Hygiene Data'!G68))="","",OFFSET('Hygiene Data'!$G$12,0,10*ROW('Hygiene Data'!G68)))</f>
        <v/>
      </c>
      <c r="DZ74" s="305" t="str">
        <f ca="true">+IF(OFFSET('Hygiene Data'!$G$13,0,10*ROW('Hygiene Data'!G68))="","",OFFSET('Hygiene Data'!$G$13,0,10*ROW('Hygiene Data'!G68)))</f>
        <v/>
      </c>
      <c r="EA74" s="305" t="str">
        <f ca="true">+IF(OFFSET('Hygiene Data'!$H$11,0,10*ROW('Hygiene Data'!H68))="","",OFFSET('Hygiene Data'!$H$11,0,10*ROW('Hygiene Data'!H68)))</f>
        <v/>
      </c>
      <c r="EB74" s="305" t="str">
        <f ca="true">+IF(OFFSET('Hygiene Data'!$H$12,0,10*ROW('Hygiene Data'!H68))="","",OFFSET('Hygiene Data'!$H$12,0,10*ROW('Hygiene Data'!H68)))</f>
        <v/>
      </c>
      <c r="EC74" s="305" t="str">
        <f ca="true">+IF(OFFSET('Hygiene Data'!$H$13,0,10*ROW('Hygiene Data'!H68))="","",OFFSET('Hygiene Data'!$H$13,0,10*ROW('Hygiene Data'!H68)))</f>
        <v/>
      </c>
      <c r="ED74" s="305" t="str">
        <f ca="true">+IF(OFFSET('Hygiene Data'!$I$11,0,10*ROW('Hygiene Data'!I68))="","",OFFSET('Hygiene Data'!$I$11,0,10*ROW('Hygiene Data'!I68)))</f>
        <v/>
      </c>
      <c r="EE74" s="305" t="str">
        <f ca="true">+IF(OFFSET('Hygiene Data'!$I$12,0,10*ROW('Hygiene Data'!I68))="","",OFFSET('Hygiene Data'!$I$12,0,10*ROW('Hygiene Data'!I68)))</f>
        <v/>
      </c>
      <c r="EF74" s="305"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61"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5"/>
      <c r="BS75" s="305" t="str">
        <f ca="true">+IF(OFFSET('Water Data'!$D$27,0,10*ROW('Water Data'!D69))="","",OFFSET('Water Data'!$D$27,0,10*ROW('Water Data'!D69)))</f>
        <v/>
      </c>
      <c r="BT75" s="305" t="str">
        <f ca="true">+IF(OFFSET('Water Data'!$D$28,0,10*ROW('Water Data'!D69))="","",OFFSET('Water Data'!$D$28,0,10*ROW('Water Data'!D69)))</f>
        <v/>
      </c>
      <c r="BU75" s="305" t="str">
        <f ca="true">+IF(OFFSET('Water Data'!$D$29,0,10*ROW('Water Data'!D69))="","",OFFSET('Water Data'!$D$29,0,10*ROW('Water Data'!D69)))</f>
        <v/>
      </c>
      <c r="BV75" s="305" t="str">
        <f ca="true">+IF(OFFSET('Water Data'!$E$27,0,10*ROW('Water Data'!E69))="","",OFFSET('Water Data'!$E$27,0,10*ROW('Water Data'!E69)))</f>
        <v/>
      </c>
      <c r="BW75" s="305" t="str">
        <f ca="true">+IF(OFFSET('Water Data'!$E$28,0,10*ROW('Water Data'!E69))="","",OFFSET('Water Data'!$E$28,0,10*ROW('Water Data'!E69)))</f>
        <v/>
      </c>
      <c r="BX75" s="305" t="str">
        <f ca="true">+IF(OFFSET('Water Data'!$E$29,0,10*ROW('Water Data'!E69))="","",OFFSET('Water Data'!$E$29,0,10*ROW('Water Data'!E69)))</f>
        <v/>
      </c>
      <c r="BY75" s="305" t="str">
        <f ca="true">+IF(OFFSET('Water Data'!$F$27,0,10*ROW('Water Data'!F69))="","",OFFSET('Water Data'!$F$27,0,10*ROW('Water Data'!F69)))</f>
        <v/>
      </c>
      <c r="BZ75" s="305" t="str">
        <f ca="true">+IF(OFFSET('Water Data'!$F$28,0,10*ROW('Water Data'!F69))="","",OFFSET('Water Data'!$F$28,0,10*ROW('Water Data'!F69)))</f>
        <v/>
      </c>
      <c r="CA75" s="305" t="str">
        <f ca="true">+IF(OFFSET('Water Data'!$F$29,0,10*ROW('Water Data'!F69))="","",OFFSET('Water Data'!$F$29,0,10*ROW('Water Data'!F69)))</f>
        <v/>
      </c>
      <c r="CB75" s="305" t="str">
        <f ca="true">+IF(OFFSET('Water Data'!$G$27,0,10*ROW('Water Data'!G69))="","",OFFSET('Water Data'!$G$27,0,10*ROW('Water Data'!G69)))</f>
        <v/>
      </c>
      <c r="CC75" s="305" t="str">
        <f ca="true">+IF(OFFSET('Water Data'!$G$28,0,10*ROW('Water Data'!G69))="","",OFFSET('Water Data'!$G$28,0,10*ROW('Water Data'!G69)))</f>
        <v/>
      </c>
      <c r="CD75" s="305" t="str">
        <f ca="true">+IF(OFFSET('Water Data'!$G$29,0,10*ROW('Water Data'!G69))="","",OFFSET('Water Data'!$G$29,0,10*ROW('Water Data'!G69)))</f>
        <v/>
      </c>
      <c r="CE75" s="305" t="str">
        <f ca="true">+IF(OFFSET('Water Data'!$H$27,0,10*ROW('Water Data'!H69))="","",OFFSET('Water Data'!$H$27,0,10*ROW('Water Data'!H69)))</f>
        <v/>
      </c>
      <c r="CF75" s="305" t="str">
        <f ca="true">+IF(OFFSET('Water Data'!$H$28,0,10*ROW('Water Data'!H69))="","",OFFSET('Water Data'!$H$28,0,10*ROW('Water Data'!H69)))</f>
        <v/>
      </c>
      <c r="CG75" s="305" t="str">
        <f ca="true">+IF(OFFSET('Water Data'!$H$29,0,10*ROW('Water Data'!H69))="","",OFFSET('Water Data'!$H$29,0,10*ROW('Water Data'!H69)))</f>
        <v/>
      </c>
      <c r="CH75" s="305" t="str">
        <f ca="true">+IF(OFFSET('Water Data'!$I$27,0,10*ROW('Water Data'!I69))="","",OFFSET('Water Data'!$I$27,0,10*ROW('Water Data'!I69)))</f>
        <v/>
      </c>
      <c r="CI75" s="305" t="str">
        <f ca="true">+IF(OFFSET('Water Data'!$I$28,0,10*ROW('Water Data'!I69))="","",OFFSET('Water Data'!$I$28,0,10*ROW('Water Data'!I69)))</f>
        <v/>
      </c>
      <c r="CJ75" s="305" t="str">
        <f ca="true">+IF(OFFSET('Water Data'!$I$29,0,10*ROW('Water Data'!I69))="","",OFFSET('Water Data'!$I$29,0,10*ROW('Water Data'!I69)))</f>
        <v/>
      </c>
      <c r="CK75" s="305" t="str">
        <f ca="true">+IF(OFFSET('Sanitation Data'!$D$28,0,10*ROW('Sanitation Data'!D69))="","",OFFSET('Sanitation Data'!$D$28,0,10*ROW('Sanitation Data'!D69)))</f>
        <v/>
      </c>
      <c r="CL75" s="305" t="str">
        <f ca="true">+IF(OFFSET('Sanitation Data'!$D$29,0,10*ROW('Sanitation Data'!D69))="","",OFFSET('Sanitation Data'!$D$29,0,10*ROW('Sanitation Data'!D69)))</f>
        <v/>
      </c>
      <c r="CM75" s="305" t="str">
        <f ca="true">+IF(OFFSET('Sanitation Data'!$D$30,0,10*ROW('Sanitation Data'!D69))="","",OFFSET('Sanitation Data'!$D$30,0,10*ROW('Sanitation Data'!D69)))</f>
        <v/>
      </c>
      <c r="CN75" s="305" t="str">
        <f ca="true">+IF(OFFSET('Sanitation Data'!$D$31,0,10*ROW('Sanitation Data'!D69))="","",OFFSET('Sanitation Data'!$D$31,0,10*ROW('Sanitation Data'!D69)))</f>
        <v/>
      </c>
      <c r="CO75" s="305" t="str">
        <f ca="true">+IF(OFFSET('Sanitation Data'!$D$32,0,10*ROW('Sanitation Data'!D69))="","",OFFSET('Sanitation Data'!$D$32,0,10*ROW('Sanitation Data'!D69)))</f>
        <v/>
      </c>
      <c r="CP75" s="305" t="str">
        <f ca="true">+IF(OFFSET('Sanitation Data'!$E$28,0,10*ROW('Sanitation Data'!E69))="","",OFFSET('Sanitation Data'!$E$28,0,10*ROW('Sanitation Data'!E69)))</f>
        <v/>
      </c>
      <c r="CQ75" s="305" t="str">
        <f ca="true">+IF(OFFSET('Sanitation Data'!$E$29,0,10*ROW('Sanitation Data'!E69))="","",OFFSET('Sanitation Data'!$E$29,0,10*ROW('Sanitation Data'!E69)))</f>
        <v/>
      </c>
      <c r="CR75" s="305" t="str">
        <f ca="true">+IF(OFFSET('Sanitation Data'!$E$30,0,10*ROW('Sanitation Data'!E69))="","",OFFSET('Sanitation Data'!$E$30,0,10*ROW('Sanitation Data'!E69)))</f>
        <v/>
      </c>
      <c r="CS75" s="305" t="str">
        <f ca="true">+IF(OFFSET('Sanitation Data'!$E$31,0,10*ROW('Sanitation Data'!E69))="","",OFFSET('Sanitation Data'!$E$31,0,10*ROW('Sanitation Data'!E69)))</f>
        <v/>
      </c>
      <c r="CT75" s="305" t="str">
        <f ca="true">+IF(OFFSET('Sanitation Data'!$E$32,0,10*ROW('Sanitation Data'!E69))="","",OFFSET('Sanitation Data'!$E$32,0,10*ROW('Sanitation Data'!E69)))</f>
        <v/>
      </c>
      <c r="CU75" s="305" t="str">
        <f ca="true">+IF(OFFSET('Sanitation Data'!$F$28,0,10*ROW('Sanitation Data'!F69))="","",OFFSET('Sanitation Data'!$F$28,0,10*ROW('Sanitation Data'!F69)))</f>
        <v/>
      </c>
      <c r="CV75" s="305" t="str">
        <f ca="true">+IF(OFFSET('Sanitation Data'!$F$29,0,10*ROW('Sanitation Data'!F69))="","",OFFSET('Sanitation Data'!$F$29,0,10*ROW('Sanitation Data'!F69)))</f>
        <v/>
      </c>
      <c r="CW75" s="305" t="str">
        <f ca="true">+IF(OFFSET('Sanitation Data'!$F$30,0,10*ROW('Sanitation Data'!F69))="","",OFFSET('Sanitation Data'!$F$30,0,10*ROW('Sanitation Data'!F69)))</f>
        <v/>
      </c>
      <c r="CX75" s="305" t="str">
        <f ca="true">+IF(OFFSET('Sanitation Data'!$F$31,0,10*ROW('Sanitation Data'!F69))="","",OFFSET('Sanitation Data'!$F$31,0,10*ROW('Sanitation Data'!F69)))</f>
        <v/>
      </c>
      <c r="CY75" s="305" t="str">
        <f ca="true">+IF(OFFSET('Sanitation Data'!$F$32,0,10*ROW('Sanitation Data'!F69))="","",OFFSET('Sanitation Data'!$F$32,0,10*ROW('Sanitation Data'!F69)))</f>
        <v/>
      </c>
      <c r="CZ75" s="305" t="str">
        <f ca="true">+IF(OFFSET('Sanitation Data'!$G$28,0,10*ROW('Sanitation Data'!G69))="","",OFFSET('Sanitation Data'!$G$28,0,10*ROW('Sanitation Data'!G69)))</f>
        <v/>
      </c>
      <c r="DA75" s="305" t="str">
        <f ca="true">+IF(OFFSET('Sanitation Data'!$G$29,0,10*ROW('Sanitation Data'!G69))="","",OFFSET('Sanitation Data'!$G$29,0,10*ROW('Sanitation Data'!G69)))</f>
        <v/>
      </c>
      <c r="DB75" s="305" t="str">
        <f ca="true">+IF(OFFSET('Sanitation Data'!$G$30,0,10*ROW('Sanitation Data'!G69))="","",OFFSET('Sanitation Data'!$G$30,0,10*ROW('Sanitation Data'!G69)))</f>
        <v/>
      </c>
      <c r="DC75" s="305" t="str">
        <f ca="true">+IF(OFFSET('Sanitation Data'!$G$31,0,10*ROW('Sanitation Data'!G69))="","",OFFSET('Sanitation Data'!$G$31,0,10*ROW('Sanitation Data'!G69)))</f>
        <v/>
      </c>
      <c r="DD75" s="305" t="str">
        <f ca="true">+IF(OFFSET('Sanitation Data'!$G$32,0,10*ROW('Sanitation Data'!G69))="","",OFFSET('Sanitation Data'!$G$32,0,10*ROW('Sanitation Data'!G69)))</f>
        <v/>
      </c>
      <c r="DE75" s="305" t="str">
        <f ca="true">+IF(OFFSET('Sanitation Data'!$H$28,0,10*ROW('Sanitation Data'!H69))="","",OFFSET('Sanitation Data'!$H$28,0,10*ROW('Sanitation Data'!H69)))</f>
        <v/>
      </c>
      <c r="DF75" s="305" t="str">
        <f ca="true">+IF(OFFSET('Sanitation Data'!$H$29,0,10*ROW('Sanitation Data'!H69))="","",OFFSET('Sanitation Data'!$H$29,0,10*ROW('Sanitation Data'!H69)))</f>
        <v/>
      </c>
      <c r="DG75" s="305" t="str">
        <f ca="true">+IF(OFFSET('Sanitation Data'!$H$30,0,10*ROW('Sanitation Data'!H69))="","",OFFSET('Sanitation Data'!$H$30,0,10*ROW('Sanitation Data'!H69)))</f>
        <v/>
      </c>
      <c r="DH75" s="305" t="str">
        <f ca="true">+IF(OFFSET('Sanitation Data'!$H$31,0,10*ROW('Sanitation Data'!H69))="","",OFFSET('Sanitation Data'!$H$31,0,10*ROW('Sanitation Data'!H69)))</f>
        <v/>
      </c>
      <c r="DI75" s="305" t="str">
        <f ca="true">+IF(OFFSET('Sanitation Data'!$H$32,0,10*ROW('Sanitation Data'!H69))="","",OFFSET('Sanitation Data'!$H$32,0,10*ROW('Sanitation Data'!H69)))</f>
        <v/>
      </c>
      <c r="DJ75" s="305" t="str">
        <f ca="true">+IF(OFFSET('Sanitation Data'!$I$28,0,10*ROW('Sanitation Data'!I69))="","",OFFSET('Sanitation Data'!$I$28,0,10*ROW('Sanitation Data'!I69)))</f>
        <v/>
      </c>
      <c r="DK75" s="305" t="str">
        <f ca="true">+IF(OFFSET('Sanitation Data'!$I$29,0,10*ROW('Sanitation Data'!I69))="","",OFFSET('Sanitation Data'!$I$29,0,10*ROW('Sanitation Data'!I69)))</f>
        <v/>
      </c>
      <c r="DL75" s="305" t="str">
        <f ca="true">+IF(OFFSET('Sanitation Data'!$I$30,0,10*ROW('Sanitation Data'!I69))="","",OFFSET('Sanitation Data'!$I$30,0,10*ROW('Sanitation Data'!I69)))</f>
        <v/>
      </c>
      <c r="DM75" s="305" t="str">
        <f ca="true">+IF(OFFSET('Sanitation Data'!$I$31,0,10*ROW('Sanitation Data'!I69))="","",OFFSET('Sanitation Data'!$I$31,0,10*ROW('Sanitation Data'!I69)))</f>
        <v/>
      </c>
      <c r="DN75" s="305" t="str">
        <f ca="true">+IF(OFFSET('Sanitation Data'!$I$32,0,10*ROW('Sanitation Data'!I69))="","",OFFSET('Sanitation Data'!$I$32,0,10*ROW('Sanitation Data'!I69)))</f>
        <v/>
      </c>
      <c r="DO75" s="305" t="str">
        <f ca="true">+IF(OFFSET('Hygiene Data'!$D$11,0,10*ROW('Hygiene Data'!D69))="","",OFFSET('Hygiene Data'!$D$11,0,10*ROW('Hygiene Data'!D69)))</f>
        <v/>
      </c>
      <c r="DP75" s="305" t="str">
        <f ca="true">+IF(OFFSET('Hygiene Data'!$D$12,0,10*ROW('Hygiene Data'!D69))="","",OFFSET('Hygiene Data'!$D$12,0,10*ROW('Hygiene Data'!D69)))</f>
        <v/>
      </c>
      <c r="DQ75" s="305" t="str">
        <f ca="true">+IF(OFFSET('Hygiene Data'!$D$13,0,10*ROW('Hygiene Data'!D69))="","",OFFSET('Hygiene Data'!$D$13,0,10*ROW('Hygiene Data'!D69)))</f>
        <v/>
      </c>
      <c r="DR75" s="305" t="str">
        <f ca="true">+IF(OFFSET('Hygiene Data'!$E$11,0,10*ROW('Hygiene Data'!E69))="","",OFFSET('Hygiene Data'!$E$11,0,10*ROW('Hygiene Data'!E69)))</f>
        <v/>
      </c>
      <c r="DS75" s="305" t="str">
        <f ca="true">+IF(OFFSET('Hygiene Data'!$E$12,0,10*ROW('Hygiene Data'!E69))="","",OFFSET('Hygiene Data'!$E$12,0,10*ROW('Hygiene Data'!E69)))</f>
        <v/>
      </c>
      <c r="DT75" s="305" t="str">
        <f ca="true">+IF(OFFSET('Hygiene Data'!$E$13,0,10*ROW('Hygiene Data'!E69))="","",OFFSET('Hygiene Data'!$E$13,0,10*ROW('Hygiene Data'!E69)))</f>
        <v/>
      </c>
      <c r="DU75" s="305" t="str">
        <f ca="true">+IF(OFFSET('Hygiene Data'!$F$11,0,10*ROW('Hygiene Data'!F69))="","",OFFSET('Hygiene Data'!$F$11,0,10*ROW('Hygiene Data'!F69)))</f>
        <v/>
      </c>
      <c r="DV75" s="305" t="str">
        <f ca="true">+IF(OFFSET('Hygiene Data'!$F$12,0,10*ROW('Hygiene Data'!F69))="","",OFFSET('Hygiene Data'!$F$12,0,10*ROW('Hygiene Data'!F69)))</f>
        <v/>
      </c>
      <c r="DW75" s="305" t="str">
        <f ca="true">+IF(OFFSET('Hygiene Data'!$F$13,0,10*ROW('Hygiene Data'!F69))="","",OFFSET('Hygiene Data'!$F$13,0,10*ROW('Hygiene Data'!F69)))</f>
        <v/>
      </c>
      <c r="DX75" s="305" t="str">
        <f ca="true">+IF(OFFSET('Hygiene Data'!$G$11,0,10*ROW('Hygiene Data'!G69))="","",OFFSET('Hygiene Data'!$G$11,0,10*ROW('Hygiene Data'!G69)))</f>
        <v/>
      </c>
      <c r="DY75" s="305" t="str">
        <f ca="true">+IF(OFFSET('Hygiene Data'!$G$12,0,10*ROW('Hygiene Data'!G69))="","",OFFSET('Hygiene Data'!$G$12,0,10*ROW('Hygiene Data'!G69)))</f>
        <v/>
      </c>
      <c r="DZ75" s="305" t="str">
        <f ca="true">+IF(OFFSET('Hygiene Data'!$G$13,0,10*ROW('Hygiene Data'!G69))="","",OFFSET('Hygiene Data'!$G$13,0,10*ROW('Hygiene Data'!G69)))</f>
        <v/>
      </c>
      <c r="EA75" s="305" t="str">
        <f ca="true">+IF(OFFSET('Hygiene Data'!$H$11,0,10*ROW('Hygiene Data'!H69))="","",OFFSET('Hygiene Data'!$H$11,0,10*ROW('Hygiene Data'!H69)))</f>
        <v/>
      </c>
      <c r="EB75" s="305" t="str">
        <f ca="true">+IF(OFFSET('Hygiene Data'!$H$12,0,10*ROW('Hygiene Data'!H69))="","",OFFSET('Hygiene Data'!$H$12,0,10*ROW('Hygiene Data'!H69)))</f>
        <v/>
      </c>
      <c r="EC75" s="305" t="str">
        <f ca="true">+IF(OFFSET('Hygiene Data'!$H$13,0,10*ROW('Hygiene Data'!H69))="","",OFFSET('Hygiene Data'!$H$13,0,10*ROW('Hygiene Data'!H69)))</f>
        <v/>
      </c>
      <c r="ED75" s="305" t="str">
        <f ca="true">+IF(OFFSET('Hygiene Data'!$I$11,0,10*ROW('Hygiene Data'!I69))="","",OFFSET('Hygiene Data'!$I$11,0,10*ROW('Hygiene Data'!I69)))</f>
        <v/>
      </c>
      <c r="EE75" s="305" t="str">
        <f ca="true">+IF(OFFSET('Hygiene Data'!$I$12,0,10*ROW('Hygiene Data'!I69))="","",OFFSET('Hygiene Data'!$I$12,0,10*ROW('Hygiene Data'!I69)))</f>
        <v/>
      </c>
      <c r="EF75" s="305"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61"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5"/>
      <c r="BS76" s="305" t="str">
        <f ca="true">+IF(OFFSET('Water Data'!$D$27,0,10*ROW('Water Data'!D70))="","",OFFSET('Water Data'!$D$27,0,10*ROW('Water Data'!D70)))</f>
        <v/>
      </c>
      <c r="BT76" s="305" t="str">
        <f ca="true">+IF(OFFSET('Water Data'!$D$28,0,10*ROW('Water Data'!D70))="","",OFFSET('Water Data'!$D$28,0,10*ROW('Water Data'!D70)))</f>
        <v/>
      </c>
      <c r="BU76" s="305" t="str">
        <f ca="true">+IF(OFFSET('Water Data'!$D$29,0,10*ROW('Water Data'!D70))="","",OFFSET('Water Data'!$D$29,0,10*ROW('Water Data'!D70)))</f>
        <v/>
      </c>
      <c r="BV76" s="305" t="str">
        <f ca="true">+IF(OFFSET('Water Data'!$E$27,0,10*ROW('Water Data'!E70))="","",OFFSET('Water Data'!$E$27,0,10*ROW('Water Data'!E70)))</f>
        <v/>
      </c>
      <c r="BW76" s="305" t="str">
        <f ca="true">+IF(OFFSET('Water Data'!$E$28,0,10*ROW('Water Data'!E70))="","",OFFSET('Water Data'!$E$28,0,10*ROW('Water Data'!E70)))</f>
        <v/>
      </c>
      <c r="BX76" s="305" t="str">
        <f ca="true">+IF(OFFSET('Water Data'!$E$29,0,10*ROW('Water Data'!E70))="","",OFFSET('Water Data'!$E$29,0,10*ROW('Water Data'!E70)))</f>
        <v/>
      </c>
      <c r="BY76" s="305" t="str">
        <f ca="true">+IF(OFFSET('Water Data'!$F$27,0,10*ROW('Water Data'!F70))="","",OFFSET('Water Data'!$F$27,0,10*ROW('Water Data'!F70)))</f>
        <v/>
      </c>
      <c r="BZ76" s="305" t="str">
        <f ca="true">+IF(OFFSET('Water Data'!$F$28,0,10*ROW('Water Data'!F70))="","",OFFSET('Water Data'!$F$28,0,10*ROW('Water Data'!F70)))</f>
        <v/>
      </c>
      <c r="CA76" s="305" t="str">
        <f ca="true">+IF(OFFSET('Water Data'!$F$29,0,10*ROW('Water Data'!F70))="","",OFFSET('Water Data'!$F$29,0,10*ROW('Water Data'!F70)))</f>
        <v/>
      </c>
      <c r="CB76" s="305" t="str">
        <f ca="true">+IF(OFFSET('Water Data'!$G$27,0,10*ROW('Water Data'!G70))="","",OFFSET('Water Data'!$G$27,0,10*ROW('Water Data'!G70)))</f>
        <v/>
      </c>
      <c r="CC76" s="305" t="str">
        <f ca="true">+IF(OFFSET('Water Data'!$G$28,0,10*ROW('Water Data'!G70))="","",OFFSET('Water Data'!$G$28,0,10*ROW('Water Data'!G70)))</f>
        <v/>
      </c>
      <c r="CD76" s="305" t="str">
        <f ca="true">+IF(OFFSET('Water Data'!$G$29,0,10*ROW('Water Data'!G70))="","",OFFSET('Water Data'!$G$29,0,10*ROW('Water Data'!G70)))</f>
        <v/>
      </c>
      <c r="CE76" s="305" t="str">
        <f ca="true">+IF(OFFSET('Water Data'!$H$27,0,10*ROW('Water Data'!H70))="","",OFFSET('Water Data'!$H$27,0,10*ROW('Water Data'!H70)))</f>
        <v/>
      </c>
      <c r="CF76" s="305" t="str">
        <f ca="true">+IF(OFFSET('Water Data'!$H$28,0,10*ROW('Water Data'!H70))="","",OFFSET('Water Data'!$H$28,0,10*ROW('Water Data'!H70)))</f>
        <v/>
      </c>
      <c r="CG76" s="305" t="str">
        <f ca="true">+IF(OFFSET('Water Data'!$H$29,0,10*ROW('Water Data'!H70))="","",OFFSET('Water Data'!$H$29,0,10*ROW('Water Data'!H70)))</f>
        <v/>
      </c>
      <c r="CH76" s="305" t="str">
        <f ca="true">+IF(OFFSET('Water Data'!$I$27,0,10*ROW('Water Data'!I70))="","",OFFSET('Water Data'!$I$27,0,10*ROW('Water Data'!I70)))</f>
        <v/>
      </c>
      <c r="CI76" s="305" t="str">
        <f ca="true">+IF(OFFSET('Water Data'!$I$28,0,10*ROW('Water Data'!I70))="","",OFFSET('Water Data'!$I$28,0,10*ROW('Water Data'!I70)))</f>
        <v/>
      </c>
      <c r="CJ76" s="305" t="str">
        <f ca="true">+IF(OFFSET('Water Data'!$I$29,0,10*ROW('Water Data'!I70))="","",OFFSET('Water Data'!$I$29,0,10*ROW('Water Data'!I70)))</f>
        <v/>
      </c>
      <c r="CK76" s="305" t="str">
        <f ca="true">+IF(OFFSET('Sanitation Data'!$D$28,0,10*ROW('Sanitation Data'!D70))="","",OFFSET('Sanitation Data'!$D$28,0,10*ROW('Sanitation Data'!D70)))</f>
        <v/>
      </c>
      <c r="CL76" s="305" t="str">
        <f ca="true">+IF(OFFSET('Sanitation Data'!$D$29,0,10*ROW('Sanitation Data'!D70))="","",OFFSET('Sanitation Data'!$D$29,0,10*ROW('Sanitation Data'!D70)))</f>
        <v/>
      </c>
      <c r="CM76" s="305" t="str">
        <f ca="true">+IF(OFFSET('Sanitation Data'!$D$30,0,10*ROW('Sanitation Data'!D70))="","",OFFSET('Sanitation Data'!$D$30,0,10*ROW('Sanitation Data'!D70)))</f>
        <v/>
      </c>
      <c r="CN76" s="305" t="str">
        <f ca="true">+IF(OFFSET('Sanitation Data'!$D$31,0,10*ROW('Sanitation Data'!D70))="","",OFFSET('Sanitation Data'!$D$31,0,10*ROW('Sanitation Data'!D70)))</f>
        <v/>
      </c>
      <c r="CO76" s="305" t="str">
        <f ca="true">+IF(OFFSET('Sanitation Data'!$D$32,0,10*ROW('Sanitation Data'!D70))="","",OFFSET('Sanitation Data'!$D$32,0,10*ROW('Sanitation Data'!D70)))</f>
        <v/>
      </c>
      <c r="CP76" s="305" t="str">
        <f ca="true">+IF(OFFSET('Sanitation Data'!$E$28,0,10*ROW('Sanitation Data'!E70))="","",OFFSET('Sanitation Data'!$E$28,0,10*ROW('Sanitation Data'!E70)))</f>
        <v/>
      </c>
      <c r="CQ76" s="305" t="str">
        <f ca="true">+IF(OFFSET('Sanitation Data'!$E$29,0,10*ROW('Sanitation Data'!E70))="","",OFFSET('Sanitation Data'!$E$29,0,10*ROW('Sanitation Data'!E70)))</f>
        <v/>
      </c>
      <c r="CR76" s="305" t="str">
        <f ca="true">+IF(OFFSET('Sanitation Data'!$E$30,0,10*ROW('Sanitation Data'!E70))="","",OFFSET('Sanitation Data'!$E$30,0,10*ROW('Sanitation Data'!E70)))</f>
        <v/>
      </c>
      <c r="CS76" s="305" t="str">
        <f ca="true">+IF(OFFSET('Sanitation Data'!$E$31,0,10*ROW('Sanitation Data'!E70))="","",OFFSET('Sanitation Data'!$E$31,0,10*ROW('Sanitation Data'!E70)))</f>
        <v/>
      </c>
      <c r="CT76" s="305" t="str">
        <f ca="true">+IF(OFFSET('Sanitation Data'!$E$32,0,10*ROW('Sanitation Data'!E70))="","",OFFSET('Sanitation Data'!$E$32,0,10*ROW('Sanitation Data'!E70)))</f>
        <v/>
      </c>
      <c r="CU76" s="305" t="str">
        <f ca="true">+IF(OFFSET('Sanitation Data'!$F$28,0,10*ROW('Sanitation Data'!F70))="","",OFFSET('Sanitation Data'!$F$28,0,10*ROW('Sanitation Data'!F70)))</f>
        <v/>
      </c>
      <c r="CV76" s="305" t="str">
        <f ca="true">+IF(OFFSET('Sanitation Data'!$F$29,0,10*ROW('Sanitation Data'!F70))="","",OFFSET('Sanitation Data'!$F$29,0,10*ROW('Sanitation Data'!F70)))</f>
        <v/>
      </c>
      <c r="CW76" s="305" t="str">
        <f ca="true">+IF(OFFSET('Sanitation Data'!$F$30,0,10*ROW('Sanitation Data'!F70))="","",OFFSET('Sanitation Data'!$F$30,0,10*ROW('Sanitation Data'!F70)))</f>
        <v/>
      </c>
      <c r="CX76" s="305" t="str">
        <f ca="true">+IF(OFFSET('Sanitation Data'!$F$31,0,10*ROW('Sanitation Data'!F70))="","",OFFSET('Sanitation Data'!$F$31,0,10*ROW('Sanitation Data'!F70)))</f>
        <v/>
      </c>
      <c r="CY76" s="305" t="str">
        <f ca="true">+IF(OFFSET('Sanitation Data'!$F$32,0,10*ROW('Sanitation Data'!F70))="","",OFFSET('Sanitation Data'!$F$32,0,10*ROW('Sanitation Data'!F70)))</f>
        <v/>
      </c>
      <c r="CZ76" s="305" t="str">
        <f ca="true">+IF(OFFSET('Sanitation Data'!$G$28,0,10*ROW('Sanitation Data'!G70))="","",OFFSET('Sanitation Data'!$G$28,0,10*ROW('Sanitation Data'!G70)))</f>
        <v/>
      </c>
      <c r="DA76" s="305" t="str">
        <f ca="true">+IF(OFFSET('Sanitation Data'!$G$29,0,10*ROW('Sanitation Data'!G70))="","",OFFSET('Sanitation Data'!$G$29,0,10*ROW('Sanitation Data'!G70)))</f>
        <v/>
      </c>
      <c r="DB76" s="305" t="str">
        <f ca="true">+IF(OFFSET('Sanitation Data'!$G$30,0,10*ROW('Sanitation Data'!G70))="","",OFFSET('Sanitation Data'!$G$30,0,10*ROW('Sanitation Data'!G70)))</f>
        <v/>
      </c>
      <c r="DC76" s="305" t="str">
        <f ca="true">+IF(OFFSET('Sanitation Data'!$G$31,0,10*ROW('Sanitation Data'!G70))="","",OFFSET('Sanitation Data'!$G$31,0,10*ROW('Sanitation Data'!G70)))</f>
        <v/>
      </c>
      <c r="DD76" s="305" t="str">
        <f ca="true">+IF(OFFSET('Sanitation Data'!$G$32,0,10*ROW('Sanitation Data'!G70))="","",OFFSET('Sanitation Data'!$G$32,0,10*ROW('Sanitation Data'!G70)))</f>
        <v/>
      </c>
      <c r="DE76" s="305" t="str">
        <f ca="true">+IF(OFFSET('Sanitation Data'!$H$28,0,10*ROW('Sanitation Data'!H70))="","",OFFSET('Sanitation Data'!$H$28,0,10*ROW('Sanitation Data'!H70)))</f>
        <v/>
      </c>
      <c r="DF76" s="305" t="str">
        <f ca="true">+IF(OFFSET('Sanitation Data'!$H$29,0,10*ROW('Sanitation Data'!H70))="","",OFFSET('Sanitation Data'!$H$29,0,10*ROW('Sanitation Data'!H70)))</f>
        <v/>
      </c>
      <c r="DG76" s="305" t="str">
        <f ca="true">+IF(OFFSET('Sanitation Data'!$H$30,0,10*ROW('Sanitation Data'!H70))="","",OFFSET('Sanitation Data'!$H$30,0,10*ROW('Sanitation Data'!H70)))</f>
        <v/>
      </c>
      <c r="DH76" s="305" t="str">
        <f ca="true">+IF(OFFSET('Sanitation Data'!$H$31,0,10*ROW('Sanitation Data'!H70))="","",OFFSET('Sanitation Data'!$H$31,0,10*ROW('Sanitation Data'!H70)))</f>
        <v/>
      </c>
      <c r="DI76" s="305" t="str">
        <f ca="true">+IF(OFFSET('Sanitation Data'!$H$32,0,10*ROW('Sanitation Data'!H70))="","",OFFSET('Sanitation Data'!$H$32,0,10*ROW('Sanitation Data'!H70)))</f>
        <v/>
      </c>
      <c r="DJ76" s="305" t="str">
        <f ca="true">+IF(OFFSET('Sanitation Data'!$I$28,0,10*ROW('Sanitation Data'!I70))="","",OFFSET('Sanitation Data'!$I$28,0,10*ROW('Sanitation Data'!I70)))</f>
        <v/>
      </c>
      <c r="DK76" s="305" t="str">
        <f ca="true">+IF(OFFSET('Sanitation Data'!$I$29,0,10*ROW('Sanitation Data'!I70))="","",OFFSET('Sanitation Data'!$I$29,0,10*ROW('Sanitation Data'!I70)))</f>
        <v/>
      </c>
      <c r="DL76" s="305" t="str">
        <f ca="true">+IF(OFFSET('Sanitation Data'!$I$30,0,10*ROW('Sanitation Data'!I70))="","",OFFSET('Sanitation Data'!$I$30,0,10*ROW('Sanitation Data'!I70)))</f>
        <v/>
      </c>
      <c r="DM76" s="305" t="str">
        <f ca="true">+IF(OFFSET('Sanitation Data'!$I$31,0,10*ROW('Sanitation Data'!I70))="","",OFFSET('Sanitation Data'!$I$31,0,10*ROW('Sanitation Data'!I70)))</f>
        <v/>
      </c>
      <c r="DN76" s="305" t="str">
        <f ca="true">+IF(OFFSET('Sanitation Data'!$I$32,0,10*ROW('Sanitation Data'!I70))="","",OFFSET('Sanitation Data'!$I$32,0,10*ROW('Sanitation Data'!I70)))</f>
        <v/>
      </c>
      <c r="DO76" s="305" t="str">
        <f ca="true">+IF(OFFSET('Hygiene Data'!$D$11,0,10*ROW('Hygiene Data'!D70))="","",OFFSET('Hygiene Data'!$D$11,0,10*ROW('Hygiene Data'!D70)))</f>
        <v/>
      </c>
      <c r="DP76" s="305" t="str">
        <f ca="true">+IF(OFFSET('Hygiene Data'!$D$12,0,10*ROW('Hygiene Data'!D70))="","",OFFSET('Hygiene Data'!$D$12,0,10*ROW('Hygiene Data'!D70)))</f>
        <v/>
      </c>
      <c r="DQ76" s="305" t="str">
        <f ca="true">+IF(OFFSET('Hygiene Data'!$D$13,0,10*ROW('Hygiene Data'!D70))="","",OFFSET('Hygiene Data'!$D$13,0,10*ROW('Hygiene Data'!D70)))</f>
        <v/>
      </c>
      <c r="DR76" s="305" t="str">
        <f ca="true">+IF(OFFSET('Hygiene Data'!$E$11,0,10*ROW('Hygiene Data'!E70))="","",OFFSET('Hygiene Data'!$E$11,0,10*ROW('Hygiene Data'!E70)))</f>
        <v/>
      </c>
      <c r="DS76" s="305" t="str">
        <f ca="true">+IF(OFFSET('Hygiene Data'!$E$12,0,10*ROW('Hygiene Data'!E70))="","",OFFSET('Hygiene Data'!$E$12,0,10*ROW('Hygiene Data'!E70)))</f>
        <v/>
      </c>
      <c r="DT76" s="305" t="str">
        <f ca="true">+IF(OFFSET('Hygiene Data'!$E$13,0,10*ROW('Hygiene Data'!E70))="","",OFFSET('Hygiene Data'!$E$13,0,10*ROW('Hygiene Data'!E70)))</f>
        <v/>
      </c>
      <c r="DU76" s="305" t="str">
        <f ca="true">+IF(OFFSET('Hygiene Data'!$F$11,0,10*ROW('Hygiene Data'!F70))="","",OFFSET('Hygiene Data'!$F$11,0,10*ROW('Hygiene Data'!F70)))</f>
        <v/>
      </c>
      <c r="DV76" s="305" t="str">
        <f ca="true">+IF(OFFSET('Hygiene Data'!$F$12,0,10*ROW('Hygiene Data'!F70))="","",OFFSET('Hygiene Data'!$F$12,0,10*ROW('Hygiene Data'!F70)))</f>
        <v/>
      </c>
      <c r="DW76" s="305" t="str">
        <f ca="true">+IF(OFFSET('Hygiene Data'!$F$13,0,10*ROW('Hygiene Data'!F70))="","",OFFSET('Hygiene Data'!$F$13,0,10*ROW('Hygiene Data'!F70)))</f>
        <v/>
      </c>
      <c r="DX76" s="305" t="str">
        <f ca="true">+IF(OFFSET('Hygiene Data'!$G$11,0,10*ROW('Hygiene Data'!G70))="","",OFFSET('Hygiene Data'!$G$11,0,10*ROW('Hygiene Data'!G70)))</f>
        <v/>
      </c>
      <c r="DY76" s="305" t="str">
        <f ca="true">+IF(OFFSET('Hygiene Data'!$G$12,0,10*ROW('Hygiene Data'!G70))="","",OFFSET('Hygiene Data'!$G$12,0,10*ROW('Hygiene Data'!G70)))</f>
        <v/>
      </c>
      <c r="DZ76" s="305" t="str">
        <f ca="true">+IF(OFFSET('Hygiene Data'!$G$13,0,10*ROW('Hygiene Data'!G70))="","",OFFSET('Hygiene Data'!$G$13,0,10*ROW('Hygiene Data'!G70)))</f>
        <v/>
      </c>
      <c r="EA76" s="305" t="str">
        <f ca="true">+IF(OFFSET('Hygiene Data'!$H$11,0,10*ROW('Hygiene Data'!H70))="","",OFFSET('Hygiene Data'!$H$11,0,10*ROW('Hygiene Data'!H70)))</f>
        <v/>
      </c>
      <c r="EB76" s="305" t="str">
        <f ca="true">+IF(OFFSET('Hygiene Data'!$H$12,0,10*ROW('Hygiene Data'!H70))="","",OFFSET('Hygiene Data'!$H$12,0,10*ROW('Hygiene Data'!H70)))</f>
        <v/>
      </c>
      <c r="EC76" s="305" t="str">
        <f ca="true">+IF(OFFSET('Hygiene Data'!$H$13,0,10*ROW('Hygiene Data'!H70))="","",OFFSET('Hygiene Data'!$H$13,0,10*ROW('Hygiene Data'!H70)))</f>
        <v/>
      </c>
      <c r="ED76" s="305" t="str">
        <f ca="true">+IF(OFFSET('Hygiene Data'!$I$11,0,10*ROW('Hygiene Data'!I70))="","",OFFSET('Hygiene Data'!$I$11,0,10*ROW('Hygiene Data'!I70)))</f>
        <v/>
      </c>
      <c r="EE76" s="305" t="str">
        <f ca="true">+IF(OFFSET('Hygiene Data'!$I$12,0,10*ROW('Hygiene Data'!I70))="","",OFFSET('Hygiene Data'!$I$12,0,10*ROW('Hygiene Data'!I70)))</f>
        <v/>
      </c>
      <c r="EF76" s="305"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61"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5"/>
      <c r="BS77" s="305" t="str">
        <f ca="true">+IF(OFFSET('Water Data'!$D$27,0,10*ROW('Water Data'!D71))="","",OFFSET('Water Data'!$D$27,0,10*ROW('Water Data'!D71)))</f>
        <v/>
      </c>
      <c r="BT77" s="305" t="str">
        <f ca="true">+IF(OFFSET('Water Data'!$D$28,0,10*ROW('Water Data'!D71))="","",OFFSET('Water Data'!$D$28,0,10*ROW('Water Data'!D71)))</f>
        <v/>
      </c>
      <c r="BU77" s="305" t="str">
        <f ca="true">+IF(OFFSET('Water Data'!$D$29,0,10*ROW('Water Data'!D71))="","",OFFSET('Water Data'!$D$29,0,10*ROW('Water Data'!D71)))</f>
        <v/>
      </c>
      <c r="BV77" s="305" t="str">
        <f ca="true">+IF(OFFSET('Water Data'!$E$27,0,10*ROW('Water Data'!E71))="","",OFFSET('Water Data'!$E$27,0,10*ROW('Water Data'!E71)))</f>
        <v/>
      </c>
      <c r="BW77" s="305" t="str">
        <f ca="true">+IF(OFFSET('Water Data'!$E$28,0,10*ROW('Water Data'!E71))="","",OFFSET('Water Data'!$E$28,0,10*ROW('Water Data'!E71)))</f>
        <v/>
      </c>
      <c r="BX77" s="305" t="str">
        <f ca="true">+IF(OFFSET('Water Data'!$E$29,0,10*ROW('Water Data'!E71))="","",OFFSET('Water Data'!$E$29,0,10*ROW('Water Data'!E71)))</f>
        <v/>
      </c>
      <c r="BY77" s="305" t="str">
        <f ca="true">+IF(OFFSET('Water Data'!$F$27,0,10*ROW('Water Data'!F71))="","",OFFSET('Water Data'!$F$27,0,10*ROW('Water Data'!F71)))</f>
        <v/>
      </c>
      <c r="BZ77" s="305" t="str">
        <f ca="true">+IF(OFFSET('Water Data'!$F$28,0,10*ROW('Water Data'!F71))="","",OFFSET('Water Data'!$F$28,0,10*ROW('Water Data'!F71)))</f>
        <v/>
      </c>
      <c r="CA77" s="305" t="str">
        <f ca="true">+IF(OFFSET('Water Data'!$F$29,0,10*ROW('Water Data'!F71))="","",OFFSET('Water Data'!$F$29,0,10*ROW('Water Data'!F71)))</f>
        <v/>
      </c>
      <c r="CB77" s="305" t="str">
        <f ca="true">+IF(OFFSET('Water Data'!$G$27,0,10*ROW('Water Data'!G71))="","",OFFSET('Water Data'!$G$27,0,10*ROW('Water Data'!G71)))</f>
        <v/>
      </c>
      <c r="CC77" s="305" t="str">
        <f ca="true">+IF(OFFSET('Water Data'!$G$28,0,10*ROW('Water Data'!G71))="","",OFFSET('Water Data'!$G$28,0,10*ROW('Water Data'!G71)))</f>
        <v/>
      </c>
      <c r="CD77" s="305" t="str">
        <f ca="true">+IF(OFFSET('Water Data'!$G$29,0,10*ROW('Water Data'!G71))="","",OFFSET('Water Data'!$G$29,0,10*ROW('Water Data'!G71)))</f>
        <v/>
      </c>
      <c r="CE77" s="305" t="str">
        <f ca="true">+IF(OFFSET('Water Data'!$H$27,0,10*ROW('Water Data'!H71))="","",OFFSET('Water Data'!$H$27,0,10*ROW('Water Data'!H71)))</f>
        <v/>
      </c>
      <c r="CF77" s="305" t="str">
        <f ca="true">+IF(OFFSET('Water Data'!$H$28,0,10*ROW('Water Data'!H71))="","",OFFSET('Water Data'!$H$28,0,10*ROW('Water Data'!H71)))</f>
        <v/>
      </c>
      <c r="CG77" s="305" t="str">
        <f ca="true">+IF(OFFSET('Water Data'!$H$29,0,10*ROW('Water Data'!H71))="","",OFFSET('Water Data'!$H$29,0,10*ROW('Water Data'!H71)))</f>
        <v/>
      </c>
      <c r="CH77" s="305" t="str">
        <f ca="true">+IF(OFFSET('Water Data'!$I$27,0,10*ROW('Water Data'!I71))="","",OFFSET('Water Data'!$I$27,0,10*ROW('Water Data'!I71)))</f>
        <v/>
      </c>
      <c r="CI77" s="305" t="str">
        <f ca="true">+IF(OFFSET('Water Data'!$I$28,0,10*ROW('Water Data'!I71))="","",OFFSET('Water Data'!$I$28,0,10*ROW('Water Data'!I71)))</f>
        <v/>
      </c>
      <c r="CJ77" s="305" t="str">
        <f ca="true">+IF(OFFSET('Water Data'!$I$29,0,10*ROW('Water Data'!I71))="","",OFFSET('Water Data'!$I$29,0,10*ROW('Water Data'!I71)))</f>
        <v/>
      </c>
      <c r="CK77" s="305" t="str">
        <f ca="true">+IF(OFFSET('Sanitation Data'!$D$28,0,10*ROW('Sanitation Data'!D71))="","",OFFSET('Sanitation Data'!$D$28,0,10*ROW('Sanitation Data'!D71)))</f>
        <v/>
      </c>
      <c r="CL77" s="305" t="str">
        <f ca="true">+IF(OFFSET('Sanitation Data'!$D$29,0,10*ROW('Sanitation Data'!D71))="","",OFFSET('Sanitation Data'!$D$29,0,10*ROW('Sanitation Data'!D71)))</f>
        <v/>
      </c>
      <c r="CM77" s="305" t="str">
        <f ca="true">+IF(OFFSET('Sanitation Data'!$D$30,0,10*ROW('Sanitation Data'!D71))="","",OFFSET('Sanitation Data'!$D$30,0,10*ROW('Sanitation Data'!D71)))</f>
        <v/>
      </c>
      <c r="CN77" s="305" t="str">
        <f ca="true">+IF(OFFSET('Sanitation Data'!$D$31,0,10*ROW('Sanitation Data'!D71))="","",OFFSET('Sanitation Data'!$D$31,0,10*ROW('Sanitation Data'!D71)))</f>
        <v/>
      </c>
      <c r="CO77" s="305" t="str">
        <f ca="true">+IF(OFFSET('Sanitation Data'!$D$32,0,10*ROW('Sanitation Data'!D71))="","",OFFSET('Sanitation Data'!$D$32,0,10*ROW('Sanitation Data'!D71)))</f>
        <v/>
      </c>
      <c r="CP77" s="305" t="str">
        <f ca="true">+IF(OFFSET('Sanitation Data'!$E$28,0,10*ROW('Sanitation Data'!E71))="","",OFFSET('Sanitation Data'!$E$28,0,10*ROW('Sanitation Data'!E71)))</f>
        <v/>
      </c>
      <c r="CQ77" s="305" t="str">
        <f ca="true">+IF(OFFSET('Sanitation Data'!$E$29,0,10*ROW('Sanitation Data'!E71))="","",OFFSET('Sanitation Data'!$E$29,0,10*ROW('Sanitation Data'!E71)))</f>
        <v/>
      </c>
      <c r="CR77" s="305" t="str">
        <f ca="true">+IF(OFFSET('Sanitation Data'!$E$30,0,10*ROW('Sanitation Data'!E71))="","",OFFSET('Sanitation Data'!$E$30,0,10*ROW('Sanitation Data'!E71)))</f>
        <v/>
      </c>
      <c r="CS77" s="305" t="str">
        <f ca="true">+IF(OFFSET('Sanitation Data'!$E$31,0,10*ROW('Sanitation Data'!E71))="","",OFFSET('Sanitation Data'!$E$31,0,10*ROW('Sanitation Data'!E71)))</f>
        <v/>
      </c>
      <c r="CT77" s="305" t="str">
        <f ca="true">+IF(OFFSET('Sanitation Data'!$E$32,0,10*ROW('Sanitation Data'!E71))="","",OFFSET('Sanitation Data'!$E$32,0,10*ROW('Sanitation Data'!E71)))</f>
        <v/>
      </c>
      <c r="CU77" s="305" t="str">
        <f ca="true">+IF(OFFSET('Sanitation Data'!$F$28,0,10*ROW('Sanitation Data'!F71))="","",OFFSET('Sanitation Data'!$F$28,0,10*ROW('Sanitation Data'!F71)))</f>
        <v/>
      </c>
      <c r="CV77" s="305" t="str">
        <f ca="true">+IF(OFFSET('Sanitation Data'!$F$29,0,10*ROW('Sanitation Data'!F71))="","",OFFSET('Sanitation Data'!$F$29,0,10*ROW('Sanitation Data'!F71)))</f>
        <v/>
      </c>
      <c r="CW77" s="305" t="str">
        <f ca="true">+IF(OFFSET('Sanitation Data'!$F$30,0,10*ROW('Sanitation Data'!F71))="","",OFFSET('Sanitation Data'!$F$30,0,10*ROW('Sanitation Data'!F71)))</f>
        <v/>
      </c>
      <c r="CX77" s="305" t="str">
        <f ca="true">+IF(OFFSET('Sanitation Data'!$F$31,0,10*ROW('Sanitation Data'!F71))="","",OFFSET('Sanitation Data'!$F$31,0,10*ROW('Sanitation Data'!F71)))</f>
        <v/>
      </c>
      <c r="CY77" s="305" t="str">
        <f ca="true">+IF(OFFSET('Sanitation Data'!$F$32,0,10*ROW('Sanitation Data'!F71))="","",OFFSET('Sanitation Data'!$F$32,0,10*ROW('Sanitation Data'!F71)))</f>
        <v/>
      </c>
      <c r="CZ77" s="305" t="str">
        <f ca="true">+IF(OFFSET('Sanitation Data'!$G$28,0,10*ROW('Sanitation Data'!G71))="","",OFFSET('Sanitation Data'!$G$28,0,10*ROW('Sanitation Data'!G71)))</f>
        <v/>
      </c>
      <c r="DA77" s="305" t="str">
        <f ca="true">+IF(OFFSET('Sanitation Data'!$G$29,0,10*ROW('Sanitation Data'!G71))="","",OFFSET('Sanitation Data'!$G$29,0,10*ROW('Sanitation Data'!G71)))</f>
        <v/>
      </c>
      <c r="DB77" s="305" t="str">
        <f ca="true">+IF(OFFSET('Sanitation Data'!$G$30,0,10*ROW('Sanitation Data'!G71))="","",OFFSET('Sanitation Data'!$G$30,0,10*ROW('Sanitation Data'!G71)))</f>
        <v/>
      </c>
      <c r="DC77" s="305" t="str">
        <f ca="true">+IF(OFFSET('Sanitation Data'!$G$31,0,10*ROW('Sanitation Data'!G71))="","",OFFSET('Sanitation Data'!$G$31,0,10*ROW('Sanitation Data'!G71)))</f>
        <v/>
      </c>
      <c r="DD77" s="305" t="str">
        <f ca="true">+IF(OFFSET('Sanitation Data'!$G$32,0,10*ROW('Sanitation Data'!G71))="","",OFFSET('Sanitation Data'!$G$32,0,10*ROW('Sanitation Data'!G71)))</f>
        <v/>
      </c>
      <c r="DE77" s="305" t="str">
        <f ca="true">+IF(OFFSET('Sanitation Data'!$H$28,0,10*ROW('Sanitation Data'!H71))="","",OFFSET('Sanitation Data'!$H$28,0,10*ROW('Sanitation Data'!H71)))</f>
        <v/>
      </c>
      <c r="DF77" s="305" t="str">
        <f ca="true">+IF(OFFSET('Sanitation Data'!$H$29,0,10*ROW('Sanitation Data'!H71))="","",OFFSET('Sanitation Data'!$H$29,0,10*ROW('Sanitation Data'!H71)))</f>
        <v/>
      </c>
      <c r="DG77" s="305" t="str">
        <f ca="true">+IF(OFFSET('Sanitation Data'!$H$30,0,10*ROW('Sanitation Data'!H71))="","",OFFSET('Sanitation Data'!$H$30,0,10*ROW('Sanitation Data'!H71)))</f>
        <v/>
      </c>
      <c r="DH77" s="305" t="str">
        <f ca="true">+IF(OFFSET('Sanitation Data'!$H$31,0,10*ROW('Sanitation Data'!H71))="","",OFFSET('Sanitation Data'!$H$31,0,10*ROW('Sanitation Data'!H71)))</f>
        <v/>
      </c>
      <c r="DI77" s="305" t="str">
        <f ca="true">+IF(OFFSET('Sanitation Data'!$H$32,0,10*ROW('Sanitation Data'!H71))="","",OFFSET('Sanitation Data'!$H$32,0,10*ROW('Sanitation Data'!H71)))</f>
        <v/>
      </c>
      <c r="DJ77" s="305" t="str">
        <f ca="true">+IF(OFFSET('Sanitation Data'!$I$28,0,10*ROW('Sanitation Data'!I71))="","",OFFSET('Sanitation Data'!$I$28,0,10*ROW('Sanitation Data'!I71)))</f>
        <v/>
      </c>
      <c r="DK77" s="305" t="str">
        <f ca="true">+IF(OFFSET('Sanitation Data'!$I$29,0,10*ROW('Sanitation Data'!I71))="","",OFFSET('Sanitation Data'!$I$29,0,10*ROW('Sanitation Data'!I71)))</f>
        <v/>
      </c>
      <c r="DL77" s="305" t="str">
        <f ca="true">+IF(OFFSET('Sanitation Data'!$I$30,0,10*ROW('Sanitation Data'!I71))="","",OFFSET('Sanitation Data'!$I$30,0,10*ROW('Sanitation Data'!I71)))</f>
        <v/>
      </c>
      <c r="DM77" s="305" t="str">
        <f ca="true">+IF(OFFSET('Sanitation Data'!$I$31,0,10*ROW('Sanitation Data'!I71))="","",OFFSET('Sanitation Data'!$I$31,0,10*ROW('Sanitation Data'!I71)))</f>
        <v/>
      </c>
      <c r="DN77" s="305" t="str">
        <f ca="true">+IF(OFFSET('Sanitation Data'!$I$32,0,10*ROW('Sanitation Data'!I71))="","",OFFSET('Sanitation Data'!$I$32,0,10*ROW('Sanitation Data'!I71)))</f>
        <v/>
      </c>
      <c r="DO77" s="305" t="str">
        <f ca="true">+IF(OFFSET('Hygiene Data'!$D$11,0,10*ROW('Hygiene Data'!D71))="","",OFFSET('Hygiene Data'!$D$11,0,10*ROW('Hygiene Data'!D71)))</f>
        <v/>
      </c>
      <c r="DP77" s="305" t="str">
        <f ca="true">+IF(OFFSET('Hygiene Data'!$D$12,0,10*ROW('Hygiene Data'!D71))="","",OFFSET('Hygiene Data'!$D$12,0,10*ROW('Hygiene Data'!D71)))</f>
        <v/>
      </c>
      <c r="DQ77" s="305" t="str">
        <f ca="true">+IF(OFFSET('Hygiene Data'!$D$13,0,10*ROW('Hygiene Data'!D71))="","",OFFSET('Hygiene Data'!$D$13,0,10*ROW('Hygiene Data'!D71)))</f>
        <v/>
      </c>
      <c r="DR77" s="305" t="str">
        <f ca="true">+IF(OFFSET('Hygiene Data'!$E$11,0,10*ROW('Hygiene Data'!E71))="","",OFFSET('Hygiene Data'!$E$11,0,10*ROW('Hygiene Data'!E71)))</f>
        <v/>
      </c>
      <c r="DS77" s="305" t="str">
        <f ca="true">+IF(OFFSET('Hygiene Data'!$E$12,0,10*ROW('Hygiene Data'!E71))="","",OFFSET('Hygiene Data'!$E$12,0,10*ROW('Hygiene Data'!E71)))</f>
        <v/>
      </c>
      <c r="DT77" s="305" t="str">
        <f ca="true">+IF(OFFSET('Hygiene Data'!$E$13,0,10*ROW('Hygiene Data'!E71))="","",OFFSET('Hygiene Data'!$E$13,0,10*ROW('Hygiene Data'!E71)))</f>
        <v/>
      </c>
      <c r="DU77" s="305" t="str">
        <f ca="true">+IF(OFFSET('Hygiene Data'!$F$11,0,10*ROW('Hygiene Data'!F71))="","",OFFSET('Hygiene Data'!$F$11,0,10*ROW('Hygiene Data'!F71)))</f>
        <v/>
      </c>
      <c r="DV77" s="305" t="str">
        <f ca="true">+IF(OFFSET('Hygiene Data'!$F$12,0,10*ROW('Hygiene Data'!F71))="","",OFFSET('Hygiene Data'!$F$12,0,10*ROW('Hygiene Data'!F71)))</f>
        <v/>
      </c>
      <c r="DW77" s="305" t="str">
        <f ca="true">+IF(OFFSET('Hygiene Data'!$F$13,0,10*ROW('Hygiene Data'!F71))="","",OFFSET('Hygiene Data'!$F$13,0,10*ROW('Hygiene Data'!F71)))</f>
        <v/>
      </c>
      <c r="DX77" s="305" t="str">
        <f ca="true">+IF(OFFSET('Hygiene Data'!$G$11,0,10*ROW('Hygiene Data'!G71))="","",OFFSET('Hygiene Data'!$G$11,0,10*ROW('Hygiene Data'!G71)))</f>
        <v/>
      </c>
      <c r="DY77" s="305" t="str">
        <f ca="true">+IF(OFFSET('Hygiene Data'!$G$12,0,10*ROW('Hygiene Data'!G71))="","",OFFSET('Hygiene Data'!$G$12,0,10*ROW('Hygiene Data'!G71)))</f>
        <v/>
      </c>
      <c r="DZ77" s="305" t="str">
        <f ca="true">+IF(OFFSET('Hygiene Data'!$G$13,0,10*ROW('Hygiene Data'!G71))="","",OFFSET('Hygiene Data'!$G$13,0,10*ROW('Hygiene Data'!G71)))</f>
        <v/>
      </c>
      <c r="EA77" s="305" t="str">
        <f ca="true">+IF(OFFSET('Hygiene Data'!$H$11,0,10*ROW('Hygiene Data'!H71))="","",OFFSET('Hygiene Data'!$H$11,0,10*ROW('Hygiene Data'!H71)))</f>
        <v/>
      </c>
      <c r="EB77" s="305" t="str">
        <f ca="true">+IF(OFFSET('Hygiene Data'!$H$12,0,10*ROW('Hygiene Data'!H71))="","",OFFSET('Hygiene Data'!$H$12,0,10*ROW('Hygiene Data'!H71)))</f>
        <v/>
      </c>
      <c r="EC77" s="305" t="str">
        <f ca="true">+IF(OFFSET('Hygiene Data'!$H$13,0,10*ROW('Hygiene Data'!H71))="","",OFFSET('Hygiene Data'!$H$13,0,10*ROW('Hygiene Data'!H71)))</f>
        <v/>
      </c>
      <c r="ED77" s="305" t="str">
        <f ca="true">+IF(OFFSET('Hygiene Data'!$I$11,0,10*ROW('Hygiene Data'!I71))="","",OFFSET('Hygiene Data'!$I$11,0,10*ROW('Hygiene Data'!I71)))</f>
        <v/>
      </c>
      <c r="EE77" s="305" t="str">
        <f ca="true">+IF(OFFSET('Hygiene Data'!$I$12,0,10*ROW('Hygiene Data'!I71))="","",OFFSET('Hygiene Data'!$I$12,0,10*ROW('Hygiene Data'!I71)))</f>
        <v/>
      </c>
      <c r="EF77" s="305"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61"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5"/>
      <c r="BS78" s="305" t="str">
        <f ca="true">+IF(OFFSET('Water Data'!$D$27,0,10*ROW('Water Data'!D72))="","",OFFSET('Water Data'!$D$27,0,10*ROW('Water Data'!D72)))</f>
        <v/>
      </c>
      <c r="BT78" s="305" t="str">
        <f ca="true">+IF(OFFSET('Water Data'!$D$28,0,10*ROW('Water Data'!D72))="","",OFFSET('Water Data'!$D$28,0,10*ROW('Water Data'!D72)))</f>
        <v/>
      </c>
      <c r="BU78" s="305" t="str">
        <f ca="true">+IF(OFFSET('Water Data'!$D$29,0,10*ROW('Water Data'!D72))="","",OFFSET('Water Data'!$D$29,0,10*ROW('Water Data'!D72)))</f>
        <v/>
      </c>
      <c r="BV78" s="305" t="str">
        <f ca="true">+IF(OFFSET('Water Data'!$E$27,0,10*ROW('Water Data'!E72))="","",OFFSET('Water Data'!$E$27,0,10*ROW('Water Data'!E72)))</f>
        <v/>
      </c>
      <c r="BW78" s="305" t="str">
        <f ca="true">+IF(OFFSET('Water Data'!$E$28,0,10*ROW('Water Data'!E72))="","",OFFSET('Water Data'!$E$28,0,10*ROW('Water Data'!E72)))</f>
        <v/>
      </c>
      <c r="BX78" s="305" t="str">
        <f ca="true">+IF(OFFSET('Water Data'!$E$29,0,10*ROW('Water Data'!E72))="","",OFFSET('Water Data'!$E$29,0,10*ROW('Water Data'!E72)))</f>
        <v/>
      </c>
      <c r="BY78" s="305" t="str">
        <f ca="true">+IF(OFFSET('Water Data'!$F$27,0,10*ROW('Water Data'!F72))="","",OFFSET('Water Data'!$F$27,0,10*ROW('Water Data'!F72)))</f>
        <v/>
      </c>
      <c r="BZ78" s="305" t="str">
        <f ca="true">+IF(OFFSET('Water Data'!$F$28,0,10*ROW('Water Data'!F72))="","",OFFSET('Water Data'!$F$28,0,10*ROW('Water Data'!F72)))</f>
        <v/>
      </c>
      <c r="CA78" s="305" t="str">
        <f ca="true">+IF(OFFSET('Water Data'!$F$29,0,10*ROW('Water Data'!F72))="","",OFFSET('Water Data'!$F$29,0,10*ROW('Water Data'!F72)))</f>
        <v/>
      </c>
      <c r="CB78" s="305" t="str">
        <f ca="true">+IF(OFFSET('Water Data'!$G$27,0,10*ROW('Water Data'!G72))="","",OFFSET('Water Data'!$G$27,0,10*ROW('Water Data'!G72)))</f>
        <v/>
      </c>
      <c r="CC78" s="305" t="str">
        <f ca="true">+IF(OFFSET('Water Data'!$G$28,0,10*ROW('Water Data'!G72))="","",OFFSET('Water Data'!$G$28,0,10*ROW('Water Data'!G72)))</f>
        <v/>
      </c>
      <c r="CD78" s="305" t="str">
        <f ca="true">+IF(OFFSET('Water Data'!$G$29,0,10*ROW('Water Data'!G72))="","",OFFSET('Water Data'!$G$29,0,10*ROW('Water Data'!G72)))</f>
        <v/>
      </c>
      <c r="CE78" s="305" t="str">
        <f ca="true">+IF(OFFSET('Water Data'!$H$27,0,10*ROW('Water Data'!H72))="","",OFFSET('Water Data'!$H$27,0,10*ROW('Water Data'!H72)))</f>
        <v/>
      </c>
      <c r="CF78" s="305" t="str">
        <f ca="true">+IF(OFFSET('Water Data'!$H$28,0,10*ROW('Water Data'!H72))="","",OFFSET('Water Data'!$H$28,0,10*ROW('Water Data'!H72)))</f>
        <v/>
      </c>
      <c r="CG78" s="305" t="str">
        <f ca="true">+IF(OFFSET('Water Data'!$H$29,0,10*ROW('Water Data'!H72))="","",OFFSET('Water Data'!$H$29,0,10*ROW('Water Data'!H72)))</f>
        <v/>
      </c>
      <c r="CH78" s="305" t="str">
        <f ca="true">+IF(OFFSET('Water Data'!$I$27,0,10*ROW('Water Data'!I72))="","",OFFSET('Water Data'!$I$27,0,10*ROW('Water Data'!I72)))</f>
        <v/>
      </c>
      <c r="CI78" s="305" t="str">
        <f ca="true">+IF(OFFSET('Water Data'!$I$28,0,10*ROW('Water Data'!I72))="","",OFFSET('Water Data'!$I$28,0,10*ROW('Water Data'!I72)))</f>
        <v/>
      </c>
      <c r="CJ78" s="305" t="str">
        <f ca="true">+IF(OFFSET('Water Data'!$I$29,0,10*ROW('Water Data'!I72))="","",OFFSET('Water Data'!$I$29,0,10*ROW('Water Data'!I72)))</f>
        <v/>
      </c>
      <c r="CK78" s="305" t="str">
        <f ca="true">+IF(OFFSET('Sanitation Data'!$D$28,0,10*ROW('Sanitation Data'!D72))="","",OFFSET('Sanitation Data'!$D$28,0,10*ROW('Sanitation Data'!D72)))</f>
        <v/>
      </c>
      <c r="CL78" s="305" t="str">
        <f ca="true">+IF(OFFSET('Sanitation Data'!$D$29,0,10*ROW('Sanitation Data'!D72))="","",OFFSET('Sanitation Data'!$D$29,0,10*ROW('Sanitation Data'!D72)))</f>
        <v/>
      </c>
      <c r="CM78" s="305" t="str">
        <f ca="true">+IF(OFFSET('Sanitation Data'!$D$30,0,10*ROW('Sanitation Data'!D72))="","",OFFSET('Sanitation Data'!$D$30,0,10*ROW('Sanitation Data'!D72)))</f>
        <v/>
      </c>
      <c r="CN78" s="305" t="str">
        <f ca="true">+IF(OFFSET('Sanitation Data'!$D$31,0,10*ROW('Sanitation Data'!D72))="","",OFFSET('Sanitation Data'!$D$31,0,10*ROW('Sanitation Data'!D72)))</f>
        <v/>
      </c>
      <c r="CO78" s="305" t="str">
        <f ca="true">+IF(OFFSET('Sanitation Data'!$D$32,0,10*ROW('Sanitation Data'!D72))="","",OFFSET('Sanitation Data'!$D$32,0,10*ROW('Sanitation Data'!D72)))</f>
        <v/>
      </c>
      <c r="CP78" s="305" t="str">
        <f ca="true">+IF(OFFSET('Sanitation Data'!$E$28,0,10*ROW('Sanitation Data'!E72))="","",OFFSET('Sanitation Data'!$E$28,0,10*ROW('Sanitation Data'!E72)))</f>
        <v/>
      </c>
      <c r="CQ78" s="305" t="str">
        <f ca="true">+IF(OFFSET('Sanitation Data'!$E$29,0,10*ROW('Sanitation Data'!E72))="","",OFFSET('Sanitation Data'!$E$29,0,10*ROW('Sanitation Data'!E72)))</f>
        <v/>
      </c>
      <c r="CR78" s="305" t="str">
        <f ca="true">+IF(OFFSET('Sanitation Data'!$E$30,0,10*ROW('Sanitation Data'!E72))="","",OFFSET('Sanitation Data'!$E$30,0,10*ROW('Sanitation Data'!E72)))</f>
        <v/>
      </c>
      <c r="CS78" s="305" t="str">
        <f ca="true">+IF(OFFSET('Sanitation Data'!$E$31,0,10*ROW('Sanitation Data'!E72))="","",OFFSET('Sanitation Data'!$E$31,0,10*ROW('Sanitation Data'!E72)))</f>
        <v/>
      </c>
      <c r="CT78" s="305" t="str">
        <f ca="true">+IF(OFFSET('Sanitation Data'!$E$32,0,10*ROW('Sanitation Data'!E72))="","",OFFSET('Sanitation Data'!$E$32,0,10*ROW('Sanitation Data'!E72)))</f>
        <v/>
      </c>
      <c r="CU78" s="305" t="str">
        <f ca="true">+IF(OFFSET('Sanitation Data'!$F$28,0,10*ROW('Sanitation Data'!F72))="","",OFFSET('Sanitation Data'!$F$28,0,10*ROW('Sanitation Data'!F72)))</f>
        <v/>
      </c>
      <c r="CV78" s="305" t="str">
        <f ca="true">+IF(OFFSET('Sanitation Data'!$F$29,0,10*ROW('Sanitation Data'!F72))="","",OFFSET('Sanitation Data'!$F$29,0,10*ROW('Sanitation Data'!F72)))</f>
        <v/>
      </c>
      <c r="CW78" s="305" t="str">
        <f ca="true">+IF(OFFSET('Sanitation Data'!$F$30,0,10*ROW('Sanitation Data'!F72))="","",OFFSET('Sanitation Data'!$F$30,0,10*ROW('Sanitation Data'!F72)))</f>
        <v/>
      </c>
      <c r="CX78" s="305" t="str">
        <f ca="true">+IF(OFFSET('Sanitation Data'!$F$31,0,10*ROW('Sanitation Data'!F72))="","",OFFSET('Sanitation Data'!$F$31,0,10*ROW('Sanitation Data'!F72)))</f>
        <v/>
      </c>
      <c r="CY78" s="305" t="str">
        <f ca="true">+IF(OFFSET('Sanitation Data'!$F$32,0,10*ROW('Sanitation Data'!F72))="","",OFFSET('Sanitation Data'!$F$32,0,10*ROW('Sanitation Data'!F72)))</f>
        <v/>
      </c>
      <c r="CZ78" s="305" t="str">
        <f ca="true">+IF(OFFSET('Sanitation Data'!$G$28,0,10*ROW('Sanitation Data'!G72))="","",OFFSET('Sanitation Data'!$G$28,0,10*ROW('Sanitation Data'!G72)))</f>
        <v/>
      </c>
      <c r="DA78" s="305" t="str">
        <f ca="true">+IF(OFFSET('Sanitation Data'!$G$29,0,10*ROW('Sanitation Data'!G72))="","",OFFSET('Sanitation Data'!$G$29,0,10*ROW('Sanitation Data'!G72)))</f>
        <v/>
      </c>
      <c r="DB78" s="305" t="str">
        <f ca="true">+IF(OFFSET('Sanitation Data'!$G$30,0,10*ROW('Sanitation Data'!G72))="","",OFFSET('Sanitation Data'!$G$30,0,10*ROW('Sanitation Data'!G72)))</f>
        <v/>
      </c>
      <c r="DC78" s="305" t="str">
        <f ca="true">+IF(OFFSET('Sanitation Data'!$G$31,0,10*ROW('Sanitation Data'!G72))="","",OFFSET('Sanitation Data'!$G$31,0,10*ROW('Sanitation Data'!G72)))</f>
        <v/>
      </c>
      <c r="DD78" s="305" t="str">
        <f ca="true">+IF(OFFSET('Sanitation Data'!$G$32,0,10*ROW('Sanitation Data'!G72))="","",OFFSET('Sanitation Data'!$G$32,0,10*ROW('Sanitation Data'!G72)))</f>
        <v/>
      </c>
      <c r="DE78" s="305" t="str">
        <f ca="true">+IF(OFFSET('Sanitation Data'!$H$28,0,10*ROW('Sanitation Data'!H72))="","",OFFSET('Sanitation Data'!$H$28,0,10*ROW('Sanitation Data'!H72)))</f>
        <v/>
      </c>
      <c r="DF78" s="305" t="str">
        <f ca="true">+IF(OFFSET('Sanitation Data'!$H$29,0,10*ROW('Sanitation Data'!H72))="","",OFFSET('Sanitation Data'!$H$29,0,10*ROW('Sanitation Data'!H72)))</f>
        <v/>
      </c>
      <c r="DG78" s="305" t="str">
        <f ca="true">+IF(OFFSET('Sanitation Data'!$H$30,0,10*ROW('Sanitation Data'!H72))="","",OFFSET('Sanitation Data'!$H$30,0,10*ROW('Sanitation Data'!H72)))</f>
        <v/>
      </c>
      <c r="DH78" s="305" t="str">
        <f ca="true">+IF(OFFSET('Sanitation Data'!$H$31,0,10*ROW('Sanitation Data'!H72))="","",OFFSET('Sanitation Data'!$H$31,0,10*ROW('Sanitation Data'!H72)))</f>
        <v/>
      </c>
      <c r="DI78" s="305" t="str">
        <f ca="true">+IF(OFFSET('Sanitation Data'!$H$32,0,10*ROW('Sanitation Data'!H72))="","",OFFSET('Sanitation Data'!$H$32,0,10*ROW('Sanitation Data'!H72)))</f>
        <v/>
      </c>
      <c r="DJ78" s="305" t="str">
        <f ca="true">+IF(OFFSET('Sanitation Data'!$I$28,0,10*ROW('Sanitation Data'!I72))="","",OFFSET('Sanitation Data'!$I$28,0,10*ROW('Sanitation Data'!I72)))</f>
        <v/>
      </c>
      <c r="DK78" s="305" t="str">
        <f ca="true">+IF(OFFSET('Sanitation Data'!$I$29,0,10*ROW('Sanitation Data'!I72))="","",OFFSET('Sanitation Data'!$I$29,0,10*ROW('Sanitation Data'!I72)))</f>
        <v/>
      </c>
      <c r="DL78" s="305" t="str">
        <f ca="true">+IF(OFFSET('Sanitation Data'!$I$30,0,10*ROW('Sanitation Data'!I72))="","",OFFSET('Sanitation Data'!$I$30,0,10*ROW('Sanitation Data'!I72)))</f>
        <v/>
      </c>
      <c r="DM78" s="305" t="str">
        <f ca="true">+IF(OFFSET('Sanitation Data'!$I$31,0,10*ROW('Sanitation Data'!I72))="","",OFFSET('Sanitation Data'!$I$31,0,10*ROW('Sanitation Data'!I72)))</f>
        <v/>
      </c>
      <c r="DN78" s="305" t="str">
        <f ca="true">+IF(OFFSET('Sanitation Data'!$I$32,0,10*ROW('Sanitation Data'!I72))="","",OFFSET('Sanitation Data'!$I$32,0,10*ROW('Sanitation Data'!I72)))</f>
        <v/>
      </c>
      <c r="DO78" s="305" t="str">
        <f ca="true">+IF(OFFSET('Hygiene Data'!$D$11,0,10*ROW('Hygiene Data'!D72))="","",OFFSET('Hygiene Data'!$D$11,0,10*ROW('Hygiene Data'!D72)))</f>
        <v/>
      </c>
      <c r="DP78" s="305" t="str">
        <f ca="true">+IF(OFFSET('Hygiene Data'!$D$12,0,10*ROW('Hygiene Data'!D72))="","",OFFSET('Hygiene Data'!$D$12,0,10*ROW('Hygiene Data'!D72)))</f>
        <v/>
      </c>
      <c r="DQ78" s="305" t="str">
        <f ca="true">+IF(OFFSET('Hygiene Data'!$D$13,0,10*ROW('Hygiene Data'!D72))="","",OFFSET('Hygiene Data'!$D$13,0,10*ROW('Hygiene Data'!D72)))</f>
        <v/>
      </c>
      <c r="DR78" s="305" t="str">
        <f ca="true">+IF(OFFSET('Hygiene Data'!$E$11,0,10*ROW('Hygiene Data'!E72))="","",OFFSET('Hygiene Data'!$E$11,0,10*ROW('Hygiene Data'!E72)))</f>
        <v/>
      </c>
      <c r="DS78" s="305" t="str">
        <f ca="true">+IF(OFFSET('Hygiene Data'!$E$12,0,10*ROW('Hygiene Data'!E72))="","",OFFSET('Hygiene Data'!$E$12,0,10*ROW('Hygiene Data'!E72)))</f>
        <v/>
      </c>
      <c r="DT78" s="305" t="str">
        <f ca="true">+IF(OFFSET('Hygiene Data'!$E$13,0,10*ROW('Hygiene Data'!E72))="","",OFFSET('Hygiene Data'!$E$13,0,10*ROW('Hygiene Data'!E72)))</f>
        <v/>
      </c>
      <c r="DU78" s="305" t="str">
        <f ca="true">+IF(OFFSET('Hygiene Data'!$F$11,0,10*ROW('Hygiene Data'!F72))="","",OFFSET('Hygiene Data'!$F$11,0,10*ROW('Hygiene Data'!F72)))</f>
        <v/>
      </c>
      <c r="DV78" s="305" t="str">
        <f ca="true">+IF(OFFSET('Hygiene Data'!$F$12,0,10*ROW('Hygiene Data'!F72))="","",OFFSET('Hygiene Data'!$F$12,0,10*ROW('Hygiene Data'!F72)))</f>
        <v/>
      </c>
      <c r="DW78" s="305" t="str">
        <f ca="true">+IF(OFFSET('Hygiene Data'!$F$13,0,10*ROW('Hygiene Data'!F72))="","",OFFSET('Hygiene Data'!$F$13,0,10*ROW('Hygiene Data'!F72)))</f>
        <v/>
      </c>
      <c r="DX78" s="305" t="str">
        <f ca="true">+IF(OFFSET('Hygiene Data'!$G$11,0,10*ROW('Hygiene Data'!G72))="","",OFFSET('Hygiene Data'!$G$11,0,10*ROW('Hygiene Data'!G72)))</f>
        <v/>
      </c>
      <c r="DY78" s="305" t="str">
        <f ca="true">+IF(OFFSET('Hygiene Data'!$G$12,0,10*ROW('Hygiene Data'!G72))="","",OFFSET('Hygiene Data'!$G$12,0,10*ROW('Hygiene Data'!G72)))</f>
        <v/>
      </c>
      <c r="DZ78" s="305" t="str">
        <f ca="true">+IF(OFFSET('Hygiene Data'!$G$13,0,10*ROW('Hygiene Data'!G72))="","",OFFSET('Hygiene Data'!$G$13,0,10*ROW('Hygiene Data'!G72)))</f>
        <v/>
      </c>
      <c r="EA78" s="305" t="str">
        <f ca="true">+IF(OFFSET('Hygiene Data'!$H$11,0,10*ROW('Hygiene Data'!H72))="","",OFFSET('Hygiene Data'!$H$11,0,10*ROW('Hygiene Data'!H72)))</f>
        <v/>
      </c>
      <c r="EB78" s="305" t="str">
        <f ca="true">+IF(OFFSET('Hygiene Data'!$H$12,0,10*ROW('Hygiene Data'!H72))="","",OFFSET('Hygiene Data'!$H$12,0,10*ROW('Hygiene Data'!H72)))</f>
        <v/>
      </c>
      <c r="EC78" s="305" t="str">
        <f ca="true">+IF(OFFSET('Hygiene Data'!$H$13,0,10*ROW('Hygiene Data'!H72))="","",OFFSET('Hygiene Data'!$H$13,0,10*ROW('Hygiene Data'!H72)))</f>
        <v/>
      </c>
      <c r="ED78" s="305" t="str">
        <f ca="true">+IF(OFFSET('Hygiene Data'!$I$11,0,10*ROW('Hygiene Data'!I72))="","",OFFSET('Hygiene Data'!$I$11,0,10*ROW('Hygiene Data'!I72)))</f>
        <v/>
      </c>
      <c r="EE78" s="305" t="str">
        <f ca="true">+IF(OFFSET('Hygiene Data'!$I$12,0,10*ROW('Hygiene Data'!I72))="","",OFFSET('Hygiene Data'!$I$12,0,10*ROW('Hygiene Data'!I72)))</f>
        <v/>
      </c>
      <c r="EF78" s="305"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61"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5"/>
      <c r="BS79" s="305" t="str">
        <f ca="true">+IF(OFFSET('Water Data'!$D$27,0,10*ROW('Water Data'!D73))="","",OFFSET('Water Data'!$D$27,0,10*ROW('Water Data'!D73)))</f>
        <v/>
      </c>
      <c r="BT79" s="305" t="str">
        <f ca="true">+IF(OFFSET('Water Data'!$D$28,0,10*ROW('Water Data'!D73))="","",OFFSET('Water Data'!$D$28,0,10*ROW('Water Data'!D73)))</f>
        <v/>
      </c>
      <c r="BU79" s="305" t="str">
        <f ca="true">+IF(OFFSET('Water Data'!$D$29,0,10*ROW('Water Data'!D73))="","",OFFSET('Water Data'!$D$29,0,10*ROW('Water Data'!D73)))</f>
        <v/>
      </c>
      <c r="BV79" s="305" t="str">
        <f ca="true">+IF(OFFSET('Water Data'!$E$27,0,10*ROW('Water Data'!E73))="","",OFFSET('Water Data'!$E$27,0,10*ROW('Water Data'!E73)))</f>
        <v/>
      </c>
      <c r="BW79" s="305" t="str">
        <f ca="true">+IF(OFFSET('Water Data'!$E$28,0,10*ROW('Water Data'!E73))="","",OFFSET('Water Data'!$E$28,0,10*ROW('Water Data'!E73)))</f>
        <v/>
      </c>
      <c r="BX79" s="305" t="str">
        <f ca="true">+IF(OFFSET('Water Data'!$E$29,0,10*ROW('Water Data'!E73))="","",OFFSET('Water Data'!$E$29,0,10*ROW('Water Data'!E73)))</f>
        <v/>
      </c>
      <c r="BY79" s="305" t="str">
        <f ca="true">+IF(OFFSET('Water Data'!$F$27,0,10*ROW('Water Data'!F73))="","",OFFSET('Water Data'!$F$27,0,10*ROW('Water Data'!F73)))</f>
        <v/>
      </c>
      <c r="BZ79" s="305" t="str">
        <f ca="true">+IF(OFFSET('Water Data'!$F$28,0,10*ROW('Water Data'!F73))="","",OFFSET('Water Data'!$F$28,0,10*ROW('Water Data'!F73)))</f>
        <v/>
      </c>
      <c r="CA79" s="305" t="str">
        <f ca="true">+IF(OFFSET('Water Data'!$F$29,0,10*ROW('Water Data'!F73))="","",OFFSET('Water Data'!$F$29,0,10*ROW('Water Data'!F73)))</f>
        <v/>
      </c>
      <c r="CB79" s="305" t="str">
        <f ca="true">+IF(OFFSET('Water Data'!$G$27,0,10*ROW('Water Data'!G73))="","",OFFSET('Water Data'!$G$27,0,10*ROW('Water Data'!G73)))</f>
        <v/>
      </c>
      <c r="CC79" s="305" t="str">
        <f ca="true">+IF(OFFSET('Water Data'!$G$28,0,10*ROW('Water Data'!G73))="","",OFFSET('Water Data'!$G$28,0,10*ROW('Water Data'!G73)))</f>
        <v/>
      </c>
      <c r="CD79" s="305" t="str">
        <f ca="true">+IF(OFFSET('Water Data'!$G$29,0,10*ROW('Water Data'!G73))="","",OFFSET('Water Data'!$G$29,0,10*ROW('Water Data'!G73)))</f>
        <v/>
      </c>
      <c r="CE79" s="305" t="str">
        <f ca="true">+IF(OFFSET('Water Data'!$H$27,0,10*ROW('Water Data'!H73))="","",OFFSET('Water Data'!$H$27,0,10*ROW('Water Data'!H73)))</f>
        <v/>
      </c>
      <c r="CF79" s="305" t="str">
        <f ca="true">+IF(OFFSET('Water Data'!$H$28,0,10*ROW('Water Data'!H73))="","",OFFSET('Water Data'!$H$28,0,10*ROW('Water Data'!H73)))</f>
        <v/>
      </c>
      <c r="CG79" s="305" t="str">
        <f ca="true">+IF(OFFSET('Water Data'!$H$29,0,10*ROW('Water Data'!H73))="","",OFFSET('Water Data'!$H$29,0,10*ROW('Water Data'!H73)))</f>
        <v/>
      </c>
      <c r="CH79" s="305" t="str">
        <f ca="true">+IF(OFFSET('Water Data'!$I$27,0,10*ROW('Water Data'!I73))="","",OFFSET('Water Data'!$I$27,0,10*ROW('Water Data'!I73)))</f>
        <v/>
      </c>
      <c r="CI79" s="305" t="str">
        <f ca="true">+IF(OFFSET('Water Data'!$I$28,0,10*ROW('Water Data'!I73))="","",OFFSET('Water Data'!$I$28,0,10*ROW('Water Data'!I73)))</f>
        <v/>
      </c>
      <c r="CJ79" s="305" t="str">
        <f ca="true">+IF(OFFSET('Water Data'!$I$29,0,10*ROW('Water Data'!I73))="","",OFFSET('Water Data'!$I$29,0,10*ROW('Water Data'!I73)))</f>
        <v/>
      </c>
      <c r="CK79" s="305" t="str">
        <f ca="true">+IF(OFFSET('Sanitation Data'!$D$28,0,10*ROW('Sanitation Data'!D73))="","",OFFSET('Sanitation Data'!$D$28,0,10*ROW('Sanitation Data'!D73)))</f>
        <v/>
      </c>
      <c r="CL79" s="305" t="str">
        <f ca="true">+IF(OFFSET('Sanitation Data'!$D$29,0,10*ROW('Sanitation Data'!D73))="","",OFFSET('Sanitation Data'!$D$29,0,10*ROW('Sanitation Data'!D73)))</f>
        <v/>
      </c>
      <c r="CM79" s="305" t="str">
        <f ca="true">+IF(OFFSET('Sanitation Data'!$D$30,0,10*ROW('Sanitation Data'!D73))="","",OFFSET('Sanitation Data'!$D$30,0,10*ROW('Sanitation Data'!D73)))</f>
        <v/>
      </c>
      <c r="CN79" s="305" t="str">
        <f ca="true">+IF(OFFSET('Sanitation Data'!$D$31,0,10*ROW('Sanitation Data'!D73))="","",OFFSET('Sanitation Data'!$D$31,0,10*ROW('Sanitation Data'!D73)))</f>
        <v/>
      </c>
      <c r="CO79" s="305" t="str">
        <f ca="true">+IF(OFFSET('Sanitation Data'!$D$32,0,10*ROW('Sanitation Data'!D73))="","",OFFSET('Sanitation Data'!$D$32,0,10*ROW('Sanitation Data'!D73)))</f>
        <v/>
      </c>
      <c r="CP79" s="305" t="str">
        <f ca="true">+IF(OFFSET('Sanitation Data'!$E$28,0,10*ROW('Sanitation Data'!E73))="","",OFFSET('Sanitation Data'!$E$28,0,10*ROW('Sanitation Data'!E73)))</f>
        <v/>
      </c>
      <c r="CQ79" s="305" t="str">
        <f ca="true">+IF(OFFSET('Sanitation Data'!$E$29,0,10*ROW('Sanitation Data'!E73))="","",OFFSET('Sanitation Data'!$E$29,0,10*ROW('Sanitation Data'!E73)))</f>
        <v/>
      </c>
      <c r="CR79" s="305" t="str">
        <f ca="true">+IF(OFFSET('Sanitation Data'!$E$30,0,10*ROW('Sanitation Data'!E73))="","",OFFSET('Sanitation Data'!$E$30,0,10*ROW('Sanitation Data'!E73)))</f>
        <v/>
      </c>
      <c r="CS79" s="305" t="str">
        <f ca="true">+IF(OFFSET('Sanitation Data'!$E$31,0,10*ROW('Sanitation Data'!E73))="","",OFFSET('Sanitation Data'!$E$31,0,10*ROW('Sanitation Data'!E73)))</f>
        <v/>
      </c>
      <c r="CT79" s="305" t="str">
        <f ca="true">+IF(OFFSET('Sanitation Data'!$E$32,0,10*ROW('Sanitation Data'!E73))="","",OFFSET('Sanitation Data'!$E$32,0,10*ROW('Sanitation Data'!E73)))</f>
        <v/>
      </c>
      <c r="CU79" s="305" t="str">
        <f ca="true">+IF(OFFSET('Sanitation Data'!$F$28,0,10*ROW('Sanitation Data'!F73))="","",OFFSET('Sanitation Data'!$F$28,0,10*ROW('Sanitation Data'!F73)))</f>
        <v/>
      </c>
      <c r="CV79" s="305" t="str">
        <f ca="true">+IF(OFFSET('Sanitation Data'!$F$29,0,10*ROW('Sanitation Data'!F73))="","",OFFSET('Sanitation Data'!$F$29,0,10*ROW('Sanitation Data'!F73)))</f>
        <v/>
      </c>
      <c r="CW79" s="305" t="str">
        <f ca="true">+IF(OFFSET('Sanitation Data'!$F$30,0,10*ROW('Sanitation Data'!F73))="","",OFFSET('Sanitation Data'!$F$30,0,10*ROW('Sanitation Data'!F73)))</f>
        <v/>
      </c>
      <c r="CX79" s="305" t="str">
        <f ca="true">+IF(OFFSET('Sanitation Data'!$F$31,0,10*ROW('Sanitation Data'!F73))="","",OFFSET('Sanitation Data'!$F$31,0,10*ROW('Sanitation Data'!F73)))</f>
        <v/>
      </c>
      <c r="CY79" s="305" t="str">
        <f ca="true">+IF(OFFSET('Sanitation Data'!$F$32,0,10*ROW('Sanitation Data'!F73))="","",OFFSET('Sanitation Data'!$F$32,0,10*ROW('Sanitation Data'!F73)))</f>
        <v/>
      </c>
      <c r="CZ79" s="305" t="str">
        <f ca="true">+IF(OFFSET('Sanitation Data'!$G$28,0,10*ROW('Sanitation Data'!G73))="","",OFFSET('Sanitation Data'!$G$28,0,10*ROW('Sanitation Data'!G73)))</f>
        <v/>
      </c>
      <c r="DA79" s="305" t="str">
        <f ca="true">+IF(OFFSET('Sanitation Data'!$G$29,0,10*ROW('Sanitation Data'!G73))="","",OFFSET('Sanitation Data'!$G$29,0,10*ROW('Sanitation Data'!G73)))</f>
        <v/>
      </c>
      <c r="DB79" s="305" t="str">
        <f ca="true">+IF(OFFSET('Sanitation Data'!$G$30,0,10*ROW('Sanitation Data'!G73))="","",OFFSET('Sanitation Data'!$G$30,0,10*ROW('Sanitation Data'!G73)))</f>
        <v/>
      </c>
      <c r="DC79" s="305" t="str">
        <f ca="true">+IF(OFFSET('Sanitation Data'!$G$31,0,10*ROW('Sanitation Data'!G73))="","",OFFSET('Sanitation Data'!$G$31,0,10*ROW('Sanitation Data'!G73)))</f>
        <v/>
      </c>
      <c r="DD79" s="305" t="str">
        <f ca="true">+IF(OFFSET('Sanitation Data'!$G$32,0,10*ROW('Sanitation Data'!G73))="","",OFFSET('Sanitation Data'!$G$32,0,10*ROW('Sanitation Data'!G73)))</f>
        <v/>
      </c>
      <c r="DE79" s="305" t="str">
        <f ca="true">+IF(OFFSET('Sanitation Data'!$H$28,0,10*ROW('Sanitation Data'!H73))="","",OFFSET('Sanitation Data'!$H$28,0,10*ROW('Sanitation Data'!H73)))</f>
        <v/>
      </c>
      <c r="DF79" s="305" t="str">
        <f ca="true">+IF(OFFSET('Sanitation Data'!$H$29,0,10*ROW('Sanitation Data'!H73))="","",OFFSET('Sanitation Data'!$H$29,0,10*ROW('Sanitation Data'!H73)))</f>
        <v/>
      </c>
      <c r="DG79" s="305" t="str">
        <f ca="true">+IF(OFFSET('Sanitation Data'!$H$30,0,10*ROW('Sanitation Data'!H73))="","",OFFSET('Sanitation Data'!$H$30,0,10*ROW('Sanitation Data'!H73)))</f>
        <v/>
      </c>
      <c r="DH79" s="305" t="str">
        <f ca="true">+IF(OFFSET('Sanitation Data'!$H$31,0,10*ROW('Sanitation Data'!H73))="","",OFFSET('Sanitation Data'!$H$31,0,10*ROW('Sanitation Data'!H73)))</f>
        <v/>
      </c>
      <c r="DI79" s="305" t="str">
        <f ca="true">+IF(OFFSET('Sanitation Data'!$H$32,0,10*ROW('Sanitation Data'!H73))="","",OFFSET('Sanitation Data'!$H$32,0,10*ROW('Sanitation Data'!H73)))</f>
        <v/>
      </c>
      <c r="DJ79" s="305" t="str">
        <f ca="true">+IF(OFFSET('Sanitation Data'!$I$28,0,10*ROW('Sanitation Data'!I73))="","",OFFSET('Sanitation Data'!$I$28,0,10*ROW('Sanitation Data'!I73)))</f>
        <v/>
      </c>
      <c r="DK79" s="305" t="str">
        <f ca="true">+IF(OFFSET('Sanitation Data'!$I$29,0,10*ROW('Sanitation Data'!I73))="","",OFFSET('Sanitation Data'!$I$29,0,10*ROW('Sanitation Data'!I73)))</f>
        <v/>
      </c>
      <c r="DL79" s="305" t="str">
        <f ca="true">+IF(OFFSET('Sanitation Data'!$I$30,0,10*ROW('Sanitation Data'!I73))="","",OFFSET('Sanitation Data'!$I$30,0,10*ROW('Sanitation Data'!I73)))</f>
        <v/>
      </c>
      <c r="DM79" s="305" t="str">
        <f ca="true">+IF(OFFSET('Sanitation Data'!$I$31,0,10*ROW('Sanitation Data'!I73))="","",OFFSET('Sanitation Data'!$I$31,0,10*ROW('Sanitation Data'!I73)))</f>
        <v/>
      </c>
      <c r="DN79" s="305" t="str">
        <f ca="true">+IF(OFFSET('Sanitation Data'!$I$32,0,10*ROW('Sanitation Data'!I73))="","",OFFSET('Sanitation Data'!$I$32,0,10*ROW('Sanitation Data'!I73)))</f>
        <v/>
      </c>
      <c r="DO79" s="305" t="str">
        <f ca="true">+IF(OFFSET('Hygiene Data'!$D$11,0,10*ROW('Hygiene Data'!D73))="","",OFFSET('Hygiene Data'!$D$11,0,10*ROW('Hygiene Data'!D73)))</f>
        <v/>
      </c>
      <c r="DP79" s="305" t="str">
        <f ca="true">+IF(OFFSET('Hygiene Data'!$D$12,0,10*ROW('Hygiene Data'!D73))="","",OFFSET('Hygiene Data'!$D$12,0,10*ROW('Hygiene Data'!D73)))</f>
        <v/>
      </c>
      <c r="DQ79" s="305" t="str">
        <f ca="true">+IF(OFFSET('Hygiene Data'!$D$13,0,10*ROW('Hygiene Data'!D73))="","",OFFSET('Hygiene Data'!$D$13,0,10*ROW('Hygiene Data'!D73)))</f>
        <v/>
      </c>
      <c r="DR79" s="305" t="str">
        <f ca="true">+IF(OFFSET('Hygiene Data'!$E$11,0,10*ROW('Hygiene Data'!E73))="","",OFFSET('Hygiene Data'!$E$11,0,10*ROW('Hygiene Data'!E73)))</f>
        <v/>
      </c>
      <c r="DS79" s="305" t="str">
        <f ca="true">+IF(OFFSET('Hygiene Data'!$E$12,0,10*ROW('Hygiene Data'!E73))="","",OFFSET('Hygiene Data'!$E$12,0,10*ROW('Hygiene Data'!E73)))</f>
        <v/>
      </c>
      <c r="DT79" s="305" t="str">
        <f ca="true">+IF(OFFSET('Hygiene Data'!$E$13,0,10*ROW('Hygiene Data'!E73))="","",OFFSET('Hygiene Data'!$E$13,0,10*ROW('Hygiene Data'!E73)))</f>
        <v/>
      </c>
      <c r="DU79" s="305" t="str">
        <f ca="true">+IF(OFFSET('Hygiene Data'!$F$11,0,10*ROW('Hygiene Data'!F73))="","",OFFSET('Hygiene Data'!$F$11,0,10*ROW('Hygiene Data'!F73)))</f>
        <v/>
      </c>
      <c r="DV79" s="305" t="str">
        <f ca="true">+IF(OFFSET('Hygiene Data'!$F$12,0,10*ROW('Hygiene Data'!F73))="","",OFFSET('Hygiene Data'!$F$12,0,10*ROW('Hygiene Data'!F73)))</f>
        <v/>
      </c>
      <c r="DW79" s="305" t="str">
        <f ca="true">+IF(OFFSET('Hygiene Data'!$F$13,0,10*ROW('Hygiene Data'!F73))="","",OFFSET('Hygiene Data'!$F$13,0,10*ROW('Hygiene Data'!F73)))</f>
        <v/>
      </c>
      <c r="DX79" s="305" t="str">
        <f ca="true">+IF(OFFSET('Hygiene Data'!$G$11,0,10*ROW('Hygiene Data'!G73))="","",OFFSET('Hygiene Data'!$G$11,0,10*ROW('Hygiene Data'!G73)))</f>
        <v/>
      </c>
      <c r="DY79" s="305" t="str">
        <f ca="true">+IF(OFFSET('Hygiene Data'!$G$12,0,10*ROW('Hygiene Data'!G73))="","",OFFSET('Hygiene Data'!$G$12,0,10*ROW('Hygiene Data'!G73)))</f>
        <v/>
      </c>
      <c r="DZ79" s="305" t="str">
        <f ca="true">+IF(OFFSET('Hygiene Data'!$G$13,0,10*ROW('Hygiene Data'!G73))="","",OFFSET('Hygiene Data'!$G$13,0,10*ROW('Hygiene Data'!G73)))</f>
        <v/>
      </c>
      <c r="EA79" s="305" t="str">
        <f ca="true">+IF(OFFSET('Hygiene Data'!$H$11,0,10*ROW('Hygiene Data'!H73))="","",OFFSET('Hygiene Data'!$H$11,0,10*ROW('Hygiene Data'!H73)))</f>
        <v/>
      </c>
      <c r="EB79" s="305" t="str">
        <f ca="true">+IF(OFFSET('Hygiene Data'!$H$12,0,10*ROW('Hygiene Data'!H73))="","",OFFSET('Hygiene Data'!$H$12,0,10*ROW('Hygiene Data'!H73)))</f>
        <v/>
      </c>
      <c r="EC79" s="305" t="str">
        <f ca="true">+IF(OFFSET('Hygiene Data'!$H$13,0,10*ROW('Hygiene Data'!H73))="","",OFFSET('Hygiene Data'!$H$13,0,10*ROW('Hygiene Data'!H73)))</f>
        <v/>
      </c>
      <c r="ED79" s="305" t="str">
        <f ca="true">+IF(OFFSET('Hygiene Data'!$I$11,0,10*ROW('Hygiene Data'!I73))="","",OFFSET('Hygiene Data'!$I$11,0,10*ROW('Hygiene Data'!I73)))</f>
        <v/>
      </c>
      <c r="EE79" s="305" t="str">
        <f ca="true">+IF(OFFSET('Hygiene Data'!$I$12,0,10*ROW('Hygiene Data'!I73))="","",OFFSET('Hygiene Data'!$I$12,0,10*ROW('Hygiene Data'!I73)))</f>
        <v/>
      </c>
      <c r="EF79" s="305"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61"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5"/>
      <c r="BS80" s="305" t="str">
        <f ca="true">+IF(OFFSET('Water Data'!$D$27,0,10*ROW('Water Data'!D74))="","",OFFSET('Water Data'!$D$27,0,10*ROW('Water Data'!D74)))</f>
        <v/>
      </c>
      <c r="BT80" s="305" t="str">
        <f ca="true">+IF(OFFSET('Water Data'!$D$28,0,10*ROW('Water Data'!D74))="","",OFFSET('Water Data'!$D$28,0,10*ROW('Water Data'!D74)))</f>
        <v/>
      </c>
      <c r="BU80" s="305" t="str">
        <f ca="true">+IF(OFFSET('Water Data'!$D$29,0,10*ROW('Water Data'!D74))="","",OFFSET('Water Data'!$D$29,0,10*ROW('Water Data'!D74)))</f>
        <v/>
      </c>
      <c r="BV80" s="305" t="str">
        <f ca="true">+IF(OFFSET('Water Data'!$E$27,0,10*ROW('Water Data'!E74))="","",OFFSET('Water Data'!$E$27,0,10*ROW('Water Data'!E74)))</f>
        <v/>
      </c>
      <c r="BW80" s="305" t="str">
        <f ca="true">+IF(OFFSET('Water Data'!$E$28,0,10*ROW('Water Data'!E74))="","",OFFSET('Water Data'!$E$28,0,10*ROW('Water Data'!E74)))</f>
        <v/>
      </c>
      <c r="BX80" s="305" t="str">
        <f ca="true">+IF(OFFSET('Water Data'!$E$29,0,10*ROW('Water Data'!E74))="","",OFFSET('Water Data'!$E$29,0,10*ROW('Water Data'!E74)))</f>
        <v/>
      </c>
      <c r="BY80" s="305" t="str">
        <f ca="true">+IF(OFFSET('Water Data'!$F$27,0,10*ROW('Water Data'!F74))="","",OFFSET('Water Data'!$F$27,0,10*ROW('Water Data'!F74)))</f>
        <v/>
      </c>
      <c r="BZ80" s="305" t="str">
        <f ca="true">+IF(OFFSET('Water Data'!$F$28,0,10*ROW('Water Data'!F74))="","",OFFSET('Water Data'!$F$28,0,10*ROW('Water Data'!F74)))</f>
        <v/>
      </c>
      <c r="CA80" s="305" t="str">
        <f ca="true">+IF(OFFSET('Water Data'!$F$29,0,10*ROW('Water Data'!F74))="","",OFFSET('Water Data'!$F$29,0,10*ROW('Water Data'!F74)))</f>
        <v/>
      </c>
      <c r="CB80" s="305" t="str">
        <f ca="true">+IF(OFFSET('Water Data'!$G$27,0,10*ROW('Water Data'!G74))="","",OFFSET('Water Data'!$G$27,0,10*ROW('Water Data'!G74)))</f>
        <v/>
      </c>
      <c r="CC80" s="305" t="str">
        <f ca="true">+IF(OFFSET('Water Data'!$G$28,0,10*ROW('Water Data'!G74))="","",OFFSET('Water Data'!$G$28,0,10*ROW('Water Data'!G74)))</f>
        <v/>
      </c>
      <c r="CD80" s="305" t="str">
        <f ca="true">+IF(OFFSET('Water Data'!$G$29,0,10*ROW('Water Data'!G74))="","",OFFSET('Water Data'!$G$29,0,10*ROW('Water Data'!G74)))</f>
        <v/>
      </c>
      <c r="CE80" s="305" t="str">
        <f ca="true">+IF(OFFSET('Water Data'!$H$27,0,10*ROW('Water Data'!H74))="","",OFFSET('Water Data'!$H$27,0,10*ROW('Water Data'!H74)))</f>
        <v/>
      </c>
      <c r="CF80" s="305" t="str">
        <f ca="true">+IF(OFFSET('Water Data'!$H$28,0,10*ROW('Water Data'!H74))="","",OFFSET('Water Data'!$H$28,0,10*ROW('Water Data'!H74)))</f>
        <v/>
      </c>
      <c r="CG80" s="305" t="str">
        <f ca="true">+IF(OFFSET('Water Data'!$H$29,0,10*ROW('Water Data'!H74))="","",OFFSET('Water Data'!$H$29,0,10*ROW('Water Data'!H74)))</f>
        <v/>
      </c>
      <c r="CH80" s="305" t="str">
        <f ca="true">+IF(OFFSET('Water Data'!$I$27,0,10*ROW('Water Data'!I74))="","",OFFSET('Water Data'!$I$27,0,10*ROW('Water Data'!I74)))</f>
        <v/>
      </c>
      <c r="CI80" s="305" t="str">
        <f ca="true">+IF(OFFSET('Water Data'!$I$28,0,10*ROW('Water Data'!I74))="","",OFFSET('Water Data'!$I$28,0,10*ROW('Water Data'!I74)))</f>
        <v/>
      </c>
      <c r="CJ80" s="305" t="str">
        <f ca="true">+IF(OFFSET('Water Data'!$I$29,0,10*ROW('Water Data'!I74))="","",OFFSET('Water Data'!$I$29,0,10*ROW('Water Data'!I74)))</f>
        <v/>
      </c>
      <c r="CK80" s="305" t="str">
        <f ca="true">+IF(OFFSET('Sanitation Data'!$D$28,0,10*ROW('Sanitation Data'!D74))="","",OFFSET('Sanitation Data'!$D$28,0,10*ROW('Sanitation Data'!D74)))</f>
        <v/>
      </c>
      <c r="CL80" s="305" t="str">
        <f ca="true">+IF(OFFSET('Sanitation Data'!$D$29,0,10*ROW('Sanitation Data'!D74))="","",OFFSET('Sanitation Data'!$D$29,0,10*ROW('Sanitation Data'!D74)))</f>
        <v/>
      </c>
      <c r="CM80" s="305" t="str">
        <f ca="true">+IF(OFFSET('Sanitation Data'!$D$30,0,10*ROW('Sanitation Data'!D74))="","",OFFSET('Sanitation Data'!$D$30,0,10*ROW('Sanitation Data'!D74)))</f>
        <v/>
      </c>
      <c r="CN80" s="305" t="str">
        <f ca="true">+IF(OFFSET('Sanitation Data'!$D$31,0,10*ROW('Sanitation Data'!D74))="","",OFFSET('Sanitation Data'!$D$31,0,10*ROW('Sanitation Data'!D74)))</f>
        <v/>
      </c>
      <c r="CO80" s="305" t="str">
        <f ca="true">+IF(OFFSET('Sanitation Data'!$D$32,0,10*ROW('Sanitation Data'!D74))="","",OFFSET('Sanitation Data'!$D$32,0,10*ROW('Sanitation Data'!D74)))</f>
        <v/>
      </c>
      <c r="CP80" s="305" t="str">
        <f ca="true">+IF(OFFSET('Sanitation Data'!$E$28,0,10*ROW('Sanitation Data'!E74))="","",OFFSET('Sanitation Data'!$E$28,0,10*ROW('Sanitation Data'!E74)))</f>
        <v/>
      </c>
      <c r="CQ80" s="305" t="str">
        <f ca="true">+IF(OFFSET('Sanitation Data'!$E$29,0,10*ROW('Sanitation Data'!E74))="","",OFFSET('Sanitation Data'!$E$29,0,10*ROW('Sanitation Data'!E74)))</f>
        <v/>
      </c>
      <c r="CR80" s="305" t="str">
        <f ca="true">+IF(OFFSET('Sanitation Data'!$E$30,0,10*ROW('Sanitation Data'!E74))="","",OFFSET('Sanitation Data'!$E$30,0,10*ROW('Sanitation Data'!E74)))</f>
        <v/>
      </c>
      <c r="CS80" s="305" t="str">
        <f ca="true">+IF(OFFSET('Sanitation Data'!$E$31,0,10*ROW('Sanitation Data'!E74))="","",OFFSET('Sanitation Data'!$E$31,0,10*ROW('Sanitation Data'!E74)))</f>
        <v/>
      </c>
      <c r="CT80" s="305" t="str">
        <f ca="true">+IF(OFFSET('Sanitation Data'!$E$32,0,10*ROW('Sanitation Data'!E74))="","",OFFSET('Sanitation Data'!$E$32,0,10*ROW('Sanitation Data'!E74)))</f>
        <v/>
      </c>
      <c r="CU80" s="305" t="str">
        <f ca="true">+IF(OFFSET('Sanitation Data'!$F$28,0,10*ROW('Sanitation Data'!F74))="","",OFFSET('Sanitation Data'!$F$28,0,10*ROW('Sanitation Data'!F74)))</f>
        <v/>
      </c>
      <c r="CV80" s="305" t="str">
        <f ca="true">+IF(OFFSET('Sanitation Data'!$F$29,0,10*ROW('Sanitation Data'!F74))="","",OFFSET('Sanitation Data'!$F$29,0,10*ROW('Sanitation Data'!F74)))</f>
        <v/>
      </c>
      <c r="CW80" s="305" t="str">
        <f ca="true">+IF(OFFSET('Sanitation Data'!$F$30,0,10*ROW('Sanitation Data'!F74))="","",OFFSET('Sanitation Data'!$F$30,0,10*ROW('Sanitation Data'!F74)))</f>
        <v/>
      </c>
      <c r="CX80" s="305" t="str">
        <f ca="true">+IF(OFFSET('Sanitation Data'!$F$31,0,10*ROW('Sanitation Data'!F74))="","",OFFSET('Sanitation Data'!$F$31,0,10*ROW('Sanitation Data'!F74)))</f>
        <v/>
      </c>
      <c r="CY80" s="305" t="str">
        <f ca="true">+IF(OFFSET('Sanitation Data'!$F$32,0,10*ROW('Sanitation Data'!F74))="","",OFFSET('Sanitation Data'!$F$32,0,10*ROW('Sanitation Data'!F74)))</f>
        <v/>
      </c>
      <c r="CZ80" s="305" t="str">
        <f ca="true">+IF(OFFSET('Sanitation Data'!$G$28,0,10*ROW('Sanitation Data'!G74))="","",OFFSET('Sanitation Data'!$G$28,0,10*ROW('Sanitation Data'!G74)))</f>
        <v/>
      </c>
      <c r="DA80" s="305" t="str">
        <f ca="true">+IF(OFFSET('Sanitation Data'!$G$29,0,10*ROW('Sanitation Data'!G74))="","",OFFSET('Sanitation Data'!$G$29,0,10*ROW('Sanitation Data'!G74)))</f>
        <v/>
      </c>
      <c r="DB80" s="305" t="str">
        <f ca="true">+IF(OFFSET('Sanitation Data'!$G$30,0,10*ROW('Sanitation Data'!G74))="","",OFFSET('Sanitation Data'!$G$30,0,10*ROW('Sanitation Data'!G74)))</f>
        <v/>
      </c>
      <c r="DC80" s="305" t="str">
        <f ca="true">+IF(OFFSET('Sanitation Data'!$G$31,0,10*ROW('Sanitation Data'!G74))="","",OFFSET('Sanitation Data'!$G$31,0,10*ROW('Sanitation Data'!G74)))</f>
        <v/>
      </c>
      <c r="DD80" s="305" t="str">
        <f ca="true">+IF(OFFSET('Sanitation Data'!$G$32,0,10*ROW('Sanitation Data'!G74))="","",OFFSET('Sanitation Data'!$G$32,0,10*ROW('Sanitation Data'!G74)))</f>
        <v/>
      </c>
      <c r="DE80" s="305" t="str">
        <f ca="true">+IF(OFFSET('Sanitation Data'!$H$28,0,10*ROW('Sanitation Data'!H74))="","",OFFSET('Sanitation Data'!$H$28,0,10*ROW('Sanitation Data'!H74)))</f>
        <v/>
      </c>
      <c r="DF80" s="305" t="str">
        <f ca="true">+IF(OFFSET('Sanitation Data'!$H$29,0,10*ROW('Sanitation Data'!H74))="","",OFFSET('Sanitation Data'!$H$29,0,10*ROW('Sanitation Data'!H74)))</f>
        <v/>
      </c>
      <c r="DG80" s="305" t="str">
        <f ca="true">+IF(OFFSET('Sanitation Data'!$H$30,0,10*ROW('Sanitation Data'!H74))="","",OFFSET('Sanitation Data'!$H$30,0,10*ROW('Sanitation Data'!H74)))</f>
        <v/>
      </c>
      <c r="DH80" s="305" t="str">
        <f ca="true">+IF(OFFSET('Sanitation Data'!$H$31,0,10*ROW('Sanitation Data'!H74))="","",OFFSET('Sanitation Data'!$H$31,0,10*ROW('Sanitation Data'!H74)))</f>
        <v/>
      </c>
      <c r="DI80" s="305" t="str">
        <f ca="true">+IF(OFFSET('Sanitation Data'!$H$32,0,10*ROW('Sanitation Data'!H74))="","",OFFSET('Sanitation Data'!$H$32,0,10*ROW('Sanitation Data'!H74)))</f>
        <v/>
      </c>
      <c r="DJ80" s="305" t="str">
        <f ca="true">+IF(OFFSET('Sanitation Data'!$I$28,0,10*ROW('Sanitation Data'!I74))="","",OFFSET('Sanitation Data'!$I$28,0,10*ROW('Sanitation Data'!I74)))</f>
        <v/>
      </c>
      <c r="DK80" s="305" t="str">
        <f ca="true">+IF(OFFSET('Sanitation Data'!$I$29,0,10*ROW('Sanitation Data'!I74))="","",OFFSET('Sanitation Data'!$I$29,0,10*ROW('Sanitation Data'!I74)))</f>
        <v/>
      </c>
      <c r="DL80" s="305" t="str">
        <f ca="true">+IF(OFFSET('Sanitation Data'!$I$30,0,10*ROW('Sanitation Data'!I74))="","",OFFSET('Sanitation Data'!$I$30,0,10*ROW('Sanitation Data'!I74)))</f>
        <v/>
      </c>
      <c r="DM80" s="305" t="str">
        <f ca="true">+IF(OFFSET('Sanitation Data'!$I$31,0,10*ROW('Sanitation Data'!I74))="","",OFFSET('Sanitation Data'!$I$31,0,10*ROW('Sanitation Data'!I74)))</f>
        <v/>
      </c>
      <c r="DN80" s="305" t="str">
        <f ca="true">+IF(OFFSET('Sanitation Data'!$I$32,0,10*ROW('Sanitation Data'!I74))="","",OFFSET('Sanitation Data'!$I$32,0,10*ROW('Sanitation Data'!I74)))</f>
        <v/>
      </c>
      <c r="DO80" s="305" t="str">
        <f ca="true">+IF(OFFSET('Hygiene Data'!$D$11,0,10*ROW('Hygiene Data'!D74))="","",OFFSET('Hygiene Data'!$D$11,0,10*ROW('Hygiene Data'!D74)))</f>
        <v/>
      </c>
      <c r="DP80" s="305" t="str">
        <f ca="true">+IF(OFFSET('Hygiene Data'!$D$12,0,10*ROW('Hygiene Data'!D74))="","",OFFSET('Hygiene Data'!$D$12,0,10*ROW('Hygiene Data'!D74)))</f>
        <v/>
      </c>
      <c r="DQ80" s="305" t="str">
        <f ca="true">+IF(OFFSET('Hygiene Data'!$D$13,0,10*ROW('Hygiene Data'!D74))="","",OFFSET('Hygiene Data'!$D$13,0,10*ROW('Hygiene Data'!D74)))</f>
        <v/>
      </c>
      <c r="DR80" s="305" t="str">
        <f ca="true">+IF(OFFSET('Hygiene Data'!$E$11,0,10*ROW('Hygiene Data'!E74))="","",OFFSET('Hygiene Data'!$E$11,0,10*ROW('Hygiene Data'!E74)))</f>
        <v/>
      </c>
      <c r="DS80" s="305" t="str">
        <f ca="true">+IF(OFFSET('Hygiene Data'!$E$12,0,10*ROW('Hygiene Data'!E74))="","",OFFSET('Hygiene Data'!$E$12,0,10*ROW('Hygiene Data'!E74)))</f>
        <v/>
      </c>
      <c r="DT80" s="305" t="str">
        <f ca="true">+IF(OFFSET('Hygiene Data'!$E$13,0,10*ROW('Hygiene Data'!E74))="","",OFFSET('Hygiene Data'!$E$13,0,10*ROW('Hygiene Data'!E74)))</f>
        <v/>
      </c>
      <c r="DU80" s="305" t="str">
        <f ca="true">+IF(OFFSET('Hygiene Data'!$F$11,0,10*ROW('Hygiene Data'!F74))="","",OFFSET('Hygiene Data'!$F$11,0,10*ROW('Hygiene Data'!F74)))</f>
        <v/>
      </c>
      <c r="DV80" s="305" t="str">
        <f ca="true">+IF(OFFSET('Hygiene Data'!$F$12,0,10*ROW('Hygiene Data'!F74))="","",OFFSET('Hygiene Data'!$F$12,0,10*ROW('Hygiene Data'!F74)))</f>
        <v/>
      </c>
      <c r="DW80" s="305" t="str">
        <f ca="true">+IF(OFFSET('Hygiene Data'!$F$13,0,10*ROW('Hygiene Data'!F74))="","",OFFSET('Hygiene Data'!$F$13,0,10*ROW('Hygiene Data'!F74)))</f>
        <v/>
      </c>
      <c r="DX80" s="305" t="str">
        <f ca="true">+IF(OFFSET('Hygiene Data'!$G$11,0,10*ROW('Hygiene Data'!G74))="","",OFFSET('Hygiene Data'!$G$11,0,10*ROW('Hygiene Data'!G74)))</f>
        <v/>
      </c>
      <c r="DY80" s="305" t="str">
        <f ca="true">+IF(OFFSET('Hygiene Data'!$G$12,0,10*ROW('Hygiene Data'!G74))="","",OFFSET('Hygiene Data'!$G$12,0,10*ROW('Hygiene Data'!G74)))</f>
        <v/>
      </c>
      <c r="DZ80" s="305" t="str">
        <f ca="true">+IF(OFFSET('Hygiene Data'!$G$13,0,10*ROW('Hygiene Data'!G74))="","",OFFSET('Hygiene Data'!$G$13,0,10*ROW('Hygiene Data'!G74)))</f>
        <v/>
      </c>
      <c r="EA80" s="305" t="str">
        <f ca="true">+IF(OFFSET('Hygiene Data'!$H$11,0,10*ROW('Hygiene Data'!H74))="","",OFFSET('Hygiene Data'!$H$11,0,10*ROW('Hygiene Data'!H74)))</f>
        <v/>
      </c>
      <c r="EB80" s="305" t="str">
        <f ca="true">+IF(OFFSET('Hygiene Data'!$H$12,0,10*ROW('Hygiene Data'!H74))="","",OFFSET('Hygiene Data'!$H$12,0,10*ROW('Hygiene Data'!H74)))</f>
        <v/>
      </c>
      <c r="EC80" s="305" t="str">
        <f ca="true">+IF(OFFSET('Hygiene Data'!$H$13,0,10*ROW('Hygiene Data'!H74))="","",OFFSET('Hygiene Data'!$H$13,0,10*ROW('Hygiene Data'!H74)))</f>
        <v/>
      </c>
      <c r="ED80" s="305" t="str">
        <f ca="true">+IF(OFFSET('Hygiene Data'!$I$11,0,10*ROW('Hygiene Data'!I74))="","",OFFSET('Hygiene Data'!$I$11,0,10*ROW('Hygiene Data'!I74)))</f>
        <v/>
      </c>
      <c r="EE80" s="305" t="str">
        <f ca="true">+IF(OFFSET('Hygiene Data'!$I$12,0,10*ROW('Hygiene Data'!I74))="","",OFFSET('Hygiene Data'!$I$12,0,10*ROW('Hygiene Data'!I74)))</f>
        <v/>
      </c>
      <c r="EF80" s="305"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61"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5"/>
      <c r="BS81" s="305" t="str">
        <f ca="true">+IF(OFFSET('Water Data'!$D$27,0,10*ROW('Water Data'!D75))="","",OFFSET('Water Data'!$D$27,0,10*ROW('Water Data'!D75)))</f>
        <v/>
      </c>
      <c r="BT81" s="305" t="str">
        <f ca="true">+IF(OFFSET('Water Data'!$D$28,0,10*ROW('Water Data'!D75))="","",OFFSET('Water Data'!$D$28,0,10*ROW('Water Data'!D75)))</f>
        <v/>
      </c>
      <c r="BU81" s="305" t="str">
        <f ca="true">+IF(OFFSET('Water Data'!$D$29,0,10*ROW('Water Data'!D75))="","",OFFSET('Water Data'!$D$29,0,10*ROW('Water Data'!D75)))</f>
        <v/>
      </c>
      <c r="BV81" s="305" t="str">
        <f ca="true">+IF(OFFSET('Water Data'!$E$27,0,10*ROW('Water Data'!E75))="","",OFFSET('Water Data'!$E$27,0,10*ROW('Water Data'!E75)))</f>
        <v/>
      </c>
      <c r="BW81" s="305" t="str">
        <f ca="true">+IF(OFFSET('Water Data'!$E$28,0,10*ROW('Water Data'!E75))="","",OFFSET('Water Data'!$E$28,0,10*ROW('Water Data'!E75)))</f>
        <v/>
      </c>
      <c r="BX81" s="305" t="str">
        <f ca="true">+IF(OFFSET('Water Data'!$E$29,0,10*ROW('Water Data'!E75))="","",OFFSET('Water Data'!$E$29,0,10*ROW('Water Data'!E75)))</f>
        <v/>
      </c>
      <c r="BY81" s="305" t="str">
        <f ca="true">+IF(OFFSET('Water Data'!$F$27,0,10*ROW('Water Data'!F75))="","",OFFSET('Water Data'!$F$27,0,10*ROW('Water Data'!F75)))</f>
        <v/>
      </c>
      <c r="BZ81" s="305" t="str">
        <f ca="true">+IF(OFFSET('Water Data'!$F$28,0,10*ROW('Water Data'!F75))="","",OFFSET('Water Data'!$F$28,0,10*ROW('Water Data'!F75)))</f>
        <v/>
      </c>
      <c r="CA81" s="305" t="str">
        <f ca="true">+IF(OFFSET('Water Data'!$F$29,0,10*ROW('Water Data'!F75))="","",OFFSET('Water Data'!$F$29,0,10*ROW('Water Data'!F75)))</f>
        <v/>
      </c>
      <c r="CB81" s="305" t="str">
        <f ca="true">+IF(OFFSET('Water Data'!$G$27,0,10*ROW('Water Data'!G75))="","",OFFSET('Water Data'!$G$27,0,10*ROW('Water Data'!G75)))</f>
        <v/>
      </c>
      <c r="CC81" s="305" t="str">
        <f ca="true">+IF(OFFSET('Water Data'!$G$28,0,10*ROW('Water Data'!G75))="","",OFFSET('Water Data'!$G$28,0,10*ROW('Water Data'!G75)))</f>
        <v/>
      </c>
      <c r="CD81" s="305" t="str">
        <f ca="true">+IF(OFFSET('Water Data'!$G$29,0,10*ROW('Water Data'!G75))="","",OFFSET('Water Data'!$G$29,0,10*ROW('Water Data'!G75)))</f>
        <v/>
      </c>
      <c r="CE81" s="305" t="str">
        <f ca="true">+IF(OFFSET('Water Data'!$H$27,0,10*ROW('Water Data'!H75))="","",OFFSET('Water Data'!$H$27,0,10*ROW('Water Data'!H75)))</f>
        <v/>
      </c>
      <c r="CF81" s="305" t="str">
        <f ca="true">+IF(OFFSET('Water Data'!$H$28,0,10*ROW('Water Data'!H75))="","",OFFSET('Water Data'!$H$28,0,10*ROW('Water Data'!H75)))</f>
        <v/>
      </c>
      <c r="CG81" s="305" t="str">
        <f ca="true">+IF(OFFSET('Water Data'!$H$29,0,10*ROW('Water Data'!H75))="","",OFFSET('Water Data'!$H$29,0,10*ROW('Water Data'!H75)))</f>
        <v/>
      </c>
      <c r="CH81" s="305" t="str">
        <f ca="true">+IF(OFFSET('Water Data'!$I$27,0,10*ROW('Water Data'!I75))="","",OFFSET('Water Data'!$I$27,0,10*ROW('Water Data'!I75)))</f>
        <v/>
      </c>
      <c r="CI81" s="305" t="str">
        <f ca="true">+IF(OFFSET('Water Data'!$I$28,0,10*ROW('Water Data'!I75))="","",OFFSET('Water Data'!$I$28,0,10*ROW('Water Data'!I75)))</f>
        <v/>
      </c>
      <c r="CJ81" s="305" t="str">
        <f ca="true">+IF(OFFSET('Water Data'!$I$29,0,10*ROW('Water Data'!I75))="","",OFFSET('Water Data'!$I$29,0,10*ROW('Water Data'!I75)))</f>
        <v/>
      </c>
      <c r="CK81" s="305" t="str">
        <f ca="true">+IF(OFFSET('Sanitation Data'!$D$28,0,10*ROW('Sanitation Data'!D75))="","",OFFSET('Sanitation Data'!$D$28,0,10*ROW('Sanitation Data'!D75)))</f>
        <v/>
      </c>
      <c r="CL81" s="305" t="str">
        <f ca="true">+IF(OFFSET('Sanitation Data'!$D$29,0,10*ROW('Sanitation Data'!D75))="","",OFFSET('Sanitation Data'!$D$29,0,10*ROW('Sanitation Data'!D75)))</f>
        <v/>
      </c>
      <c r="CM81" s="305" t="str">
        <f ca="true">+IF(OFFSET('Sanitation Data'!$D$30,0,10*ROW('Sanitation Data'!D75))="","",OFFSET('Sanitation Data'!$D$30,0,10*ROW('Sanitation Data'!D75)))</f>
        <v/>
      </c>
      <c r="CN81" s="305" t="str">
        <f ca="true">+IF(OFFSET('Sanitation Data'!$D$31,0,10*ROW('Sanitation Data'!D75))="","",OFFSET('Sanitation Data'!$D$31,0,10*ROW('Sanitation Data'!D75)))</f>
        <v/>
      </c>
      <c r="CO81" s="305" t="str">
        <f ca="true">+IF(OFFSET('Sanitation Data'!$D$32,0,10*ROW('Sanitation Data'!D75))="","",OFFSET('Sanitation Data'!$D$32,0,10*ROW('Sanitation Data'!D75)))</f>
        <v/>
      </c>
      <c r="CP81" s="305" t="str">
        <f ca="true">+IF(OFFSET('Sanitation Data'!$E$28,0,10*ROW('Sanitation Data'!E75))="","",OFFSET('Sanitation Data'!$E$28,0,10*ROW('Sanitation Data'!E75)))</f>
        <v/>
      </c>
      <c r="CQ81" s="305" t="str">
        <f ca="true">+IF(OFFSET('Sanitation Data'!$E$29,0,10*ROW('Sanitation Data'!E75))="","",OFFSET('Sanitation Data'!$E$29,0,10*ROW('Sanitation Data'!E75)))</f>
        <v/>
      </c>
      <c r="CR81" s="305" t="str">
        <f ca="true">+IF(OFFSET('Sanitation Data'!$E$30,0,10*ROW('Sanitation Data'!E75))="","",OFFSET('Sanitation Data'!$E$30,0,10*ROW('Sanitation Data'!E75)))</f>
        <v/>
      </c>
      <c r="CS81" s="305" t="str">
        <f ca="true">+IF(OFFSET('Sanitation Data'!$E$31,0,10*ROW('Sanitation Data'!E75))="","",OFFSET('Sanitation Data'!$E$31,0,10*ROW('Sanitation Data'!E75)))</f>
        <v/>
      </c>
      <c r="CT81" s="305" t="str">
        <f ca="true">+IF(OFFSET('Sanitation Data'!$E$32,0,10*ROW('Sanitation Data'!E75))="","",OFFSET('Sanitation Data'!$E$32,0,10*ROW('Sanitation Data'!E75)))</f>
        <v/>
      </c>
      <c r="CU81" s="305" t="str">
        <f ca="true">+IF(OFFSET('Sanitation Data'!$F$28,0,10*ROW('Sanitation Data'!F75))="","",OFFSET('Sanitation Data'!$F$28,0,10*ROW('Sanitation Data'!F75)))</f>
        <v/>
      </c>
      <c r="CV81" s="305" t="str">
        <f ca="true">+IF(OFFSET('Sanitation Data'!$F$29,0,10*ROW('Sanitation Data'!F75))="","",OFFSET('Sanitation Data'!$F$29,0,10*ROW('Sanitation Data'!F75)))</f>
        <v/>
      </c>
      <c r="CW81" s="305" t="str">
        <f ca="true">+IF(OFFSET('Sanitation Data'!$F$30,0,10*ROW('Sanitation Data'!F75))="","",OFFSET('Sanitation Data'!$F$30,0,10*ROW('Sanitation Data'!F75)))</f>
        <v/>
      </c>
      <c r="CX81" s="305" t="str">
        <f ca="true">+IF(OFFSET('Sanitation Data'!$F$31,0,10*ROW('Sanitation Data'!F75))="","",OFFSET('Sanitation Data'!$F$31,0,10*ROW('Sanitation Data'!F75)))</f>
        <v/>
      </c>
      <c r="CY81" s="305" t="str">
        <f ca="true">+IF(OFFSET('Sanitation Data'!$F$32,0,10*ROW('Sanitation Data'!F75))="","",OFFSET('Sanitation Data'!$F$32,0,10*ROW('Sanitation Data'!F75)))</f>
        <v/>
      </c>
      <c r="CZ81" s="305" t="str">
        <f ca="true">+IF(OFFSET('Sanitation Data'!$G$28,0,10*ROW('Sanitation Data'!G75))="","",OFFSET('Sanitation Data'!$G$28,0,10*ROW('Sanitation Data'!G75)))</f>
        <v/>
      </c>
      <c r="DA81" s="305" t="str">
        <f ca="true">+IF(OFFSET('Sanitation Data'!$G$29,0,10*ROW('Sanitation Data'!G75))="","",OFFSET('Sanitation Data'!$G$29,0,10*ROW('Sanitation Data'!G75)))</f>
        <v/>
      </c>
      <c r="DB81" s="305" t="str">
        <f ca="true">+IF(OFFSET('Sanitation Data'!$G$30,0,10*ROW('Sanitation Data'!G75))="","",OFFSET('Sanitation Data'!$G$30,0,10*ROW('Sanitation Data'!G75)))</f>
        <v/>
      </c>
      <c r="DC81" s="305" t="str">
        <f ca="true">+IF(OFFSET('Sanitation Data'!$G$31,0,10*ROW('Sanitation Data'!G75))="","",OFFSET('Sanitation Data'!$G$31,0,10*ROW('Sanitation Data'!G75)))</f>
        <v/>
      </c>
      <c r="DD81" s="305" t="str">
        <f ca="true">+IF(OFFSET('Sanitation Data'!$G$32,0,10*ROW('Sanitation Data'!G75))="","",OFFSET('Sanitation Data'!$G$32,0,10*ROW('Sanitation Data'!G75)))</f>
        <v/>
      </c>
      <c r="DE81" s="305" t="str">
        <f ca="true">+IF(OFFSET('Sanitation Data'!$H$28,0,10*ROW('Sanitation Data'!H75))="","",OFFSET('Sanitation Data'!$H$28,0,10*ROW('Sanitation Data'!H75)))</f>
        <v/>
      </c>
      <c r="DF81" s="305" t="str">
        <f ca="true">+IF(OFFSET('Sanitation Data'!$H$29,0,10*ROW('Sanitation Data'!H75))="","",OFFSET('Sanitation Data'!$H$29,0,10*ROW('Sanitation Data'!H75)))</f>
        <v/>
      </c>
      <c r="DG81" s="305" t="str">
        <f ca="true">+IF(OFFSET('Sanitation Data'!$H$30,0,10*ROW('Sanitation Data'!H75))="","",OFFSET('Sanitation Data'!$H$30,0,10*ROW('Sanitation Data'!H75)))</f>
        <v/>
      </c>
      <c r="DH81" s="305" t="str">
        <f ca="true">+IF(OFFSET('Sanitation Data'!$H$31,0,10*ROW('Sanitation Data'!H75))="","",OFFSET('Sanitation Data'!$H$31,0,10*ROW('Sanitation Data'!H75)))</f>
        <v/>
      </c>
      <c r="DI81" s="305" t="str">
        <f ca="true">+IF(OFFSET('Sanitation Data'!$H$32,0,10*ROW('Sanitation Data'!H75))="","",OFFSET('Sanitation Data'!$H$32,0,10*ROW('Sanitation Data'!H75)))</f>
        <v/>
      </c>
      <c r="DJ81" s="305" t="str">
        <f ca="true">+IF(OFFSET('Sanitation Data'!$I$28,0,10*ROW('Sanitation Data'!I75))="","",OFFSET('Sanitation Data'!$I$28,0,10*ROW('Sanitation Data'!I75)))</f>
        <v/>
      </c>
      <c r="DK81" s="305" t="str">
        <f ca="true">+IF(OFFSET('Sanitation Data'!$I$29,0,10*ROW('Sanitation Data'!I75))="","",OFFSET('Sanitation Data'!$I$29,0,10*ROW('Sanitation Data'!I75)))</f>
        <v/>
      </c>
      <c r="DL81" s="305" t="str">
        <f ca="true">+IF(OFFSET('Sanitation Data'!$I$30,0,10*ROW('Sanitation Data'!I75))="","",OFFSET('Sanitation Data'!$I$30,0,10*ROW('Sanitation Data'!I75)))</f>
        <v/>
      </c>
      <c r="DM81" s="305" t="str">
        <f ca="true">+IF(OFFSET('Sanitation Data'!$I$31,0,10*ROW('Sanitation Data'!I75))="","",OFFSET('Sanitation Data'!$I$31,0,10*ROW('Sanitation Data'!I75)))</f>
        <v/>
      </c>
      <c r="DN81" s="305" t="str">
        <f ca="true">+IF(OFFSET('Sanitation Data'!$I$32,0,10*ROW('Sanitation Data'!I75))="","",OFFSET('Sanitation Data'!$I$32,0,10*ROW('Sanitation Data'!I75)))</f>
        <v/>
      </c>
      <c r="DO81" s="305" t="str">
        <f ca="true">+IF(OFFSET('Hygiene Data'!$D$11,0,10*ROW('Hygiene Data'!D75))="","",OFFSET('Hygiene Data'!$D$11,0,10*ROW('Hygiene Data'!D75)))</f>
        <v/>
      </c>
      <c r="DP81" s="305" t="str">
        <f ca="true">+IF(OFFSET('Hygiene Data'!$D$12,0,10*ROW('Hygiene Data'!D75))="","",OFFSET('Hygiene Data'!$D$12,0,10*ROW('Hygiene Data'!D75)))</f>
        <v/>
      </c>
      <c r="DQ81" s="305" t="str">
        <f ca="true">+IF(OFFSET('Hygiene Data'!$D$13,0,10*ROW('Hygiene Data'!D75))="","",OFFSET('Hygiene Data'!$D$13,0,10*ROW('Hygiene Data'!D75)))</f>
        <v/>
      </c>
      <c r="DR81" s="305" t="str">
        <f ca="true">+IF(OFFSET('Hygiene Data'!$E$11,0,10*ROW('Hygiene Data'!E75))="","",OFFSET('Hygiene Data'!$E$11,0,10*ROW('Hygiene Data'!E75)))</f>
        <v/>
      </c>
      <c r="DS81" s="305" t="str">
        <f ca="true">+IF(OFFSET('Hygiene Data'!$E$12,0,10*ROW('Hygiene Data'!E75))="","",OFFSET('Hygiene Data'!$E$12,0,10*ROW('Hygiene Data'!E75)))</f>
        <v/>
      </c>
      <c r="DT81" s="305" t="str">
        <f ca="true">+IF(OFFSET('Hygiene Data'!$E$13,0,10*ROW('Hygiene Data'!E75))="","",OFFSET('Hygiene Data'!$E$13,0,10*ROW('Hygiene Data'!E75)))</f>
        <v/>
      </c>
      <c r="DU81" s="305" t="str">
        <f ca="true">+IF(OFFSET('Hygiene Data'!$F$11,0,10*ROW('Hygiene Data'!F75))="","",OFFSET('Hygiene Data'!$F$11,0,10*ROW('Hygiene Data'!F75)))</f>
        <v/>
      </c>
      <c r="DV81" s="305" t="str">
        <f ca="true">+IF(OFFSET('Hygiene Data'!$F$12,0,10*ROW('Hygiene Data'!F75))="","",OFFSET('Hygiene Data'!$F$12,0,10*ROW('Hygiene Data'!F75)))</f>
        <v/>
      </c>
      <c r="DW81" s="305" t="str">
        <f ca="true">+IF(OFFSET('Hygiene Data'!$F$13,0,10*ROW('Hygiene Data'!F75))="","",OFFSET('Hygiene Data'!$F$13,0,10*ROW('Hygiene Data'!F75)))</f>
        <v/>
      </c>
      <c r="DX81" s="305" t="str">
        <f ca="true">+IF(OFFSET('Hygiene Data'!$G$11,0,10*ROW('Hygiene Data'!G75))="","",OFFSET('Hygiene Data'!$G$11,0,10*ROW('Hygiene Data'!G75)))</f>
        <v/>
      </c>
      <c r="DY81" s="305" t="str">
        <f ca="true">+IF(OFFSET('Hygiene Data'!$G$12,0,10*ROW('Hygiene Data'!G75))="","",OFFSET('Hygiene Data'!$G$12,0,10*ROW('Hygiene Data'!G75)))</f>
        <v/>
      </c>
      <c r="DZ81" s="305" t="str">
        <f ca="true">+IF(OFFSET('Hygiene Data'!$G$13,0,10*ROW('Hygiene Data'!G75))="","",OFFSET('Hygiene Data'!$G$13,0,10*ROW('Hygiene Data'!G75)))</f>
        <v/>
      </c>
      <c r="EA81" s="305" t="str">
        <f ca="true">+IF(OFFSET('Hygiene Data'!$H$11,0,10*ROW('Hygiene Data'!H75))="","",OFFSET('Hygiene Data'!$H$11,0,10*ROW('Hygiene Data'!H75)))</f>
        <v/>
      </c>
      <c r="EB81" s="305" t="str">
        <f ca="true">+IF(OFFSET('Hygiene Data'!$H$12,0,10*ROW('Hygiene Data'!H75))="","",OFFSET('Hygiene Data'!$H$12,0,10*ROW('Hygiene Data'!H75)))</f>
        <v/>
      </c>
      <c r="EC81" s="305" t="str">
        <f ca="true">+IF(OFFSET('Hygiene Data'!$H$13,0,10*ROW('Hygiene Data'!H75))="","",OFFSET('Hygiene Data'!$H$13,0,10*ROW('Hygiene Data'!H75)))</f>
        <v/>
      </c>
      <c r="ED81" s="305" t="str">
        <f ca="true">+IF(OFFSET('Hygiene Data'!$I$11,0,10*ROW('Hygiene Data'!I75))="","",OFFSET('Hygiene Data'!$I$11,0,10*ROW('Hygiene Data'!I75)))</f>
        <v/>
      </c>
      <c r="EE81" s="305" t="str">
        <f ca="true">+IF(OFFSET('Hygiene Data'!$I$12,0,10*ROW('Hygiene Data'!I75))="","",OFFSET('Hygiene Data'!$I$12,0,10*ROW('Hygiene Data'!I75)))</f>
        <v/>
      </c>
      <c r="EF81" s="305"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61"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5"/>
      <c r="BS82" s="305" t="str">
        <f ca="true">+IF(OFFSET('Water Data'!$D$27,0,10*ROW('Water Data'!D76))="","",OFFSET('Water Data'!$D$27,0,10*ROW('Water Data'!D76)))</f>
        <v/>
      </c>
      <c r="BT82" s="305" t="str">
        <f ca="true">+IF(OFFSET('Water Data'!$D$28,0,10*ROW('Water Data'!D76))="","",OFFSET('Water Data'!$D$28,0,10*ROW('Water Data'!D76)))</f>
        <v/>
      </c>
      <c r="BU82" s="305" t="str">
        <f ca="true">+IF(OFFSET('Water Data'!$D$29,0,10*ROW('Water Data'!D76))="","",OFFSET('Water Data'!$D$29,0,10*ROW('Water Data'!D76)))</f>
        <v/>
      </c>
      <c r="BV82" s="305" t="str">
        <f ca="true">+IF(OFFSET('Water Data'!$E$27,0,10*ROW('Water Data'!E76))="","",OFFSET('Water Data'!$E$27,0,10*ROW('Water Data'!E76)))</f>
        <v/>
      </c>
      <c r="BW82" s="305" t="str">
        <f ca="true">+IF(OFFSET('Water Data'!$E$28,0,10*ROW('Water Data'!E76))="","",OFFSET('Water Data'!$E$28,0,10*ROW('Water Data'!E76)))</f>
        <v/>
      </c>
      <c r="BX82" s="305" t="str">
        <f ca="true">+IF(OFFSET('Water Data'!$E$29,0,10*ROW('Water Data'!E76))="","",OFFSET('Water Data'!$E$29,0,10*ROW('Water Data'!E76)))</f>
        <v/>
      </c>
      <c r="BY82" s="305" t="str">
        <f ca="true">+IF(OFFSET('Water Data'!$F$27,0,10*ROW('Water Data'!F76))="","",OFFSET('Water Data'!$F$27,0,10*ROW('Water Data'!F76)))</f>
        <v/>
      </c>
      <c r="BZ82" s="305" t="str">
        <f ca="true">+IF(OFFSET('Water Data'!$F$28,0,10*ROW('Water Data'!F76))="","",OFFSET('Water Data'!$F$28,0,10*ROW('Water Data'!F76)))</f>
        <v/>
      </c>
      <c r="CA82" s="305" t="str">
        <f ca="true">+IF(OFFSET('Water Data'!$F$29,0,10*ROW('Water Data'!F76))="","",OFFSET('Water Data'!$F$29,0,10*ROW('Water Data'!F76)))</f>
        <v/>
      </c>
      <c r="CB82" s="305" t="str">
        <f ca="true">+IF(OFFSET('Water Data'!$G$27,0,10*ROW('Water Data'!G76))="","",OFFSET('Water Data'!$G$27,0,10*ROW('Water Data'!G76)))</f>
        <v/>
      </c>
      <c r="CC82" s="305" t="str">
        <f ca="true">+IF(OFFSET('Water Data'!$G$28,0,10*ROW('Water Data'!G76))="","",OFFSET('Water Data'!$G$28,0,10*ROW('Water Data'!G76)))</f>
        <v/>
      </c>
      <c r="CD82" s="305" t="str">
        <f ca="true">+IF(OFFSET('Water Data'!$G$29,0,10*ROW('Water Data'!G76))="","",OFFSET('Water Data'!$G$29,0,10*ROW('Water Data'!G76)))</f>
        <v/>
      </c>
      <c r="CE82" s="305" t="str">
        <f ca="true">+IF(OFFSET('Water Data'!$H$27,0,10*ROW('Water Data'!H76))="","",OFFSET('Water Data'!$H$27,0,10*ROW('Water Data'!H76)))</f>
        <v/>
      </c>
      <c r="CF82" s="305" t="str">
        <f ca="true">+IF(OFFSET('Water Data'!$H$28,0,10*ROW('Water Data'!H76))="","",OFFSET('Water Data'!$H$28,0,10*ROW('Water Data'!H76)))</f>
        <v/>
      </c>
      <c r="CG82" s="305" t="str">
        <f ca="true">+IF(OFFSET('Water Data'!$H$29,0,10*ROW('Water Data'!H76))="","",OFFSET('Water Data'!$H$29,0,10*ROW('Water Data'!H76)))</f>
        <v/>
      </c>
      <c r="CH82" s="305" t="str">
        <f ca="true">+IF(OFFSET('Water Data'!$I$27,0,10*ROW('Water Data'!I76))="","",OFFSET('Water Data'!$I$27,0,10*ROW('Water Data'!I76)))</f>
        <v/>
      </c>
      <c r="CI82" s="305" t="str">
        <f ca="true">+IF(OFFSET('Water Data'!$I$28,0,10*ROW('Water Data'!I76))="","",OFFSET('Water Data'!$I$28,0,10*ROW('Water Data'!I76)))</f>
        <v/>
      </c>
      <c r="CJ82" s="305" t="str">
        <f ca="true">+IF(OFFSET('Water Data'!$I$29,0,10*ROW('Water Data'!I76))="","",OFFSET('Water Data'!$I$29,0,10*ROW('Water Data'!I76)))</f>
        <v/>
      </c>
      <c r="CK82" s="305" t="str">
        <f ca="true">+IF(OFFSET('Sanitation Data'!$D$28,0,10*ROW('Sanitation Data'!D76))="","",OFFSET('Sanitation Data'!$D$28,0,10*ROW('Sanitation Data'!D76)))</f>
        <v/>
      </c>
      <c r="CL82" s="305" t="str">
        <f ca="true">+IF(OFFSET('Sanitation Data'!$D$29,0,10*ROW('Sanitation Data'!D76))="","",OFFSET('Sanitation Data'!$D$29,0,10*ROW('Sanitation Data'!D76)))</f>
        <v/>
      </c>
      <c r="CM82" s="305" t="str">
        <f ca="true">+IF(OFFSET('Sanitation Data'!$D$30,0,10*ROW('Sanitation Data'!D76))="","",OFFSET('Sanitation Data'!$D$30,0,10*ROW('Sanitation Data'!D76)))</f>
        <v/>
      </c>
      <c r="CN82" s="305" t="str">
        <f ca="true">+IF(OFFSET('Sanitation Data'!$D$31,0,10*ROW('Sanitation Data'!D76))="","",OFFSET('Sanitation Data'!$D$31,0,10*ROW('Sanitation Data'!D76)))</f>
        <v/>
      </c>
      <c r="CO82" s="305" t="str">
        <f ca="true">+IF(OFFSET('Sanitation Data'!$D$32,0,10*ROW('Sanitation Data'!D76))="","",OFFSET('Sanitation Data'!$D$32,0,10*ROW('Sanitation Data'!D76)))</f>
        <v/>
      </c>
      <c r="CP82" s="305" t="str">
        <f ca="true">+IF(OFFSET('Sanitation Data'!$E$28,0,10*ROW('Sanitation Data'!E76))="","",OFFSET('Sanitation Data'!$E$28,0,10*ROW('Sanitation Data'!E76)))</f>
        <v/>
      </c>
      <c r="CQ82" s="305" t="str">
        <f ca="true">+IF(OFFSET('Sanitation Data'!$E$29,0,10*ROW('Sanitation Data'!E76))="","",OFFSET('Sanitation Data'!$E$29,0,10*ROW('Sanitation Data'!E76)))</f>
        <v/>
      </c>
      <c r="CR82" s="305" t="str">
        <f ca="true">+IF(OFFSET('Sanitation Data'!$E$30,0,10*ROW('Sanitation Data'!E76))="","",OFFSET('Sanitation Data'!$E$30,0,10*ROW('Sanitation Data'!E76)))</f>
        <v/>
      </c>
      <c r="CS82" s="305" t="str">
        <f ca="true">+IF(OFFSET('Sanitation Data'!$E$31,0,10*ROW('Sanitation Data'!E76))="","",OFFSET('Sanitation Data'!$E$31,0,10*ROW('Sanitation Data'!E76)))</f>
        <v/>
      </c>
      <c r="CT82" s="305" t="str">
        <f ca="true">+IF(OFFSET('Sanitation Data'!$E$32,0,10*ROW('Sanitation Data'!E76))="","",OFFSET('Sanitation Data'!$E$32,0,10*ROW('Sanitation Data'!E76)))</f>
        <v/>
      </c>
      <c r="CU82" s="305" t="str">
        <f ca="true">+IF(OFFSET('Sanitation Data'!$F$28,0,10*ROW('Sanitation Data'!F76))="","",OFFSET('Sanitation Data'!$F$28,0,10*ROW('Sanitation Data'!F76)))</f>
        <v/>
      </c>
      <c r="CV82" s="305" t="str">
        <f ca="true">+IF(OFFSET('Sanitation Data'!$F$29,0,10*ROW('Sanitation Data'!F76))="","",OFFSET('Sanitation Data'!$F$29,0,10*ROW('Sanitation Data'!F76)))</f>
        <v/>
      </c>
      <c r="CW82" s="305" t="str">
        <f ca="true">+IF(OFFSET('Sanitation Data'!$F$30,0,10*ROW('Sanitation Data'!F76))="","",OFFSET('Sanitation Data'!$F$30,0,10*ROW('Sanitation Data'!F76)))</f>
        <v/>
      </c>
      <c r="CX82" s="305" t="str">
        <f ca="true">+IF(OFFSET('Sanitation Data'!$F$31,0,10*ROW('Sanitation Data'!F76))="","",OFFSET('Sanitation Data'!$F$31,0,10*ROW('Sanitation Data'!F76)))</f>
        <v/>
      </c>
      <c r="CY82" s="305" t="str">
        <f ca="true">+IF(OFFSET('Sanitation Data'!$F$32,0,10*ROW('Sanitation Data'!F76))="","",OFFSET('Sanitation Data'!$F$32,0,10*ROW('Sanitation Data'!F76)))</f>
        <v/>
      </c>
      <c r="CZ82" s="305" t="str">
        <f ca="true">+IF(OFFSET('Sanitation Data'!$G$28,0,10*ROW('Sanitation Data'!G76))="","",OFFSET('Sanitation Data'!$G$28,0,10*ROW('Sanitation Data'!G76)))</f>
        <v/>
      </c>
      <c r="DA82" s="305" t="str">
        <f ca="true">+IF(OFFSET('Sanitation Data'!$G$29,0,10*ROW('Sanitation Data'!G76))="","",OFFSET('Sanitation Data'!$G$29,0,10*ROW('Sanitation Data'!G76)))</f>
        <v/>
      </c>
      <c r="DB82" s="305" t="str">
        <f ca="true">+IF(OFFSET('Sanitation Data'!$G$30,0,10*ROW('Sanitation Data'!G76))="","",OFFSET('Sanitation Data'!$G$30,0,10*ROW('Sanitation Data'!G76)))</f>
        <v/>
      </c>
      <c r="DC82" s="305" t="str">
        <f ca="true">+IF(OFFSET('Sanitation Data'!$G$31,0,10*ROW('Sanitation Data'!G76))="","",OFFSET('Sanitation Data'!$G$31,0,10*ROW('Sanitation Data'!G76)))</f>
        <v/>
      </c>
      <c r="DD82" s="305" t="str">
        <f ca="true">+IF(OFFSET('Sanitation Data'!$G$32,0,10*ROW('Sanitation Data'!G76))="","",OFFSET('Sanitation Data'!$G$32,0,10*ROW('Sanitation Data'!G76)))</f>
        <v/>
      </c>
      <c r="DE82" s="305" t="str">
        <f ca="true">+IF(OFFSET('Sanitation Data'!$H$28,0,10*ROW('Sanitation Data'!H76))="","",OFFSET('Sanitation Data'!$H$28,0,10*ROW('Sanitation Data'!H76)))</f>
        <v/>
      </c>
      <c r="DF82" s="305" t="str">
        <f ca="true">+IF(OFFSET('Sanitation Data'!$H$29,0,10*ROW('Sanitation Data'!H76))="","",OFFSET('Sanitation Data'!$H$29,0,10*ROW('Sanitation Data'!H76)))</f>
        <v/>
      </c>
      <c r="DG82" s="305" t="str">
        <f ca="true">+IF(OFFSET('Sanitation Data'!$H$30,0,10*ROW('Sanitation Data'!H76))="","",OFFSET('Sanitation Data'!$H$30,0,10*ROW('Sanitation Data'!H76)))</f>
        <v/>
      </c>
      <c r="DH82" s="305" t="str">
        <f ca="true">+IF(OFFSET('Sanitation Data'!$H$31,0,10*ROW('Sanitation Data'!H76))="","",OFFSET('Sanitation Data'!$H$31,0,10*ROW('Sanitation Data'!H76)))</f>
        <v/>
      </c>
      <c r="DI82" s="305" t="str">
        <f ca="true">+IF(OFFSET('Sanitation Data'!$H$32,0,10*ROW('Sanitation Data'!H76))="","",OFFSET('Sanitation Data'!$H$32,0,10*ROW('Sanitation Data'!H76)))</f>
        <v/>
      </c>
      <c r="DJ82" s="305" t="str">
        <f ca="true">+IF(OFFSET('Sanitation Data'!$I$28,0,10*ROW('Sanitation Data'!I76))="","",OFFSET('Sanitation Data'!$I$28,0,10*ROW('Sanitation Data'!I76)))</f>
        <v/>
      </c>
      <c r="DK82" s="305" t="str">
        <f ca="true">+IF(OFFSET('Sanitation Data'!$I$29,0,10*ROW('Sanitation Data'!I76))="","",OFFSET('Sanitation Data'!$I$29,0,10*ROW('Sanitation Data'!I76)))</f>
        <v/>
      </c>
      <c r="DL82" s="305" t="str">
        <f ca="true">+IF(OFFSET('Sanitation Data'!$I$30,0,10*ROW('Sanitation Data'!I76))="","",OFFSET('Sanitation Data'!$I$30,0,10*ROW('Sanitation Data'!I76)))</f>
        <v/>
      </c>
      <c r="DM82" s="305" t="str">
        <f ca="true">+IF(OFFSET('Sanitation Data'!$I$31,0,10*ROW('Sanitation Data'!I76))="","",OFFSET('Sanitation Data'!$I$31,0,10*ROW('Sanitation Data'!I76)))</f>
        <v/>
      </c>
      <c r="DN82" s="305" t="str">
        <f ca="true">+IF(OFFSET('Sanitation Data'!$I$32,0,10*ROW('Sanitation Data'!I76))="","",OFFSET('Sanitation Data'!$I$32,0,10*ROW('Sanitation Data'!I76)))</f>
        <v/>
      </c>
      <c r="DO82" s="305" t="str">
        <f ca="true">+IF(OFFSET('Hygiene Data'!$D$11,0,10*ROW('Hygiene Data'!D76))="","",OFFSET('Hygiene Data'!$D$11,0,10*ROW('Hygiene Data'!D76)))</f>
        <v/>
      </c>
      <c r="DP82" s="305" t="str">
        <f ca="true">+IF(OFFSET('Hygiene Data'!$D$12,0,10*ROW('Hygiene Data'!D76))="","",OFFSET('Hygiene Data'!$D$12,0,10*ROW('Hygiene Data'!D76)))</f>
        <v/>
      </c>
      <c r="DQ82" s="305" t="str">
        <f ca="true">+IF(OFFSET('Hygiene Data'!$D$13,0,10*ROW('Hygiene Data'!D76))="","",OFFSET('Hygiene Data'!$D$13,0,10*ROW('Hygiene Data'!D76)))</f>
        <v/>
      </c>
      <c r="DR82" s="305" t="str">
        <f ca="true">+IF(OFFSET('Hygiene Data'!$E$11,0,10*ROW('Hygiene Data'!E76))="","",OFFSET('Hygiene Data'!$E$11,0,10*ROW('Hygiene Data'!E76)))</f>
        <v/>
      </c>
      <c r="DS82" s="305" t="str">
        <f ca="true">+IF(OFFSET('Hygiene Data'!$E$12,0,10*ROW('Hygiene Data'!E76))="","",OFFSET('Hygiene Data'!$E$12,0,10*ROW('Hygiene Data'!E76)))</f>
        <v/>
      </c>
      <c r="DT82" s="305" t="str">
        <f ca="true">+IF(OFFSET('Hygiene Data'!$E$13,0,10*ROW('Hygiene Data'!E76))="","",OFFSET('Hygiene Data'!$E$13,0,10*ROW('Hygiene Data'!E76)))</f>
        <v/>
      </c>
      <c r="DU82" s="305" t="str">
        <f ca="true">+IF(OFFSET('Hygiene Data'!$F$11,0,10*ROW('Hygiene Data'!F76))="","",OFFSET('Hygiene Data'!$F$11,0,10*ROW('Hygiene Data'!F76)))</f>
        <v/>
      </c>
      <c r="DV82" s="305" t="str">
        <f ca="true">+IF(OFFSET('Hygiene Data'!$F$12,0,10*ROW('Hygiene Data'!F76))="","",OFFSET('Hygiene Data'!$F$12,0,10*ROW('Hygiene Data'!F76)))</f>
        <v/>
      </c>
      <c r="DW82" s="305" t="str">
        <f ca="true">+IF(OFFSET('Hygiene Data'!$F$13,0,10*ROW('Hygiene Data'!F76))="","",OFFSET('Hygiene Data'!$F$13,0,10*ROW('Hygiene Data'!F76)))</f>
        <v/>
      </c>
      <c r="DX82" s="305" t="str">
        <f ca="true">+IF(OFFSET('Hygiene Data'!$G$11,0,10*ROW('Hygiene Data'!G76))="","",OFFSET('Hygiene Data'!$G$11,0,10*ROW('Hygiene Data'!G76)))</f>
        <v/>
      </c>
      <c r="DY82" s="305" t="str">
        <f ca="true">+IF(OFFSET('Hygiene Data'!$G$12,0,10*ROW('Hygiene Data'!G76))="","",OFFSET('Hygiene Data'!$G$12,0,10*ROW('Hygiene Data'!G76)))</f>
        <v/>
      </c>
      <c r="DZ82" s="305" t="str">
        <f ca="true">+IF(OFFSET('Hygiene Data'!$G$13,0,10*ROW('Hygiene Data'!G76))="","",OFFSET('Hygiene Data'!$G$13,0,10*ROW('Hygiene Data'!G76)))</f>
        <v/>
      </c>
      <c r="EA82" s="305" t="str">
        <f ca="true">+IF(OFFSET('Hygiene Data'!$H$11,0,10*ROW('Hygiene Data'!H76))="","",OFFSET('Hygiene Data'!$H$11,0,10*ROW('Hygiene Data'!H76)))</f>
        <v/>
      </c>
      <c r="EB82" s="305" t="str">
        <f ca="true">+IF(OFFSET('Hygiene Data'!$H$12,0,10*ROW('Hygiene Data'!H76))="","",OFFSET('Hygiene Data'!$H$12,0,10*ROW('Hygiene Data'!H76)))</f>
        <v/>
      </c>
      <c r="EC82" s="305" t="str">
        <f ca="true">+IF(OFFSET('Hygiene Data'!$H$13,0,10*ROW('Hygiene Data'!H76))="","",OFFSET('Hygiene Data'!$H$13,0,10*ROW('Hygiene Data'!H76)))</f>
        <v/>
      </c>
      <c r="ED82" s="305" t="str">
        <f ca="true">+IF(OFFSET('Hygiene Data'!$I$11,0,10*ROW('Hygiene Data'!I76))="","",OFFSET('Hygiene Data'!$I$11,0,10*ROW('Hygiene Data'!I76)))</f>
        <v/>
      </c>
      <c r="EE82" s="305" t="str">
        <f ca="true">+IF(OFFSET('Hygiene Data'!$I$12,0,10*ROW('Hygiene Data'!I76))="","",OFFSET('Hygiene Data'!$I$12,0,10*ROW('Hygiene Data'!I76)))</f>
        <v/>
      </c>
      <c r="EF82" s="305"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61"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5"/>
      <c r="BS83" s="305" t="str">
        <f ca="true">+IF(OFFSET('Water Data'!$D$27,0,10*ROW('Water Data'!D77))="","",OFFSET('Water Data'!$D$27,0,10*ROW('Water Data'!D77)))</f>
        <v/>
      </c>
      <c r="BT83" s="305" t="str">
        <f ca="true">+IF(OFFSET('Water Data'!$D$28,0,10*ROW('Water Data'!D77))="","",OFFSET('Water Data'!$D$28,0,10*ROW('Water Data'!D77)))</f>
        <v/>
      </c>
      <c r="BU83" s="305" t="str">
        <f ca="true">+IF(OFFSET('Water Data'!$D$29,0,10*ROW('Water Data'!D77))="","",OFFSET('Water Data'!$D$29,0,10*ROW('Water Data'!D77)))</f>
        <v/>
      </c>
      <c r="BV83" s="305" t="str">
        <f ca="true">+IF(OFFSET('Water Data'!$E$27,0,10*ROW('Water Data'!E77))="","",OFFSET('Water Data'!$E$27,0,10*ROW('Water Data'!E77)))</f>
        <v/>
      </c>
      <c r="BW83" s="305" t="str">
        <f ca="true">+IF(OFFSET('Water Data'!$E$28,0,10*ROW('Water Data'!E77))="","",OFFSET('Water Data'!$E$28,0,10*ROW('Water Data'!E77)))</f>
        <v/>
      </c>
      <c r="BX83" s="305" t="str">
        <f ca="true">+IF(OFFSET('Water Data'!$E$29,0,10*ROW('Water Data'!E77))="","",OFFSET('Water Data'!$E$29,0,10*ROW('Water Data'!E77)))</f>
        <v/>
      </c>
      <c r="BY83" s="305" t="str">
        <f ca="true">+IF(OFFSET('Water Data'!$F$27,0,10*ROW('Water Data'!F77))="","",OFFSET('Water Data'!$F$27,0,10*ROW('Water Data'!F77)))</f>
        <v/>
      </c>
      <c r="BZ83" s="305" t="str">
        <f ca="true">+IF(OFFSET('Water Data'!$F$28,0,10*ROW('Water Data'!F77))="","",OFFSET('Water Data'!$F$28,0,10*ROW('Water Data'!F77)))</f>
        <v/>
      </c>
      <c r="CA83" s="305" t="str">
        <f ca="true">+IF(OFFSET('Water Data'!$F$29,0,10*ROW('Water Data'!F77))="","",OFFSET('Water Data'!$F$29,0,10*ROW('Water Data'!F77)))</f>
        <v/>
      </c>
      <c r="CB83" s="305" t="str">
        <f ca="true">+IF(OFFSET('Water Data'!$G$27,0,10*ROW('Water Data'!G77))="","",OFFSET('Water Data'!$G$27,0,10*ROW('Water Data'!G77)))</f>
        <v/>
      </c>
      <c r="CC83" s="305" t="str">
        <f ca="true">+IF(OFFSET('Water Data'!$G$28,0,10*ROW('Water Data'!G77))="","",OFFSET('Water Data'!$G$28,0,10*ROW('Water Data'!G77)))</f>
        <v/>
      </c>
      <c r="CD83" s="305" t="str">
        <f ca="true">+IF(OFFSET('Water Data'!$G$29,0,10*ROW('Water Data'!G77))="","",OFFSET('Water Data'!$G$29,0,10*ROW('Water Data'!G77)))</f>
        <v/>
      </c>
      <c r="CE83" s="305" t="str">
        <f ca="true">+IF(OFFSET('Water Data'!$H$27,0,10*ROW('Water Data'!H77))="","",OFFSET('Water Data'!$H$27,0,10*ROW('Water Data'!H77)))</f>
        <v/>
      </c>
      <c r="CF83" s="305" t="str">
        <f ca="true">+IF(OFFSET('Water Data'!$H$28,0,10*ROW('Water Data'!H77))="","",OFFSET('Water Data'!$H$28,0,10*ROW('Water Data'!H77)))</f>
        <v/>
      </c>
      <c r="CG83" s="305" t="str">
        <f ca="true">+IF(OFFSET('Water Data'!$H$29,0,10*ROW('Water Data'!H77))="","",OFFSET('Water Data'!$H$29,0,10*ROW('Water Data'!H77)))</f>
        <v/>
      </c>
      <c r="CH83" s="305" t="str">
        <f ca="true">+IF(OFFSET('Water Data'!$I$27,0,10*ROW('Water Data'!I77))="","",OFFSET('Water Data'!$I$27,0,10*ROW('Water Data'!I77)))</f>
        <v/>
      </c>
      <c r="CI83" s="305" t="str">
        <f ca="true">+IF(OFFSET('Water Data'!$I$28,0,10*ROW('Water Data'!I77))="","",OFFSET('Water Data'!$I$28,0,10*ROW('Water Data'!I77)))</f>
        <v/>
      </c>
      <c r="CJ83" s="305" t="str">
        <f ca="true">+IF(OFFSET('Water Data'!$I$29,0,10*ROW('Water Data'!I77))="","",OFFSET('Water Data'!$I$29,0,10*ROW('Water Data'!I77)))</f>
        <v/>
      </c>
      <c r="CK83" s="305" t="str">
        <f ca="true">+IF(OFFSET('Sanitation Data'!$D$28,0,10*ROW('Sanitation Data'!D77))="","",OFFSET('Sanitation Data'!$D$28,0,10*ROW('Sanitation Data'!D77)))</f>
        <v/>
      </c>
      <c r="CL83" s="305" t="str">
        <f ca="true">+IF(OFFSET('Sanitation Data'!$D$29,0,10*ROW('Sanitation Data'!D77))="","",OFFSET('Sanitation Data'!$D$29,0,10*ROW('Sanitation Data'!D77)))</f>
        <v/>
      </c>
      <c r="CM83" s="305" t="str">
        <f ca="true">+IF(OFFSET('Sanitation Data'!$D$30,0,10*ROW('Sanitation Data'!D77))="","",OFFSET('Sanitation Data'!$D$30,0,10*ROW('Sanitation Data'!D77)))</f>
        <v/>
      </c>
      <c r="CN83" s="305" t="str">
        <f ca="true">+IF(OFFSET('Sanitation Data'!$D$31,0,10*ROW('Sanitation Data'!D77))="","",OFFSET('Sanitation Data'!$D$31,0,10*ROW('Sanitation Data'!D77)))</f>
        <v/>
      </c>
      <c r="CO83" s="305" t="str">
        <f ca="true">+IF(OFFSET('Sanitation Data'!$D$32,0,10*ROW('Sanitation Data'!D77))="","",OFFSET('Sanitation Data'!$D$32,0,10*ROW('Sanitation Data'!D77)))</f>
        <v/>
      </c>
      <c r="CP83" s="305" t="str">
        <f ca="true">+IF(OFFSET('Sanitation Data'!$E$28,0,10*ROW('Sanitation Data'!E77))="","",OFFSET('Sanitation Data'!$E$28,0,10*ROW('Sanitation Data'!E77)))</f>
        <v/>
      </c>
      <c r="CQ83" s="305" t="str">
        <f ca="true">+IF(OFFSET('Sanitation Data'!$E$29,0,10*ROW('Sanitation Data'!E77))="","",OFFSET('Sanitation Data'!$E$29,0,10*ROW('Sanitation Data'!E77)))</f>
        <v/>
      </c>
      <c r="CR83" s="305" t="str">
        <f ca="true">+IF(OFFSET('Sanitation Data'!$E$30,0,10*ROW('Sanitation Data'!E77))="","",OFFSET('Sanitation Data'!$E$30,0,10*ROW('Sanitation Data'!E77)))</f>
        <v/>
      </c>
      <c r="CS83" s="305" t="str">
        <f ca="true">+IF(OFFSET('Sanitation Data'!$E$31,0,10*ROW('Sanitation Data'!E77))="","",OFFSET('Sanitation Data'!$E$31,0,10*ROW('Sanitation Data'!E77)))</f>
        <v/>
      </c>
      <c r="CT83" s="305" t="str">
        <f ca="true">+IF(OFFSET('Sanitation Data'!$E$32,0,10*ROW('Sanitation Data'!E77))="","",OFFSET('Sanitation Data'!$E$32,0,10*ROW('Sanitation Data'!E77)))</f>
        <v/>
      </c>
      <c r="CU83" s="305" t="str">
        <f ca="true">+IF(OFFSET('Sanitation Data'!$F$28,0,10*ROW('Sanitation Data'!F77))="","",OFFSET('Sanitation Data'!$F$28,0,10*ROW('Sanitation Data'!F77)))</f>
        <v/>
      </c>
      <c r="CV83" s="305" t="str">
        <f ca="true">+IF(OFFSET('Sanitation Data'!$F$29,0,10*ROW('Sanitation Data'!F77))="","",OFFSET('Sanitation Data'!$F$29,0,10*ROW('Sanitation Data'!F77)))</f>
        <v/>
      </c>
      <c r="CW83" s="305" t="str">
        <f ca="true">+IF(OFFSET('Sanitation Data'!$F$30,0,10*ROW('Sanitation Data'!F77))="","",OFFSET('Sanitation Data'!$F$30,0,10*ROW('Sanitation Data'!F77)))</f>
        <v/>
      </c>
      <c r="CX83" s="305" t="str">
        <f ca="true">+IF(OFFSET('Sanitation Data'!$F$31,0,10*ROW('Sanitation Data'!F77))="","",OFFSET('Sanitation Data'!$F$31,0,10*ROW('Sanitation Data'!F77)))</f>
        <v/>
      </c>
      <c r="CY83" s="305" t="str">
        <f ca="true">+IF(OFFSET('Sanitation Data'!$F$32,0,10*ROW('Sanitation Data'!F77))="","",OFFSET('Sanitation Data'!$F$32,0,10*ROW('Sanitation Data'!F77)))</f>
        <v/>
      </c>
      <c r="CZ83" s="305" t="str">
        <f ca="true">+IF(OFFSET('Sanitation Data'!$G$28,0,10*ROW('Sanitation Data'!G77))="","",OFFSET('Sanitation Data'!$G$28,0,10*ROW('Sanitation Data'!G77)))</f>
        <v/>
      </c>
      <c r="DA83" s="305" t="str">
        <f ca="true">+IF(OFFSET('Sanitation Data'!$G$29,0,10*ROW('Sanitation Data'!G77))="","",OFFSET('Sanitation Data'!$G$29,0,10*ROW('Sanitation Data'!G77)))</f>
        <v/>
      </c>
      <c r="DB83" s="305" t="str">
        <f ca="true">+IF(OFFSET('Sanitation Data'!$G$30,0,10*ROW('Sanitation Data'!G77))="","",OFFSET('Sanitation Data'!$G$30,0,10*ROW('Sanitation Data'!G77)))</f>
        <v/>
      </c>
      <c r="DC83" s="305" t="str">
        <f ca="true">+IF(OFFSET('Sanitation Data'!$G$31,0,10*ROW('Sanitation Data'!G77))="","",OFFSET('Sanitation Data'!$G$31,0,10*ROW('Sanitation Data'!G77)))</f>
        <v/>
      </c>
      <c r="DD83" s="305" t="str">
        <f ca="true">+IF(OFFSET('Sanitation Data'!$G$32,0,10*ROW('Sanitation Data'!G77))="","",OFFSET('Sanitation Data'!$G$32,0,10*ROW('Sanitation Data'!G77)))</f>
        <v/>
      </c>
      <c r="DE83" s="305" t="str">
        <f ca="true">+IF(OFFSET('Sanitation Data'!$H$28,0,10*ROW('Sanitation Data'!H77))="","",OFFSET('Sanitation Data'!$H$28,0,10*ROW('Sanitation Data'!H77)))</f>
        <v/>
      </c>
      <c r="DF83" s="305" t="str">
        <f ca="true">+IF(OFFSET('Sanitation Data'!$H$29,0,10*ROW('Sanitation Data'!H77))="","",OFFSET('Sanitation Data'!$H$29,0,10*ROW('Sanitation Data'!H77)))</f>
        <v/>
      </c>
      <c r="DG83" s="305" t="str">
        <f ca="true">+IF(OFFSET('Sanitation Data'!$H$30,0,10*ROW('Sanitation Data'!H77))="","",OFFSET('Sanitation Data'!$H$30,0,10*ROW('Sanitation Data'!H77)))</f>
        <v/>
      </c>
      <c r="DH83" s="305" t="str">
        <f ca="true">+IF(OFFSET('Sanitation Data'!$H$31,0,10*ROW('Sanitation Data'!H77))="","",OFFSET('Sanitation Data'!$H$31,0,10*ROW('Sanitation Data'!H77)))</f>
        <v/>
      </c>
      <c r="DI83" s="305" t="str">
        <f ca="true">+IF(OFFSET('Sanitation Data'!$H$32,0,10*ROW('Sanitation Data'!H77))="","",OFFSET('Sanitation Data'!$H$32,0,10*ROW('Sanitation Data'!H77)))</f>
        <v/>
      </c>
      <c r="DJ83" s="305" t="str">
        <f ca="true">+IF(OFFSET('Sanitation Data'!$I$28,0,10*ROW('Sanitation Data'!I77))="","",OFFSET('Sanitation Data'!$I$28,0,10*ROW('Sanitation Data'!I77)))</f>
        <v/>
      </c>
      <c r="DK83" s="305" t="str">
        <f ca="true">+IF(OFFSET('Sanitation Data'!$I$29,0,10*ROW('Sanitation Data'!I77))="","",OFFSET('Sanitation Data'!$I$29,0,10*ROW('Sanitation Data'!I77)))</f>
        <v/>
      </c>
      <c r="DL83" s="305" t="str">
        <f ca="true">+IF(OFFSET('Sanitation Data'!$I$30,0,10*ROW('Sanitation Data'!I77))="","",OFFSET('Sanitation Data'!$I$30,0,10*ROW('Sanitation Data'!I77)))</f>
        <v/>
      </c>
      <c r="DM83" s="305" t="str">
        <f ca="true">+IF(OFFSET('Sanitation Data'!$I$31,0,10*ROW('Sanitation Data'!I77))="","",OFFSET('Sanitation Data'!$I$31,0,10*ROW('Sanitation Data'!I77)))</f>
        <v/>
      </c>
      <c r="DN83" s="305" t="str">
        <f ca="true">+IF(OFFSET('Sanitation Data'!$I$32,0,10*ROW('Sanitation Data'!I77))="","",OFFSET('Sanitation Data'!$I$32,0,10*ROW('Sanitation Data'!I77)))</f>
        <v/>
      </c>
      <c r="DO83" s="305" t="str">
        <f ca="true">+IF(OFFSET('Hygiene Data'!$D$11,0,10*ROW('Hygiene Data'!D77))="","",OFFSET('Hygiene Data'!$D$11,0,10*ROW('Hygiene Data'!D77)))</f>
        <v/>
      </c>
      <c r="DP83" s="305" t="str">
        <f ca="true">+IF(OFFSET('Hygiene Data'!$D$12,0,10*ROW('Hygiene Data'!D77))="","",OFFSET('Hygiene Data'!$D$12,0,10*ROW('Hygiene Data'!D77)))</f>
        <v/>
      </c>
      <c r="DQ83" s="305" t="str">
        <f ca="true">+IF(OFFSET('Hygiene Data'!$D$13,0,10*ROW('Hygiene Data'!D77))="","",OFFSET('Hygiene Data'!$D$13,0,10*ROW('Hygiene Data'!D77)))</f>
        <v/>
      </c>
      <c r="DR83" s="305" t="str">
        <f ca="true">+IF(OFFSET('Hygiene Data'!$E$11,0,10*ROW('Hygiene Data'!E77))="","",OFFSET('Hygiene Data'!$E$11,0,10*ROW('Hygiene Data'!E77)))</f>
        <v/>
      </c>
      <c r="DS83" s="305" t="str">
        <f ca="true">+IF(OFFSET('Hygiene Data'!$E$12,0,10*ROW('Hygiene Data'!E77))="","",OFFSET('Hygiene Data'!$E$12,0,10*ROW('Hygiene Data'!E77)))</f>
        <v/>
      </c>
      <c r="DT83" s="305" t="str">
        <f ca="true">+IF(OFFSET('Hygiene Data'!$E$13,0,10*ROW('Hygiene Data'!E77))="","",OFFSET('Hygiene Data'!$E$13,0,10*ROW('Hygiene Data'!E77)))</f>
        <v/>
      </c>
      <c r="DU83" s="305" t="str">
        <f ca="true">+IF(OFFSET('Hygiene Data'!$F$11,0,10*ROW('Hygiene Data'!F77))="","",OFFSET('Hygiene Data'!$F$11,0,10*ROW('Hygiene Data'!F77)))</f>
        <v/>
      </c>
      <c r="DV83" s="305" t="str">
        <f ca="true">+IF(OFFSET('Hygiene Data'!$F$12,0,10*ROW('Hygiene Data'!F77))="","",OFFSET('Hygiene Data'!$F$12,0,10*ROW('Hygiene Data'!F77)))</f>
        <v/>
      </c>
      <c r="DW83" s="305" t="str">
        <f ca="true">+IF(OFFSET('Hygiene Data'!$F$13,0,10*ROW('Hygiene Data'!F77))="","",OFFSET('Hygiene Data'!$F$13,0,10*ROW('Hygiene Data'!F77)))</f>
        <v/>
      </c>
      <c r="DX83" s="305" t="str">
        <f ca="true">+IF(OFFSET('Hygiene Data'!$G$11,0,10*ROW('Hygiene Data'!G77))="","",OFFSET('Hygiene Data'!$G$11,0,10*ROW('Hygiene Data'!G77)))</f>
        <v/>
      </c>
      <c r="DY83" s="305" t="str">
        <f ca="true">+IF(OFFSET('Hygiene Data'!$G$12,0,10*ROW('Hygiene Data'!G77))="","",OFFSET('Hygiene Data'!$G$12,0,10*ROW('Hygiene Data'!G77)))</f>
        <v/>
      </c>
      <c r="DZ83" s="305" t="str">
        <f ca="true">+IF(OFFSET('Hygiene Data'!$G$13,0,10*ROW('Hygiene Data'!G77))="","",OFFSET('Hygiene Data'!$G$13,0,10*ROW('Hygiene Data'!G77)))</f>
        <v/>
      </c>
      <c r="EA83" s="305" t="str">
        <f ca="true">+IF(OFFSET('Hygiene Data'!$H$11,0,10*ROW('Hygiene Data'!H77))="","",OFFSET('Hygiene Data'!$H$11,0,10*ROW('Hygiene Data'!H77)))</f>
        <v/>
      </c>
      <c r="EB83" s="305" t="str">
        <f ca="true">+IF(OFFSET('Hygiene Data'!$H$12,0,10*ROW('Hygiene Data'!H77))="","",OFFSET('Hygiene Data'!$H$12,0,10*ROW('Hygiene Data'!H77)))</f>
        <v/>
      </c>
      <c r="EC83" s="305" t="str">
        <f ca="true">+IF(OFFSET('Hygiene Data'!$H$13,0,10*ROW('Hygiene Data'!H77))="","",OFFSET('Hygiene Data'!$H$13,0,10*ROW('Hygiene Data'!H77)))</f>
        <v/>
      </c>
      <c r="ED83" s="305" t="str">
        <f ca="true">+IF(OFFSET('Hygiene Data'!$I$11,0,10*ROW('Hygiene Data'!I77))="","",OFFSET('Hygiene Data'!$I$11,0,10*ROW('Hygiene Data'!I77)))</f>
        <v/>
      </c>
      <c r="EE83" s="305" t="str">
        <f ca="true">+IF(OFFSET('Hygiene Data'!$I$12,0,10*ROW('Hygiene Data'!I77))="","",OFFSET('Hygiene Data'!$I$12,0,10*ROW('Hygiene Data'!I77)))</f>
        <v/>
      </c>
      <c r="EF83" s="305"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61"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5"/>
      <c r="BS84" s="305" t="str">
        <f ca="true">+IF(OFFSET('Water Data'!$D$27,0,10*ROW('Water Data'!D78))="","",OFFSET('Water Data'!$D$27,0,10*ROW('Water Data'!D78)))</f>
        <v/>
      </c>
      <c r="BT84" s="305" t="str">
        <f ca="true">+IF(OFFSET('Water Data'!$D$28,0,10*ROW('Water Data'!D78))="","",OFFSET('Water Data'!$D$28,0,10*ROW('Water Data'!D78)))</f>
        <v/>
      </c>
      <c r="BU84" s="305" t="str">
        <f ca="true">+IF(OFFSET('Water Data'!$D$29,0,10*ROW('Water Data'!D78))="","",OFFSET('Water Data'!$D$29,0,10*ROW('Water Data'!D78)))</f>
        <v/>
      </c>
      <c r="BV84" s="305" t="str">
        <f ca="true">+IF(OFFSET('Water Data'!$E$27,0,10*ROW('Water Data'!E78))="","",OFFSET('Water Data'!$E$27,0,10*ROW('Water Data'!E78)))</f>
        <v/>
      </c>
      <c r="BW84" s="305" t="str">
        <f ca="true">+IF(OFFSET('Water Data'!$E$28,0,10*ROW('Water Data'!E78))="","",OFFSET('Water Data'!$E$28,0,10*ROW('Water Data'!E78)))</f>
        <v/>
      </c>
      <c r="BX84" s="305" t="str">
        <f ca="true">+IF(OFFSET('Water Data'!$E$29,0,10*ROW('Water Data'!E78))="","",OFFSET('Water Data'!$E$29,0,10*ROW('Water Data'!E78)))</f>
        <v/>
      </c>
      <c r="BY84" s="305" t="str">
        <f ca="true">+IF(OFFSET('Water Data'!$F$27,0,10*ROW('Water Data'!F78))="","",OFFSET('Water Data'!$F$27,0,10*ROW('Water Data'!F78)))</f>
        <v/>
      </c>
      <c r="BZ84" s="305" t="str">
        <f ca="true">+IF(OFFSET('Water Data'!$F$28,0,10*ROW('Water Data'!F78))="","",OFFSET('Water Data'!$F$28,0,10*ROW('Water Data'!F78)))</f>
        <v/>
      </c>
      <c r="CA84" s="305" t="str">
        <f ca="true">+IF(OFFSET('Water Data'!$F$29,0,10*ROW('Water Data'!F78))="","",OFFSET('Water Data'!$F$29,0,10*ROW('Water Data'!F78)))</f>
        <v/>
      </c>
      <c r="CB84" s="305" t="str">
        <f ca="true">+IF(OFFSET('Water Data'!$G$27,0,10*ROW('Water Data'!G78))="","",OFFSET('Water Data'!$G$27,0,10*ROW('Water Data'!G78)))</f>
        <v/>
      </c>
      <c r="CC84" s="305" t="str">
        <f ca="true">+IF(OFFSET('Water Data'!$G$28,0,10*ROW('Water Data'!G78))="","",OFFSET('Water Data'!$G$28,0,10*ROW('Water Data'!G78)))</f>
        <v/>
      </c>
      <c r="CD84" s="305" t="str">
        <f ca="true">+IF(OFFSET('Water Data'!$G$29,0,10*ROW('Water Data'!G78))="","",OFFSET('Water Data'!$G$29,0,10*ROW('Water Data'!G78)))</f>
        <v/>
      </c>
      <c r="CE84" s="305" t="str">
        <f ca="true">+IF(OFFSET('Water Data'!$H$27,0,10*ROW('Water Data'!H78))="","",OFFSET('Water Data'!$H$27,0,10*ROW('Water Data'!H78)))</f>
        <v/>
      </c>
      <c r="CF84" s="305" t="str">
        <f ca="true">+IF(OFFSET('Water Data'!$H$28,0,10*ROW('Water Data'!H78))="","",OFFSET('Water Data'!$H$28,0,10*ROW('Water Data'!H78)))</f>
        <v/>
      </c>
      <c r="CG84" s="305" t="str">
        <f ca="true">+IF(OFFSET('Water Data'!$H$29,0,10*ROW('Water Data'!H78))="","",OFFSET('Water Data'!$H$29,0,10*ROW('Water Data'!H78)))</f>
        <v/>
      </c>
      <c r="CH84" s="305" t="str">
        <f ca="true">+IF(OFFSET('Water Data'!$I$27,0,10*ROW('Water Data'!I78))="","",OFFSET('Water Data'!$I$27,0,10*ROW('Water Data'!I78)))</f>
        <v/>
      </c>
      <c r="CI84" s="305" t="str">
        <f ca="true">+IF(OFFSET('Water Data'!$I$28,0,10*ROW('Water Data'!I78))="","",OFFSET('Water Data'!$I$28,0,10*ROW('Water Data'!I78)))</f>
        <v/>
      </c>
      <c r="CJ84" s="305" t="str">
        <f ca="true">+IF(OFFSET('Water Data'!$I$29,0,10*ROW('Water Data'!I78))="","",OFFSET('Water Data'!$I$29,0,10*ROW('Water Data'!I78)))</f>
        <v/>
      </c>
      <c r="CK84" s="305" t="str">
        <f ca="true">+IF(OFFSET('Sanitation Data'!$D$28,0,10*ROW('Sanitation Data'!D78))="","",OFFSET('Sanitation Data'!$D$28,0,10*ROW('Sanitation Data'!D78)))</f>
        <v/>
      </c>
      <c r="CL84" s="305" t="str">
        <f ca="true">+IF(OFFSET('Sanitation Data'!$D$29,0,10*ROW('Sanitation Data'!D78))="","",OFFSET('Sanitation Data'!$D$29,0,10*ROW('Sanitation Data'!D78)))</f>
        <v/>
      </c>
      <c r="CM84" s="305" t="str">
        <f ca="true">+IF(OFFSET('Sanitation Data'!$D$30,0,10*ROW('Sanitation Data'!D78))="","",OFFSET('Sanitation Data'!$D$30,0,10*ROW('Sanitation Data'!D78)))</f>
        <v/>
      </c>
      <c r="CN84" s="305" t="str">
        <f ca="true">+IF(OFFSET('Sanitation Data'!$D$31,0,10*ROW('Sanitation Data'!D78))="","",OFFSET('Sanitation Data'!$D$31,0,10*ROW('Sanitation Data'!D78)))</f>
        <v/>
      </c>
      <c r="CO84" s="305" t="str">
        <f ca="true">+IF(OFFSET('Sanitation Data'!$D$32,0,10*ROW('Sanitation Data'!D78))="","",OFFSET('Sanitation Data'!$D$32,0,10*ROW('Sanitation Data'!D78)))</f>
        <v/>
      </c>
      <c r="CP84" s="305" t="str">
        <f ca="true">+IF(OFFSET('Sanitation Data'!$E$28,0,10*ROW('Sanitation Data'!E78))="","",OFFSET('Sanitation Data'!$E$28,0,10*ROW('Sanitation Data'!E78)))</f>
        <v/>
      </c>
      <c r="CQ84" s="305" t="str">
        <f ca="true">+IF(OFFSET('Sanitation Data'!$E$29,0,10*ROW('Sanitation Data'!E78))="","",OFFSET('Sanitation Data'!$E$29,0,10*ROW('Sanitation Data'!E78)))</f>
        <v/>
      </c>
      <c r="CR84" s="305" t="str">
        <f ca="true">+IF(OFFSET('Sanitation Data'!$E$30,0,10*ROW('Sanitation Data'!E78))="","",OFFSET('Sanitation Data'!$E$30,0,10*ROW('Sanitation Data'!E78)))</f>
        <v/>
      </c>
      <c r="CS84" s="305" t="str">
        <f ca="true">+IF(OFFSET('Sanitation Data'!$E$31,0,10*ROW('Sanitation Data'!E78))="","",OFFSET('Sanitation Data'!$E$31,0,10*ROW('Sanitation Data'!E78)))</f>
        <v/>
      </c>
      <c r="CT84" s="305" t="str">
        <f ca="true">+IF(OFFSET('Sanitation Data'!$E$32,0,10*ROW('Sanitation Data'!E78))="","",OFFSET('Sanitation Data'!$E$32,0,10*ROW('Sanitation Data'!E78)))</f>
        <v/>
      </c>
      <c r="CU84" s="305" t="str">
        <f ca="true">+IF(OFFSET('Sanitation Data'!$F$28,0,10*ROW('Sanitation Data'!F78))="","",OFFSET('Sanitation Data'!$F$28,0,10*ROW('Sanitation Data'!F78)))</f>
        <v/>
      </c>
      <c r="CV84" s="305" t="str">
        <f ca="true">+IF(OFFSET('Sanitation Data'!$F$29,0,10*ROW('Sanitation Data'!F78))="","",OFFSET('Sanitation Data'!$F$29,0,10*ROW('Sanitation Data'!F78)))</f>
        <v/>
      </c>
      <c r="CW84" s="305" t="str">
        <f ca="true">+IF(OFFSET('Sanitation Data'!$F$30,0,10*ROW('Sanitation Data'!F78))="","",OFFSET('Sanitation Data'!$F$30,0,10*ROW('Sanitation Data'!F78)))</f>
        <v/>
      </c>
      <c r="CX84" s="305" t="str">
        <f ca="true">+IF(OFFSET('Sanitation Data'!$F$31,0,10*ROW('Sanitation Data'!F78))="","",OFFSET('Sanitation Data'!$F$31,0,10*ROW('Sanitation Data'!F78)))</f>
        <v/>
      </c>
      <c r="CY84" s="305" t="str">
        <f ca="true">+IF(OFFSET('Sanitation Data'!$F$32,0,10*ROW('Sanitation Data'!F78))="","",OFFSET('Sanitation Data'!$F$32,0,10*ROW('Sanitation Data'!F78)))</f>
        <v/>
      </c>
      <c r="CZ84" s="305" t="str">
        <f ca="true">+IF(OFFSET('Sanitation Data'!$G$28,0,10*ROW('Sanitation Data'!G78))="","",OFFSET('Sanitation Data'!$G$28,0,10*ROW('Sanitation Data'!G78)))</f>
        <v/>
      </c>
      <c r="DA84" s="305" t="str">
        <f ca="true">+IF(OFFSET('Sanitation Data'!$G$29,0,10*ROW('Sanitation Data'!G78))="","",OFFSET('Sanitation Data'!$G$29,0,10*ROW('Sanitation Data'!G78)))</f>
        <v/>
      </c>
      <c r="DB84" s="305" t="str">
        <f ca="true">+IF(OFFSET('Sanitation Data'!$G$30,0,10*ROW('Sanitation Data'!G78))="","",OFFSET('Sanitation Data'!$G$30,0,10*ROW('Sanitation Data'!G78)))</f>
        <v/>
      </c>
      <c r="DC84" s="305" t="str">
        <f ca="true">+IF(OFFSET('Sanitation Data'!$G$31,0,10*ROW('Sanitation Data'!G78))="","",OFFSET('Sanitation Data'!$G$31,0,10*ROW('Sanitation Data'!G78)))</f>
        <v/>
      </c>
      <c r="DD84" s="305" t="str">
        <f ca="true">+IF(OFFSET('Sanitation Data'!$G$32,0,10*ROW('Sanitation Data'!G78))="","",OFFSET('Sanitation Data'!$G$32,0,10*ROW('Sanitation Data'!G78)))</f>
        <v/>
      </c>
      <c r="DE84" s="305" t="str">
        <f ca="true">+IF(OFFSET('Sanitation Data'!$H$28,0,10*ROW('Sanitation Data'!H78))="","",OFFSET('Sanitation Data'!$H$28,0,10*ROW('Sanitation Data'!H78)))</f>
        <v/>
      </c>
      <c r="DF84" s="305" t="str">
        <f ca="true">+IF(OFFSET('Sanitation Data'!$H$29,0,10*ROW('Sanitation Data'!H78))="","",OFFSET('Sanitation Data'!$H$29,0,10*ROW('Sanitation Data'!H78)))</f>
        <v/>
      </c>
      <c r="DG84" s="305" t="str">
        <f ca="true">+IF(OFFSET('Sanitation Data'!$H$30,0,10*ROW('Sanitation Data'!H78))="","",OFFSET('Sanitation Data'!$H$30,0,10*ROW('Sanitation Data'!H78)))</f>
        <v/>
      </c>
      <c r="DH84" s="305" t="str">
        <f ca="true">+IF(OFFSET('Sanitation Data'!$H$31,0,10*ROW('Sanitation Data'!H78))="","",OFFSET('Sanitation Data'!$H$31,0,10*ROW('Sanitation Data'!H78)))</f>
        <v/>
      </c>
      <c r="DI84" s="305" t="str">
        <f ca="true">+IF(OFFSET('Sanitation Data'!$H$32,0,10*ROW('Sanitation Data'!H78))="","",OFFSET('Sanitation Data'!$H$32,0,10*ROW('Sanitation Data'!H78)))</f>
        <v/>
      </c>
      <c r="DJ84" s="305" t="str">
        <f ca="true">+IF(OFFSET('Sanitation Data'!$I$28,0,10*ROW('Sanitation Data'!I78))="","",OFFSET('Sanitation Data'!$I$28,0,10*ROW('Sanitation Data'!I78)))</f>
        <v/>
      </c>
      <c r="DK84" s="305" t="str">
        <f ca="true">+IF(OFFSET('Sanitation Data'!$I$29,0,10*ROW('Sanitation Data'!I78))="","",OFFSET('Sanitation Data'!$I$29,0,10*ROW('Sanitation Data'!I78)))</f>
        <v/>
      </c>
      <c r="DL84" s="305" t="str">
        <f ca="true">+IF(OFFSET('Sanitation Data'!$I$30,0,10*ROW('Sanitation Data'!I78))="","",OFFSET('Sanitation Data'!$I$30,0,10*ROW('Sanitation Data'!I78)))</f>
        <v/>
      </c>
      <c r="DM84" s="305" t="str">
        <f ca="true">+IF(OFFSET('Sanitation Data'!$I$31,0,10*ROW('Sanitation Data'!I78))="","",OFFSET('Sanitation Data'!$I$31,0,10*ROW('Sanitation Data'!I78)))</f>
        <v/>
      </c>
      <c r="DN84" s="305" t="str">
        <f ca="true">+IF(OFFSET('Sanitation Data'!$I$32,0,10*ROW('Sanitation Data'!I78))="","",OFFSET('Sanitation Data'!$I$32,0,10*ROW('Sanitation Data'!I78)))</f>
        <v/>
      </c>
      <c r="DO84" s="305" t="str">
        <f ca="true">+IF(OFFSET('Hygiene Data'!$D$11,0,10*ROW('Hygiene Data'!D78))="","",OFFSET('Hygiene Data'!$D$11,0,10*ROW('Hygiene Data'!D78)))</f>
        <v/>
      </c>
      <c r="DP84" s="305" t="str">
        <f ca="true">+IF(OFFSET('Hygiene Data'!$D$12,0,10*ROW('Hygiene Data'!D78))="","",OFFSET('Hygiene Data'!$D$12,0,10*ROW('Hygiene Data'!D78)))</f>
        <v/>
      </c>
      <c r="DQ84" s="305" t="str">
        <f ca="true">+IF(OFFSET('Hygiene Data'!$D$13,0,10*ROW('Hygiene Data'!D78))="","",OFFSET('Hygiene Data'!$D$13,0,10*ROW('Hygiene Data'!D78)))</f>
        <v/>
      </c>
      <c r="DR84" s="305" t="str">
        <f ca="true">+IF(OFFSET('Hygiene Data'!$E$11,0,10*ROW('Hygiene Data'!E78))="","",OFFSET('Hygiene Data'!$E$11,0,10*ROW('Hygiene Data'!E78)))</f>
        <v/>
      </c>
      <c r="DS84" s="305" t="str">
        <f ca="true">+IF(OFFSET('Hygiene Data'!$E$12,0,10*ROW('Hygiene Data'!E78))="","",OFFSET('Hygiene Data'!$E$12,0,10*ROW('Hygiene Data'!E78)))</f>
        <v/>
      </c>
      <c r="DT84" s="305" t="str">
        <f ca="true">+IF(OFFSET('Hygiene Data'!$E$13,0,10*ROW('Hygiene Data'!E78))="","",OFFSET('Hygiene Data'!$E$13,0,10*ROW('Hygiene Data'!E78)))</f>
        <v/>
      </c>
      <c r="DU84" s="305" t="str">
        <f ca="true">+IF(OFFSET('Hygiene Data'!$F$11,0,10*ROW('Hygiene Data'!F78))="","",OFFSET('Hygiene Data'!$F$11,0,10*ROW('Hygiene Data'!F78)))</f>
        <v/>
      </c>
      <c r="DV84" s="305" t="str">
        <f ca="true">+IF(OFFSET('Hygiene Data'!$F$12,0,10*ROW('Hygiene Data'!F78))="","",OFFSET('Hygiene Data'!$F$12,0,10*ROW('Hygiene Data'!F78)))</f>
        <v/>
      </c>
      <c r="DW84" s="305" t="str">
        <f ca="true">+IF(OFFSET('Hygiene Data'!$F$13,0,10*ROW('Hygiene Data'!F78))="","",OFFSET('Hygiene Data'!$F$13,0,10*ROW('Hygiene Data'!F78)))</f>
        <v/>
      </c>
      <c r="DX84" s="305" t="str">
        <f ca="true">+IF(OFFSET('Hygiene Data'!$G$11,0,10*ROW('Hygiene Data'!G78))="","",OFFSET('Hygiene Data'!$G$11,0,10*ROW('Hygiene Data'!G78)))</f>
        <v/>
      </c>
      <c r="DY84" s="305" t="str">
        <f ca="true">+IF(OFFSET('Hygiene Data'!$G$12,0,10*ROW('Hygiene Data'!G78))="","",OFFSET('Hygiene Data'!$G$12,0,10*ROW('Hygiene Data'!G78)))</f>
        <v/>
      </c>
      <c r="DZ84" s="305" t="str">
        <f ca="true">+IF(OFFSET('Hygiene Data'!$G$13,0,10*ROW('Hygiene Data'!G78))="","",OFFSET('Hygiene Data'!$G$13,0,10*ROW('Hygiene Data'!G78)))</f>
        <v/>
      </c>
      <c r="EA84" s="305" t="str">
        <f ca="true">+IF(OFFSET('Hygiene Data'!$H$11,0,10*ROW('Hygiene Data'!H78))="","",OFFSET('Hygiene Data'!$H$11,0,10*ROW('Hygiene Data'!H78)))</f>
        <v/>
      </c>
      <c r="EB84" s="305" t="str">
        <f ca="true">+IF(OFFSET('Hygiene Data'!$H$12,0,10*ROW('Hygiene Data'!H78))="","",OFFSET('Hygiene Data'!$H$12,0,10*ROW('Hygiene Data'!H78)))</f>
        <v/>
      </c>
      <c r="EC84" s="305" t="str">
        <f ca="true">+IF(OFFSET('Hygiene Data'!$H$13,0,10*ROW('Hygiene Data'!H78))="","",OFFSET('Hygiene Data'!$H$13,0,10*ROW('Hygiene Data'!H78)))</f>
        <v/>
      </c>
      <c r="ED84" s="305" t="str">
        <f ca="true">+IF(OFFSET('Hygiene Data'!$I$11,0,10*ROW('Hygiene Data'!I78))="","",OFFSET('Hygiene Data'!$I$11,0,10*ROW('Hygiene Data'!I78)))</f>
        <v/>
      </c>
      <c r="EE84" s="305" t="str">
        <f ca="true">+IF(OFFSET('Hygiene Data'!$I$12,0,10*ROW('Hygiene Data'!I78))="","",OFFSET('Hygiene Data'!$I$12,0,10*ROW('Hygiene Data'!I78)))</f>
        <v/>
      </c>
      <c r="EF84" s="305"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61"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5"/>
      <c r="BS85" s="305" t="str">
        <f ca="true">+IF(OFFSET('Water Data'!$D$27,0,10*ROW('Water Data'!D79))="","",OFFSET('Water Data'!$D$27,0,10*ROW('Water Data'!D79)))</f>
        <v/>
      </c>
      <c r="BT85" s="305" t="str">
        <f ca="true">+IF(OFFSET('Water Data'!$D$28,0,10*ROW('Water Data'!D79))="","",OFFSET('Water Data'!$D$28,0,10*ROW('Water Data'!D79)))</f>
        <v/>
      </c>
      <c r="BU85" s="305" t="str">
        <f ca="true">+IF(OFFSET('Water Data'!$D$29,0,10*ROW('Water Data'!D79))="","",OFFSET('Water Data'!$D$29,0,10*ROW('Water Data'!D79)))</f>
        <v/>
      </c>
      <c r="BV85" s="305" t="str">
        <f ca="true">+IF(OFFSET('Water Data'!$E$27,0,10*ROW('Water Data'!E79))="","",OFFSET('Water Data'!$E$27,0,10*ROW('Water Data'!E79)))</f>
        <v/>
      </c>
      <c r="BW85" s="305" t="str">
        <f ca="true">+IF(OFFSET('Water Data'!$E$28,0,10*ROW('Water Data'!E79))="","",OFFSET('Water Data'!$E$28,0,10*ROW('Water Data'!E79)))</f>
        <v/>
      </c>
      <c r="BX85" s="305" t="str">
        <f ca="true">+IF(OFFSET('Water Data'!$E$29,0,10*ROW('Water Data'!E79))="","",OFFSET('Water Data'!$E$29,0,10*ROW('Water Data'!E79)))</f>
        <v/>
      </c>
      <c r="BY85" s="305" t="str">
        <f ca="true">+IF(OFFSET('Water Data'!$F$27,0,10*ROW('Water Data'!F79))="","",OFFSET('Water Data'!$F$27,0,10*ROW('Water Data'!F79)))</f>
        <v/>
      </c>
      <c r="BZ85" s="305" t="str">
        <f ca="true">+IF(OFFSET('Water Data'!$F$28,0,10*ROW('Water Data'!F79))="","",OFFSET('Water Data'!$F$28,0,10*ROW('Water Data'!F79)))</f>
        <v/>
      </c>
      <c r="CA85" s="305" t="str">
        <f ca="true">+IF(OFFSET('Water Data'!$F$29,0,10*ROW('Water Data'!F79))="","",OFFSET('Water Data'!$F$29,0,10*ROW('Water Data'!F79)))</f>
        <v/>
      </c>
      <c r="CB85" s="305" t="str">
        <f ca="true">+IF(OFFSET('Water Data'!$G$27,0,10*ROW('Water Data'!G79))="","",OFFSET('Water Data'!$G$27,0,10*ROW('Water Data'!G79)))</f>
        <v/>
      </c>
      <c r="CC85" s="305" t="str">
        <f ca="true">+IF(OFFSET('Water Data'!$G$28,0,10*ROW('Water Data'!G79))="","",OFFSET('Water Data'!$G$28,0,10*ROW('Water Data'!G79)))</f>
        <v/>
      </c>
      <c r="CD85" s="305" t="str">
        <f ca="true">+IF(OFFSET('Water Data'!$G$29,0,10*ROW('Water Data'!G79))="","",OFFSET('Water Data'!$G$29,0,10*ROW('Water Data'!G79)))</f>
        <v/>
      </c>
      <c r="CE85" s="305" t="str">
        <f ca="true">+IF(OFFSET('Water Data'!$H$27,0,10*ROW('Water Data'!H79))="","",OFFSET('Water Data'!$H$27,0,10*ROW('Water Data'!H79)))</f>
        <v/>
      </c>
      <c r="CF85" s="305" t="str">
        <f ca="true">+IF(OFFSET('Water Data'!$H$28,0,10*ROW('Water Data'!H79))="","",OFFSET('Water Data'!$H$28,0,10*ROW('Water Data'!H79)))</f>
        <v/>
      </c>
      <c r="CG85" s="305" t="str">
        <f ca="true">+IF(OFFSET('Water Data'!$H$29,0,10*ROW('Water Data'!H79))="","",OFFSET('Water Data'!$H$29,0,10*ROW('Water Data'!H79)))</f>
        <v/>
      </c>
      <c r="CH85" s="305" t="str">
        <f ca="true">+IF(OFFSET('Water Data'!$I$27,0,10*ROW('Water Data'!I79))="","",OFFSET('Water Data'!$I$27,0,10*ROW('Water Data'!I79)))</f>
        <v/>
      </c>
      <c r="CI85" s="305" t="str">
        <f ca="true">+IF(OFFSET('Water Data'!$I$28,0,10*ROW('Water Data'!I79))="","",OFFSET('Water Data'!$I$28,0,10*ROW('Water Data'!I79)))</f>
        <v/>
      </c>
      <c r="CJ85" s="305" t="str">
        <f ca="true">+IF(OFFSET('Water Data'!$I$29,0,10*ROW('Water Data'!I79))="","",OFFSET('Water Data'!$I$29,0,10*ROW('Water Data'!I79)))</f>
        <v/>
      </c>
      <c r="CK85" s="305" t="str">
        <f ca="true">+IF(OFFSET('Sanitation Data'!$D$28,0,10*ROW('Sanitation Data'!D79))="","",OFFSET('Sanitation Data'!$D$28,0,10*ROW('Sanitation Data'!D79)))</f>
        <v/>
      </c>
      <c r="CL85" s="305" t="str">
        <f ca="true">+IF(OFFSET('Sanitation Data'!$D$29,0,10*ROW('Sanitation Data'!D79))="","",OFFSET('Sanitation Data'!$D$29,0,10*ROW('Sanitation Data'!D79)))</f>
        <v/>
      </c>
      <c r="CM85" s="305" t="str">
        <f ca="true">+IF(OFFSET('Sanitation Data'!$D$30,0,10*ROW('Sanitation Data'!D79))="","",OFFSET('Sanitation Data'!$D$30,0,10*ROW('Sanitation Data'!D79)))</f>
        <v/>
      </c>
      <c r="CN85" s="305" t="str">
        <f ca="true">+IF(OFFSET('Sanitation Data'!$D$31,0,10*ROW('Sanitation Data'!D79))="","",OFFSET('Sanitation Data'!$D$31,0,10*ROW('Sanitation Data'!D79)))</f>
        <v/>
      </c>
      <c r="CO85" s="305" t="str">
        <f ca="true">+IF(OFFSET('Sanitation Data'!$D$32,0,10*ROW('Sanitation Data'!D79))="","",OFFSET('Sanitation Data'!$D$32,0,10*ROW('Sanitation Data'!D79)))</f>
        <v/>
      </c>
      <c r="CP85" s="305" t="str">
        <f ca="true">+IF(OFFSET('Sanitation Data'!$E$28,0,10*ROW('Sanitation Data'!E79))="","",OFFSET('Sanitation Data'!$E$28,0,10*ROW('Sanitation Data'!E79)))</f>
        <v/>
      </c>
      <c r="CQ85" s="305" t="str">
        <f ca="true">+IF(OFFSET('Sanitation Data'!$E$29,0,10*ROW('Sanitation Data'!E79))="","",OFFSET('Sanitation Data'!$E$29,0,10*ROW('Sanitation Data'!E79)))</f>
        <v/>
      </c>
      <c r="CR85" s="305" t="str">
        <f ca="true">+IF(OFFSET('Sanitation Data'!$E$30,0,10*ROW('Sanitation Data'!E79))="","",OFFSET('Sanitation Data'!$E$30,0,10*ROW('Sanitation Data'!E79)))</f>
        <v/>
      </c>
      <c r="CS85" s="305" t="str">
        <f ca="true">+IF(OFFSET('Sanitation Data'!$E$31,0,10*ROW('Sanitation Data'!E79))="","",OFFSET('Sanitation Data'!$E$31,0,10*ROW('Sanitation Data'!E79)))</f>
        <v/>
      </c>
      <c r="CT85" s="305" t="str">
        <f ca="true">+IF(OFFSET('Sanitation Data'!$E$32,0,10*ROW('Sanitation Data'!E79))="","",OFFSET('Sanitation Data'!$E$32,0,10*ROW('Sanitation Data'!E79)))</f>
        <v/>
      </c>
      <c r="CU85" s="305" t="str">
        <f ca="true">+IF(OFFSET('Sanitation Data'!$F$28,0,10*ROW('Sanitation Data'!F79))="","",OFFSET('Sanitation Data'!$F$28,0,10*ROW('Sanitation Data'!F79)))</f>
        <v/>
      </c>
      <c r="CV85" s="305" t="str">
        <f ca="true">+IF(OFFSET('Sanitation Data'!$F$29,0,10*ROW('Sanitation Data'!F79))="","",OFFSET('Sanitation Data'!$F$29,0,10*ROW('Sanitation Data'!F79)))</f>
        <v/>
      </c>
      <c r="CW85" s="305" t="str">
        <f ca="true">+IF(OFFSET('Sanitation Data'!$F$30,0,10*ROW('Sanitation Data'!F79))="","",OFFSET('Sanitation Data'!$F$30,0,10*ROW('Sanitation Data'!F79)))</f>
        <v/>
      </c>
      <c r="CX85" s="305" t="str">
        <f ca="true">+IF(OFFSET('Sanitation Data'!$F$31,0,10*ROW('Sanitation Data'!F79))="","",OFFSET('Sanitation Data'!$F$31,0,10*ROW('Sanitation Data'!F79)))</f>
        <v/>
      </c>
      <c r="CY85" s="305" t="str">
        <f ca="true">+IF(OFFSET('Sanitation Data'!$F$32,0,10*ROW('Sanitation Data'!F79))="","",OFFSET('Sanitation Data'!$F$32,0,10*ROW('Sanitation Data'!F79)))</f>
        <v/>
      </c>
      <c r="CZ85" s="305" t="str">
        <f ca="true">+IF(OFFSET('Sanitation Data'!$G$28,0,10*ROW('Sanitation Data'!G79))="","",OFFSET('Sanitation Data'!$G$28,0,10*ROW('Sanitation Data'!G79)))</f>
        <v/>
      </c>
      <c r="DA85" s="305" t="str">
        <f ca="true">+IF(OFFSET('Sanitation Data'!$G$29,0,10*ROW('Sanitation Data'!G79))="","",OFFSET('Sanitation Data'!$G$29,0,10*ROW('Sanitation Data'!G79)))</f>
        <v/>
      </c>
      <c r="DB85" s="305" t="str">
        <f ca="true">+IF(OFFSET('Sanitation Data'!$G$30,0,10*ROW('Sanitation Data'!G79))="","",OFFSET('Sanitation Data'!$G$30,0,10*ROW('Sanitation Data'!G79)))</f>
        <v/>
      </c>
      <c r="DC85" s="305" t="str">
        <f ca="true">+IF(OFFSET('Sanitation Data'!$G$31,0,10*ROW('Sanitation Data'!G79))="","",OFFSET('Sanitation Data'!$G$31,0,10*ROW('Sanitation Data'!G79)))</f>
        <v/>
      </c>
      <c r="DD85" s="305" t="str">
        <f ca="true">+IF(OFFSET('Sanitation Data'!$G$32,0,10*ROW('Sanitation Data'!G79))="","",OFFSET('Sanitation Data'!$G$32,0,10*ROW('Sanitation Data'!G79)))</f>
        <v/>
      </c>
      <c r="DE85" s="305" t="str">
        <f ca="true">+IF(OFFSET('Sanitation Data'!$H$28,0,10*ROW('Sanitation Data'!H79))="","",OFFSET('Sanitation Data'!$H$28,0,10*ROW('Sanitation Data'!H79)))</f>
        <v/>
      </c>
      <c r="DF85" s="305" t="str">
        <f ca="true">+IF(OFFSET('Sanitation Data'!$H$29,0,10*ROW('Sanitation Data'!H79))="","",OFFSET('Sanitation Data'!$H$29,0,10*ROW('Sanitation Data'!H79)))</f>
        <v/>
      </c>
      <c r="DG85" s="305" t="str">
        <f ca="true">+IF(OFFSET('Sanitation Data'!$H$30,0,10*ROW('Sanitation Data'!H79))="","",OFFSET('Sanitation Data'!$H$30,0,10*ROW('Sanitation Data'!H79)))</f>
        <v/>
      </c>
      <c r="DH85" s="305" t="str">
        <f ca="true">+IF(OFFSET('Sanitation Data'!$H$31,0,10*ROW('Sanitation Data'!H79))="","",OFFSET('Sanitation Data'!$H$31,0,10*ROW('Sanitation Data'!H79)))</f>
        <v/>
      </c>
      <c r="DI85" s="305" t="str">
        <f ca="true">+IF(OFFSET('Sanitation Data'!$H$32,0,10*ROW('Sanitation Data'!H79))="","",OFFSET('Sanitation Data'!$H$32,0,10*ROW('Sanitation Data'!H79)))</f>
        <v/>
      </c>
      <c r="DJ85" s="305" t="str">
        <f ca="true">+IF(OFFSET('Sanitation Data'!$I$28,0,10*ROW('Sanitation Data'!I79))="","",OFFSET('Sanitation Data'!$I$28,0,10*ROW('Sanitation Data'!I79)))</f>
        <v/>
      </c>
      <c r="DK85" s="305" t="str">
        <f ca="true">+IF(OFFSET('Sanitation Data'!$I$29,0,10*ROW('Sanitation Data'!I79))="","",OFFSET('Sanitation Data'!$I$29,0,10*ROW('Sanitation Data'!I79)))</f>
        <v/>
      </c>
      <c r="DL85" s="305" t="str">
        <f ca="true">+IF(OFFSET('Sanitation Data'!$I$30,0,10*ROW('Sanitation Data'!I79))="","",OFFSET('Sanitation Data'!$I$30,0,10*ROW('Sanitation Data'!I79)))</f>
        <v/>
      </c>
      <c r="DM85" s="305" t="str">
        <f ca="true">+IF(OFFSET('Sanitation Data'!$I$31,0,10*ROW('Sanitation Data'!I79))="","",OFFSET('Sanitation Data'!$I$31,0,10*ROW('Sanitation Data'!I79)))</f>
        <v/>
      </c>
      <c r="DN85" s="305" t="str">
        <f ca="true">+IF(OFFSET('Sanitation Data'!$I$32,0,10*ROW('Sanitation Data'!I79))="","",OFFSET('Sanitation Data'!$I$32,0,10*ROW('Sanitation Data'!I79)))</f>
        <v/>
      </c>
      <c r="DO85" s="305" t="str">
        <f ca="true">+IF(OFFSET('Hygiene Data'!$D$11,0,10*ROW('Hygiene Data'!D79))="","",OFFSET('Hygiene Data'!$D$11,0,10*ROW('Hygiene Data'!D79)))</f>
        <v/>
      </c>
      <c r="DP85" s="305" t="str">
        <f ca="true">+IF(OFFSET('Hygiene Data'!$D$12,0,10*ROW('Hygiene Data'!D79))="","",OFFSET('Hygiene Data'!$D$12,0,10*ROW('Hygiene Data'!D79)))</f>
        <v/>
      </c>
      <c r="DQ85" s="305" t="str">
        <f ca="true">+IF(OFFSET('Hygiene Data'!$D$13,0,10*ROW('Hygiene Data'!D79))="","",OFFSET('Hygiene Data'!$D$13,0,10*ROW('Hygiene Data'!D79)))</f>
        <v/>
      </c>
      <c r="DR85" s="305" t="str">
        <f ca="true">+IF(OFFSET('Hygiene Data'!$E$11,0,10*ROW('Hygiene Data'!E79))="","",OFFSET('Hygiene Data'!$E$11,0,10*ROW('Hygiene Data'!E79)))</f>
        <v/>
      </c>
      <c r="DS85" s="305" t="str">
        <f ca="true">+IF(OFFSET('Hygiene Data'!$E$12,0,10*ROW('Hygiene Data'!E79))="","",OFFSET('Hygiene Data'!$E$12,0,10*ROW('Hygiene Data'!E79)))</f>
        <v/>
      </c>
      <c r="DT85" s="305" t="str">
        <f ca="true">+IF(OFFSET('Hygiene Data'!$E$13,0,10*ROW('Hygiene Data'!E79))="","",OFFSET('Hygiene Data'!$E$13,0,10*ROW('Hygiene Data'!E79)))</f>
        <v/>
      </c>
      <c r="DU85" s="305" t="str">
        <f ca="true">+IF(OFFSET('Hygiene Data'!$F$11,0,10*ROW('Hygiene Data'!F79))="","",OFFSET('Hygiene Data'!$F$11,0,10*ROW('Hygiene Data'!F79)))</f>
        <v/>
      </c>
      <c r="DV85" s="305" t="str">
        <f ca="true">+IF(OFFSET('Hygiene Data'!$F$12,0,10*ROW('Hygiene Data'!F79))="","",OFFSET('Hygiene Data'!$F$12,0,10*ROW('Hygiene Data'!F79)))</f>
        <v/>
      </c>
      <c r="DW85" s="305" t="str">
        <f ca="true">+IF(OFFSET('Hygiene Data'!$F$13,0,10*ROW('Hygiene Data'!F79))="","",OFFSET('Hygiene Data'!$F$13,0,10*ROW('Hygiene Data'!F79)))</f>
        <v/>
      </c>
      <c r="DX85" s="305" t="str">
        <f ca="true">+IF(OFFSET('Hygiene Data'!$G$11,0,10*ROW('Hygiene Data'!G79))="","",OFFSET('Hygiene Data'!$G$11,0,10*ROW('Hygiene Data'!G79)))</f>
        <v/>
      </c>
      <c r="DY85" s="305" t="str">
        <f ca="true">+IF(OFFSET('Hygiene Data'!$G$12,0,10*ROW('Hygiene Data'!G79))="","",OFFSET('Hygiene Data'!$G$12,0,10*ROW('Hygiene Data'!G79)))</f>
        <v/>
      </c>
      <c r="DZ85" s="305" t="str">
        <f ca="true">+IF(OFFSET('Hygiene Data'!$G$13,0,10*ROW('Hygiene Data'!G79))="","",OFFSET('Hygiene Data'!$G$13,0,10*ROW('Hygiene Data'!G79)))</f>
        <v/>
      </c>
      <c r="EA85" s="305" t="str">
        <f ca="true">+IF(OFFSET('Hygiene Data'!$H$11,0,10*ROW('Hygiene Data'!H79))="","",OFFSET('Hygiene Data'!$H$11,0,10*ROW('Hygiene Data'!H79)))</f>
        <v/>
      </c>
      <c r="EB85" s="305" t="str">
        <f ca="true">+IF(OFFSET('Hygiene Data'!$H$12,0,10*ROW('Hygiene Data'!H79))="","",OFFSET('Hygiene Data'!$H$12,0,10*ROW('Hygiene Data'!H79)))</f>
        <v/>
      </c>
      <c r="EC85" s="305" t="str">
        <f ca="true">+IF(OFFSET('Hygiene Data'!$H$13,0,10*ROW('Hygiene Data'!H79))="","",OFFSET('Hygiene Data'!$H$13,0,10*ROW('Hygiene Data'!H79)))</f>
        <v/>
      </c>
      <c r="ED85" s="305" t="str">
        <f ca="true">+IF(OFFSET('Hygiene Data'!$I$11,0,10*ROW('Hygiene Data'!I79))="","",OFFSET('Hygiene Data'!$I$11,0,10*ROW('Hygiene Data'!I79)))</f>
        <v/>
      </c>
      <c r="EE85" s="305" t="str">
        <f ca="true">+IF(OFFSET('Hygiene Data'!$I$12,0,10*ROW('Hygiene Data'!I79))="","",OFFSET('Hygiene Data'!$I$12,0,10*ROW('Hygiene Data'!I79)))</f>
        <v/>
      </c>
      <c r="EF85" s="305"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61"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5"/>
      <c r="BS86" s="305" t="str">
        <f ca="true">+IF(OFFSET('Water Data'!$D$27,0,10*ROW('Water Data'!D80))="","",OFFSET('Water Data'!$D$27,0,10*ROW('Water Data'!D80)))</f>
        <v/>
      </c>
      <c r="BT86" s="305" t="str">
        <f ca="true">+IF(OFFSET('Water Data'!$D$28,0,10*ROW('Water Data'!D80))="","",OFFSET('Water Data'!$D$28,0,10*ROW('Water Data'!D80)))</f>
        <v/>
      </c>
      <c r="BU86" s="305" t="str">
        <f ca="true">+IF(OFFSET('Water Data'!$D$29,0,10*ROW('Water Data'!D80))="","",OFFSET('Water Data'!$D$29,0,10*ROW('Water Data'!D80)))</f>
        <v/>
      </c>
      <c r="BV86" s="305" t="str">
        <f ca="true">+IF(OFFSET('Water Data'!$E$27,0,10*ROW('Water Data'!E80))="","",OFFSET('Water Data'!$E$27,0,10*ROW('Water Data'!E80)))</f>
        <v/>
      </c>
      <c r="BW86" s="305" t="str">
        <f ca="true">+IF(OFFSET('Water Data'!$E$28,0,10*ROW('Water Data'!E80))="","",OFFSET('Water Data'!$E$28,0,10*ROW('Water Data'!E80)))</f>
        <v/>
      </c>
      <c r="BX86" s="305" t="str">
        <f ca="true">+IF(OFFSET('Water Data'!$E$29,0,10*ROW('Water Data'!E80))="","",OFFSET('Water Data'!$E$29,0,10*ROW('Water Data'!E80)))</f>
        <v/>
      </c>
      <c r="BY86" s="305" t="str">
        <f ca="true">+IF(OFFSET('Water Data'!$F$27,0,10*ROW('Water Data'!F80))="","",OFFSET('Water Data'!$F$27,0,10*ROW('Water Data'!F80)))</f>
        <v/>
      </c>
      <c r="BZ86" s="305" t="str">
        <f ca="true">+IF(OFFSET('Water Data'!$F$28,0,10*ROW('Water Data'!F80))="","",OFFSET('Water Data'!$F$28,0,10*ROW('Water Data'!F80)))</f>
        <v/>
      </c>
      <c r="CA86" s="305" t="str">
        <f ca="true">+IF(OFFSET('Water Data'!$F$29,0,10*ROW('Water Data'!F80))="","",OFFSET('Water Data'!$F$29,0,10*ROW('Water Data'!F80)))</f>
        <v/>
      </c>
      <c r="CB86" s="305" t="str">
        <f ca="true">+IF(OFFSET('Water Data'!$G$27,0,10*ROW('Water Data'!G80))="","",OFFSET('Water Data'!$G$27,0,10*ROW('Water Data'!G80)))</f>
        <v/>
      </c>
      <c r="CC86" s="305" t="str">
        <f ca="true">+IF(OFFSET('Water Data'!$G$28,0,10*ROW('Water Data'!G80))="","",OFFSET('Water Data'!$G$28,0,10*ROW('Water Data'!G80)))</f>
        <v/>
      </c>
      <c r="CD86" s="305" t="str">
        <f ca="true">+IF(OFFSET('Water Data'!$G$29,0,10*ROW('Water Data'!G80))="","",OFFSET('Water Data'!$G$29,0,10*ROW('Water Data'!G80)))</f>
        <v/>
      </c>
      <c r="CE86" s="305" t="str">
        <f ca="true">+IF(OFFSET('Water Data'!$H$27,0,10*ROW('Water Data'!H80))="","",OFFSET('Water Data'!$H$27,0,10*ROW('Water Data'!H80)))</f>
        <v/>
      </c>
      <c r="CF86" s="305" t="str">
        <f ca="true">+IF(OFFSET('Water Data'!$H$28,0,10*ROW('Water Data'!H80))="","",OFFSET('Water Data'!$H$28,0,10*ROW('Water Data'!H80)))</f>
        <v/>
      </c>
      <c r="CG86" s="305" t="str">
        <f ca="true">+IF(OFFSET('Water Data'!$H$29,0,10*ROW('Water Data'!H80))="","",OFFSET('Water Data'!$H$29,0,10*ROW('Water Data'!H80)))</f>
        <v/>
      </c>
      <c r="CH86" s="305" t="str">
        <f ca="true">+IF(OFFSET('Water Data'!$I$27,0,10*ROW('Water Data'!I80))="","",OFFSET('Water Data'!$I$27,0,10*ROW('Water Data'!I80)))</f>
        <v/>
      </c>
      <c r="CI86" s="305" t="str">
        <f ca="true">+IF(OFFSET('Water Data'!$I$28,0,10*ROW('Water Data'!I80))="","",OFFSET('Water Data'!$I$28,0,10*ROW('Water Data'!I80)))</f>
        <v/>
      </c>
      <c r="CJ86" s="305" t="str">
        <f ca="true">+IF(OFFSET('Water Data'!$I$29,0,10*ROW('Water Data'!I80))="","",OFFSET('Water Data'!$I$29,0,10*ROW('Water Data'!I80)))</f>
        <v/>
      </c>
      <c r="CK86" s="305" t="str">
        <f ca="true">+IF(OFFSET('Sanitation Data'!$D$28,0,10*ROW('Sanitation Data'!D80))="","",OFFSET('Sanitation Data'!$D$28,0,10*ROW('Sanitation Data'!D80)))</f>
        <v/>
      </c>
      <c r="CL86" s="305" t="str">
        <f ca="true">+IF(OFFSET('Sanitation Data'!$D$29,0,10*ROW('Sanitation Data'!D80))="","",OFFSET('Sanitation Data'!$D$29,0,10*ROW('Sanitation Data'!D80)))</f>
        <v/>
      </c>
      <c r="CM86" s="305" t="str">
        <f ca="true">+IF(OFFSET('Sanitation Data'!$D$30,0,10*ROW('Sanitation Data'!D80))="","",OFFSET('Sanitation Data'!$D$30,0,10*ROW('Sanitation Data'!D80)))</f>
        <v/>
      </c>
      <c r="CN86" s="305" t="str">
        <f ca="true">+IF(OFFSET('Sanitation Data'!$D$31,0,10*ROW('Sanitation Data'!D80))="","",OFFSET('Sanitation Data'!$D$31,0,10*ROW('Sanitation Data'!D80)))</f>
        <v/>
      </c>
      <c r="CO86" s="305" t="str">
        <f ca="true">+IF(OFFSET('Sanitation Data'!$D$32,0,10*ROW('Sanitation Data'!D80))="","",OFFSET('Sanitation Data'!$D$32,0,10*ROW('Sanitation Data'!D80)))</f>
        <v/>
      </c>
      <c r="CP86" s="305" t="str">
        <f ca="true">+IF(OFFSET('Sanitation Data'!$E$28,0,10*ROW('Sanitation Data'!E80))="","",OFFSET('Sanitation Data'!$E$28,0,10*ROW('Sanitation Data'!E80)))</f>
        <v/>
      </c>
      <c r="CQ86" s="305" t="str">
        <f ca="true">+IF(OFFSET('Sanitation Data'!$E$29,0,10*ROW('Sanitation Data'!E80))="","",OFFSET('Sanitation Data'!$E$29,0,10*ROW('Sanitation Data'!E80)))</f>
        <v/>
      </c>
      <c r="CR86" s="305" t="str">
        <f ca="true">+IF(OFFSET('Sanitation Data'!$E$30,0,10*ROW('Sanitation Data'!E80))="","",OFFSET('Sanitation Data'!$E$30,0,10*ROW('Sanitation Data'!E80)))</f>
        <v/>
      </c>
      <c r="CS86" s="305" t="str">
        <f ca="true">+IF(OFFSET('Sanitation Data'!$E$31,0,10*ROW('Sanitation Data'!E80))="","",OFFSET('Sanitation Data'!$E$31,0,10*ROW('Sanitation Data'!E80)))</f>
        <v/>
      </c>
      <c r="CT86" s="305" t="str">
        <f ca="true">+IF(OFFSET('Sanitation Data'!$E$32,0,10*ROW('Sanitation Data'!E80))="","",OFFSET('Sanitation Data'!$E$32,0,10*ROW('Sanitation Data'!E80)))</f>
        <v/>
      </c>
      <c r="CU86" s="305" t="str">
        <f ca="true">+IF(OFFSET('Sanitation Data'!$F$28,0,10*ROW('Sanitation Data'!F80))="","",OFFSET('Sanitation Data'!$F$28,0,10*ROW('Sanitation Data'!F80)))</f>
        <v/>
      </c>
      <c r="CV86" s="305" t="str">
        <f ca="true">+IF(OFFSET('Sanitation Data'!$F$29,0,10*ROW('Sanitation Data'!F80))="","",OFFSET('Sanitation Data'!$F$29,0,10*ROW('Sanitation Data'!F80)))</f>
        <v/>
      </c>
      <c r="CW86" s="305" t="str">
        <f ca="true">+IF(OFFSET('Sanitation Data'!$F$30,0,10*ROW('Sanitation Data'!F80))="","",OFFSET('Sanitation Data'!$F$30,0,10*ROW('Sanitation Data'!F80)))</f>
        <v/>
      </c>
      <c r="CX86" s="305" t="str">
        <f ca="true">+IF(OFFSET('Sanitation Data'!$F$31,0,10*ROW('Sanitation Data'!F80))="","",OFFSET('Sanitation Data'!$F$31,0,10*ROW('Sanitation Data'!F80)))</f>
        <v/>
      </c>
      <c r="CY86" s="305" t="str">
        <f ca="true">+IF(OFFSET('Sanitation Data'!$F$32,0,10*ROW('Sanitation Data'!F80))="","",OFFSET('Sanitation Data'!$F$32,0,10*ROW('Sanitation Data'!F80)))</f>
        <v/>
      </c>
      <c r="CZ86" s="305" t="str">
        <f ca="true">+IF(OFFSET('Sanitation Data'!$G$28,0,10*ROW('Sanitation Data'!G80))="","",OFFSET('Sanitation Data'!$G$28,0,10*ROW('Sanitation Data'!G80)))</f>
        <v/>
      </c>
      <c r="DA86" s="305" t="str">
        <f ca="true">+IF(OFFSET('Sanitation Data'!$G$29,0,10*ROW('Sanitation Data'!G80))="","",OFFSET('Sanitation Data'!$G$29,0,10*ROW('Sanitation Data'!G80)))</f>
        <v/>
      </c>
      <c r="DB86" s="305" t="str">
        <f ca="true">+IF(OFFSET('Sanitation Data'!$G$30,0,10*ROW('Sanitation Data'!G80))="","",OFFSET('Sanitation Data'!$G$30,0,10*ROW('Sanitation Data'!G80)))</f>
        <v/>
      </c>
      <c r="DC86" s="305" t="str">
        <f ca="true">+IF(OFFSET('Sanitation Data'!$G$31,0,10*ROW('Sanitation Data'!G80))="","",OFFSET('Sanitation Data'!$G$31,0,10*ROW('Sanitation Data'!G80)))</f>
        <v/>
      </c>
      <c r="DD86" s="305" t="str">
        <f ca="true">+IF(OFFSET('Sanitation Data'!$G$32,0,10*ROW('Sanitation Data'!G80))="","",OFFSET('Sanitation Data'!$G$32,0,10*ROW('Sanitation Data'!G80)))</f>
        <v/>
      </c>
      <c r="DE86" s="305" t="str">
        <f ca="true">+IF(OFFSET('Sanitation Data'!$H$28,0,10*ROW('Sanitation Data'!H80))="","",OFFSET('Sanitation Data'!$H$28,0,10*ROW('Sanitation Data'!H80)))</f>
        <v/>
      </c>
      <c r="DF86" s="305" t="str">
        <f ca="true">+IF(OFFSET('Sanitation Data'!$H$29,0,10*ROW('Sanitation Data'!H80))="","",OFFSET('Sanitation Data'!$H$29,0,10*ROW('Sanitation Data'!H80)))</f>
        <v/>
      </c>
      <c r="DG86" s="305" t="str">
        <f ca="true">+IF(OFFSET('Sanitation Data'!$H$30,0,10*ROW('Sanitation Data'!H80))="","",OFFSET('Sanitation Data'!$H$30,0,10*ROW('Sanitation Data'!H80)))</f>
        <v/>
      </c>
      <c r="DH86" s="305" t="str">
        <f ca="true">+IF(OFFSET('Sanitation Data'!$H$31,0,10*ROW('Sanitation Data'!H80))="","",OFFSET('Sanitation Data'!$H$31,0,10*ROW('Sanitation Data'!H80)))</f>
        <v/>
      </c>
      <c r="DI86" s="305" t="str">
        <f ca="true">+IF(OFFSET('Sanitation Data'!$H$32,0,10*ROW('Sanitation Data'!H80))="","",OFFSET('Sanitation Data'!$H$32,0,10*ROW('Sanitation Data'!H80)))</f>
        <v/>
      </c>
      <c r="DJ86" s="305" t="str">
        <f ca="true">+IF(OFFSET('Sanitation Data'!$I$28,0,10*ROW('Sanitation Data'!I80))="","",OFFSET('Sanitation Data'!$I$28,0,10*ROW('Sanitation Data'!I80)))</f>
        <v/>
      </c>
      <c r="DK86" s="305" t="str">
        <f ca="true">+IF(OFFSET('Sanitation Data'!$I$29,0,10*ROW('Sanitation Data'!I80))="","",OFFSET('Sanitation Data'!$I$29,0,10*ROW('Sanitation Data'!I80)))</f>
        <v/>
      </c>
      <c r="DL86" s="305" t="str">
        <f ca="true">+IF(OFFSET('Sanitation Data'!$I$30,0,10*ROW('Sanitation Data'!I80))="","",OFFSET('Sanitation Data'!$I$30,0,10*ROW('Sanitation Data'!I80)))</f>
        <v/>
      </c>
      <c r="DM86" s="305" t="str">
        <f ca="true">+IF(OFFSET('Sanitation Data'!$I$31,0,10*ROW('Sanitation Data'!I80))="","",OFFSET('Sanitation Data'!$I$31,0,10*ROW('Sanitation Data'!I80)))</f>
        <v/>
      </c>
      <c r="DN86" s="305" t="str">
        <f ca="true">+IF(OFFSET('Sanitation Data'!$I$32,0,10*ROW('Sanitation Data'!I80))="","",OFFSET('Sanitation Data'!$I$32,0,10*ROW('Sanitation Data'!I80)))</f>
        <v/>
      </c>
      <c r="DO86" s="305" t="str">
        <f ca="true">+IF(OFFSET('Hygiene Data'!$D$11,0,10*ROW('Hygiene Data'!D80))="","",OFFSET('Hygiene Data'!$D$11,0,10*ROW('Hygiene Data'!D80)))</f>
        <v/>
      </c>
      <c r="DP86" s="305" t="str">
        <f ca="true">+IF(OFFSET('Hygiene Data'!$D$12,0,10*ROW('Hygiene Data'!D80))="","",OFFSET('Hygiene Data'!$D$12,0,10*ROW('Hygiene Data'!D80)))</f>
        <v/>
      </c>
      <c r="DQ86" s="305" t="str">
        <f ca="true">+IF(OFFSET('Hygiene Data'!$D$13,0,10*ROW('Hygiene Data'!D80))="","",OFFSET('Hygiene Data'!$D$13,0,10*ROW('Hygiene Data'!D80)))</f>
        <v/>
      </c>
      <c r="DR86" s="305" t="str">
        <f ca="true">+IF(OFFSET('Hygiene Data'!$E$11,0,10*ROW('Hygiene Data'!E80))="","",OFFSET('Hygiene Data'!$E$11,0,10*ROW('Hygiene Data'!E80)))</f>
        <v/>
      </c>
      <c r="DS86" s="305" t="str">
        <f ca="true">+IF(OFFSET('Hygiene Data'!$E$12,0,10*ROW('Hygiene Data'!E80))="","",OFFSET('Hygiene Data'!$E$12,0,10*ROW('Hygiene Data'!E80)))</f>
        <v/>
      </c>
      <c r="DT86" s="305" t="str">
        <f ca="true">+IF(OFFSET('Hygiene Data'!$E$13,0,10*ROW('Hygiene Data'!E80))="","",OFFSET('Hygiene Data'!$E$13,0,10*ROW('Hygiene Data'!E80)))</f>
        <v/>
      </c>
      <c r="DU86" s="305" t="str">
        <f ca="true">+IF(OFFSET('Hygiene Data'!$F$11,0,10*ROW('Hygiene Data'!F80))="","",OFFSET('Hygiene Data'!$F$11,0,10*ROW('Hygiene Data'!F80)))</f>
        <v/>
      </c>
      <c r="DV86" s="305" t="str">
        <f ca="true">+IF(OFFSET('Hygiene Data'!$F$12,0,10*ROW('Hygiene Data'!F80))="","",OFFSET('Hygiene Data'!$F$12,0,10*ROW('Hygiene Data'!F80)))</f>
        <v/>
      </c>
      <c r="DW86" s="305" t="str">
        <f ca="true">+IF(OFFSET('Hygiene Data'!$F$13,0,10*ROW('Hygiene Data'!F80))="","",OFFSET('Hygiene Data'!$F$13,0,10*ROW('Hygiene Data'!F80)))</f>
        <v/>
      </c>
      <c r="DX86" s="305" t="str">
        <f ca="true">+IF(OFFSET('Hygiene Data'!$G$11,0,10*ROW('Hygiene Data'!G80))="","",OFFSET('Hygiene Data'!$G$11,0,10*ROW('Hygiene Data'!G80)))</f>
        <v/>
      </c>
      <c r="DY86" s="305" t="str">
        <f ca="true">+IF(OFFSET('Hygiene Data'!$G$12,0,10*ROW('Hygiene Data'!G80))="","",OFFSET('Hygiene Data'!$G$12,0,10*ROW('Hygiene Data'!G80)))</f>
        <v/>
      </c>
      <c r="DZ86" s="305" t="str">
        <f ca="true">+IF(OFFSET('Hygiene Data'!$G$13,0,10*ROW('Hygiene Data'!G80))="","",OFFSET('Hygiene Data'!$G$13,0,10*ROW('Hygiene Data'!G80)))</f>
        <v/>
      </c>
      <c r="EA86" s="305" t="str">
        <f ca="true">+IF(OFFSET('Hygiene Data'!$H$11,0,10*ROW('Hygiene Data'!H80))="","",OFFSET('Hygiene Data'!$H$11,0,10*ROW('Hygiene Data'!H80)))</f>
        <v/>
      </c>
      <c r="EB86" s="305" t="str">
        <f ca="true">+IF(OFFSET('Hygiene Data'!$H$12,0,10*ROW('Hygiene Data'!H80))="","",OFFSET('Hygiene Data'!$H$12,0,10*ROW('Hygiene Data'!H80)))</f>
        <v/>
      </c>
      <c r="EC86" s="305" t="str">
        <f ca="true">+IF(OFFSET('Hygiene Data'!$H$13,0,10*ROW('Hygiene Data'!H80))="","",OFFSET('Hygiene Data'!$H$13,0,10*ROW('Hygiene Data'!H80)))</f>
        <v/>
      </c>
      <c r="ED86" s="305" t="str">
        <f ca="true">+IF(OFFSET('Hygiene Data'!$I$11,0,10*ROW('Hygiene Data'!I80))="","",OFFSET('Hygiene Data'!$I$11,0,10*ROW('Hygiene Data'!I80)))</f>
        <v/>
      </c>
      <c r="EE86" s="305" t="str">
        <f ca="true">+IF(OFFSET('Hygiene Data'!$I$12,0,10*ROW('Hygiene Data'!I80))="","",OFFSET('Hygiene Data'!$I$12,0,10*ROW('Hygiene Data'!I80)))</f>
        <v/>
      </c>
      <c r="EF86" s="305"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61"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5"/>
      <c r="BS87" s="305" t="str">
        <f ca="true">+IF(OFFSET('Water Data'!$D$27,0,10*ROW('Water Data'!D81))="","",OFFSET('Water Data'!$D$27,0,10*ROW('Water Data'!D81)))</f>
        <v/>
      </c>
      <c r="BT87" s="305" t="str">
        <f ca="true">+IF(OFFSET('Water Data'!$D$28,0,10*ROW('Water Data'!D81))="","",OFFSET('Water Data'!$D$28,0,10*ROW('Water Data'!D81)))</f>
        <v/>
      </c>
      <c r="BU87" s="305" t="str">
        <f ca="true">+IF(OFFSET('Water Data'!$D$29,0,10*ROW('Water Data'!D81))="","",OFFSET('Water Data'!$D$29,0,10*ROW('Water Data'!D81)))</f>
        <v/>
      </c>
      <c r="BV87" s="305" t="str">
        <f ca="true">+IF(OFFSET('Water Data'!$E$27,0,10*ROW('Water Data'!E81))="","",OFFSET('Water Data'!$E$27,0,10*ROW('Water Data'!E81)))</f>
        <v/>
      </c>
      <c r="BW87" s="305" t="str">
        <f ca="true">+IF(OFFSET('Water Data'!$E$28,0,10*ROW('Water Data'!E81))="","",OFFSET('Water Data'!$E$28,0,10*ROW('Water Data'!E81)))</f>
        <v/>
      </c>
      <c r="BX87" s="305" t="str">
        <f ca="true">+IF(OFFSET('Water Data'!$E$29,0,10*ROW('Water Data'!E81))="","",OFFSET('Water Data'!$E$29,0,10*ROW('Water Data'!E81)))</f>
        <v/>
      </c>
      <c r="BY87" s="305" t="str">
        <f ca="true">+IF(OFFSET('Water Data'!$F$27,0,10*ROW('Water Data'!F81))="","",OFFSET('Water Data'!$F$27,0,10*ROW('Water Data'!F81)))</f>
        <v/>
      </c>
      <c r="BZ87" s="305" t="str">
        <f ca="true">+IF(OFFSET('Water Data'!$F$28,0,10*ROW('Water Data'!F81))="","",OFFSET('Water Data'!$F$28,0,10*ROW('Water Data'!F81)))</f>
        <v/>
      </c>
      <c r="CA87" s="305" t="str">
        <f ca="true">+IF(OFFSET('Water Data'!$F$29,0,10*ROW('Water Data'!F81))="","",OFFSET('Water Data'!$F$29,0,10*ROW('Water Data'!F81)))</f>
        <v/>
      </c>
      <c r="CB87" s="305" t="str">
        <f ca="true">+IF(OFFSET('Water Data'!$G$27,0,10*ROW('Water Data'!G81))="","",OFFSET('Water Data'!$G$27,0,10*ROW('Water Data'!G81)))</f>
        <v/>
      </c>
      <c r="CC87" s="305" t="str">
        <f ca="true">+IF(OFFSET('Water Data'!$G$28,0,10*ROW('Water Data'!G81))="","",OFFSET('Water Data'!$G$28,0,10*ROW('Water Data'!G81)))</f>
        <v/>
      </c>
      <c r="CD87" s="305" t="str">
        <f ca="true">+IF(OFFSET('Water Data'!$G$29,0,10*ROW('Water Data'!G81))="","",OFFSET('Water Data'!$G$29,0,10*ROW('Water Data'!G81)))</f>
        <v/>
      </c>
      <c r="CE87" s="305" t="str">
        <f ca="true">+IF(OFFSET('Water Data'!$H$27,0,10*ROW('Water Data'!H81))="","",OFFSET('Water Data'!$H$27,0,10*ROW('Water Data'!H81)))</f>
        <v/>
      </c>
      <c r="CF87" s="305" t="str">
        <f ca="true">+IF(OFFSET('Water Data'!$H$28,0,10*ROW('Water Data'!H81))="","",OFFSET('Water Data'!$H$28,0,10*ROW('Water Data'!H81)))</f>
        <v/>
      </c>
      <c r="CG87" s="305" t="str">
        <f ca="true">+IF(OFFSET('Water Data'!$H$29,0,10*ROW('Water Data'!H81))="","",OFFSET('Water Data'!$H$29,0,10*ROW('Water Data'!H81)))</f>
        <v/>
      </c>
      <c r="CH87" s="305" t="str">
        <f ca="true">+IF(OFFSET('Water Data'!$I$27,0,10*ROW('Water Data'!I81))="","",OFFSET('Water Data'!$I$27,0,10*ROW('Water Data'!I81)))</f>
        <v/>
      </c>
      <c r="CI87" s="305" t="str">
        <f ca="true">+IF(OFFSET('Water Data'!$I$28,0,10*ROW('Water Data'!I81))="","",OFFSET('Water Data'!$I$28,0,10*ROW('Water Data'!I81)))</f>
        <v/>
      </c>
      <c r="CJ87" s="305" t="str">
        <f ca="true">+IF(OFFSET('Water Data'!$I$29,0,10*ROW('Water Data'!I81))="","",OFFSET('Water Data'!$I$29,0,10*ROW('Water Data'!I81)))</f>
        <v/>
      </c>
      <c r="CK87" s="305" t="str">
        <f ca="true">+IF(OFFSET('Sanitation Data'!$D$28,0,10*ROW('Sanitation Data'!D81))="","",OFFSET('Sanitation Data'!$D$28,0,10*ROW('Sanitation Data'!D81)))</f>
        <v/>
      </c>
      <c r="CL87" s="305" t="str">
        <f ca="true">+IF(OFFSET('Sanitation Data'!$D$29,0,10*ROW('Sanitation Data'!D81))="","",OFFSET('Sanitation Data'!$D$29,0,10*ROW('Sanitation Data'!D81)))</f>
        <v/>
      </c>
      <c r="CM87" s="305" t="str">
        <f ca="true">+IF(OFFSET('Sanitation Data'!$D$30,0,10*ROW('Sanitation Data'!D81))="","",OFFSET('Sanitation Data'!$D$30,0,10*ROW('Sanitation Data'!D81)))</f>
        <v/>
      </c>
      <c r="CN87" s="305" t="str">
        <f ca="true">+IF(OFFSET('Sanitation Data'!$D$31,0,10*ROW('Sanitation Data'!D81))="","",OFFSET('Sanitation Data'!$D$31,0,10*ROW('Sanitation Data'!D81)))</f>
        <v/>
      </c>
      <c r="CO87" s="305" t="str">
        <f ca="true">+IF(OFFSET('Sanitation Data'!$D$32,0,10*ROW('Sanitation Data'!D81))="","",OFFSET('Sanitation Data'!$D$32,0,10*ROW('Sanitation Data'!D81)))</f>
        <v/>
      </c>
      <c r="CP87" s="305" t="str">
        <f ca="true">+IF(OFFSET('Sanitation Data'!$E$28,0,10*ROW('Sanitation Data'!E81))="","",OFFSET('Sanitation Data'!$E$28,0,10*ROW('Sanitation Data'!E81)))</f>
        <v/>
      </c>
      <c r="CQ87" s="305" t="str">
        <f ca="true">+IF(OFFSET('Sanitation Data'!$E$29,0,10*ROW('Sanitation Data'!E81))="","",OFFSET('Sanitation Data'!$E$29,0,10*ROW('Sanitation Data'!E81)))</f>
        <v/>
      </c>
      <c r="CR87" s="305" t="str">
        <f ca="true">+IF(OFFSET('Sanitation Data'!$E$30,0,10*ROW('Sanitation Data'!E81))="","",OFFSET('Sanitation Data'!$E$30,0,10*ROW('Sanitation Data'!E81)))</f>
        <v/>
      </c>
      <c r="CS87" s="305" t="str">
        <f ca="true">+IF(OFFSET('Sanitation Data'!$E$31,0,10*ROW('Sanitation Data'!E81))="","",OFFSET('Sanitation Data'!$E$31,0,10*ROW('Sanitation Data'!E81)))</f>
        <v/>
      </c>
      <c r="CT87" s="305" t="str">
        <f ca="true">+IF(OFFSET('Sanitation Data'!$E$32,0,10*ROW('Sanitation Data'!E81))="","",OFFSET('Sanitation Data'!$E$32,0,10*ROW('Sanitation Data'!E81)))</f>
        <v/>
      </c>
      <c r="CU87" s="305" t="str">
        <f ca="true">+IF(OFFSET('Sanitation Data'!$F$28,0,10*ROW('Sanitation Data'!F81))="","",OFFSET('Sanitation Data'!$F$28,0,10*ROW('Sanitation Data'!F81)))</f>
        <v/>
      </c>
      <c r="CV87" s="305" t="str">
        <f ca="true">+IF(OFFSET('Sanitation Data'!$F$29,0,10*ROW('Sanitation Data'!F81))="","",OFFSET('Sanitation Data'!$F$29,0,10*ROW('Sanitation Data'!F81)))</f>
        <v/>
      </c>
      <c r="CW87" s="305" t="str">
        <f ca="true">+IF(OFFSET('Sanitation Data'!$F$30,0,10*ROW('Sanitation Data'!F81))="","",OFFSET('Sanitation Data'!$F$30,0,10*ROW('Sanitation Data'!F81)))</f>
        <v/>
      </c>
      <c r="CX87" s="305" t="str">
        <f ca="true">+IF(OFFSET('Sanitation Data'!$F$31,0,10*ROW('Sanitation Data'!F81))="","",OFFSET('Sanitation Data'!$F$31,0,10*ROW('Sanitation Data'!F81)))</f>
        <v/>
      </c>
      <c r="CY87" s="305" t="str">
        <f ca="true">+IF(OFFSET('Sanitation Data'!$F$32,0,10*ROW('Sanitation Data'!F81))="","",OFFSET('Sanitation Data'!$F$32,0,10*ROW('Sanitation Data'!F81)))</f>
        <v/>
      </c>
      <c r="CZ87" s="305" t="str">
        <f ca="true">+IF(OFFSET('Sanitation Data'!$G$28,0,10*ROW('Sanitation Data'!G81))="","",OFFSET('Sanitation Data'!$G$28,0,10*ROW('Sanitation Data'!G81)))</f>
        <v/>
      </c>
      <c r="DA87" s="305" t="str">
        <f ca="true">+IF(OFFSET('Sanitation Data'!$G$29,0,10*ROW('Sanitation Data'!G81))="","",OFFSET('Sanitation Data'!$G$29,0,10*ROW('Sanitation Data'!G81)))</f>
        <v/>
      </c>
      <c r="DB87" s="305" t="str">
        <f ca="true">+IF(OFFSET('Sanitation Data'!$G$30,0,10*ROW('Sanitation Data'!G81))="","",OFFSET('Sanitation Data'!$G$30,0,10*ROW('Sanitation Data'!G81)))</f>
        <v/>
      </c>
      <c r="DC87" s="305" t="str">
        <f ca="true">+IF(OFFSET('Sanitation Data'!$G$31,0,10*ROW('Sanitation Data'!G81))="","",OFFSET('Sanitation Data'!$G$31,0,10*ROW('Sanitation Data'!G81)))</f>
        <v/>
      </c>
      <c r="DD87" s="305" t="str">
        <f ca="true">+IF(OFFSET('Sanitation Data'!$G$32,0,10*ROW('Sanitation Data'!G81))="","",OFFSET('Sanitation Data'!$G$32,0,10*ROW('Sanitation Data'!G81)))</f>
        <v/>
      </c>
      <c r="DE87" s="305" t="str">
        <f ca="true">+IF(OFFSET('Sanitation Data'!$H$28,0,10*ROW('Sanitation Data'!H81))="","",OFFSET('Sanitation Data'!$H$28,0,10*ROW('Sanitation Data'!H81)))</f>
        <v/>
      </c>
      <c r="DF87" s="305" t="str">
        <f ca="true">+IF(OFFSET('Sanitation Data'!$H$29,0,10*ROW('Sanitation Data'!H81))="","",OFFSET('Sanitation Data'!$H$29,0,10*ROW('Sanitation Data'!H81)))</f>
        <v/>
      </c>
      <c r="DG87" s="305" t="str">
        <f ca="true">+IF(OFFSET('Sanitation Data'!$H$30,0,10*ROW('Sanitation Data'!H81))="","",OFFSET('Sanitation Data'!$H$30,0,10*ROW('Sanitation Data'!H81)))</f>
        <v/>
      </c>
      <c r="DH87" s="305" t="str">
        <f ca="true">+IF(OFFSET('Sanitation Data'!$H$31,0,10*ROW('Sanitation Data'!H81))="","",OFFSET('Sanitation Data'!$H$31,0,10*ROW('Sanitation Data'!H81)))</f>
        <v/>
      </c>
      <c r="DI87" s="305" t="str">
        <f ca="true">+IF(OFFSET('Sanitation Data'!$H$32,0,10*ROW('Sanitation Data'!H81))="","",OFFSET('Sanitation Data'!$H$32,0,10*ROW('Sanitation Data'!H81)))</f>
        <v/>
      </c>
      <c r="DJ87" s="305" t="str">
        <f ca="true">+IF(OFFSET('Sanitation Data'!$I$28,0,10*ROW('Sanitation Data'!I81))="","",OFFSET('Sanitation Data'!$I$28,0,10*ROW('Sanitation Data'!I81)))</f>
        <v/>
      </c>
      <c r="DK87" s="305" t="str">
        <f ca="true">+IF(OFFSET('Sanitation Data'!$I$29,0,10*ROW('Sanitation Data'!I81))="","",OFFSET('Sanitation Data'!$I$29,0,10*ROW('Sanitation Data'!I81)))</f>
        <v/>
      </c>
      <c r="DL87" s="305" t="str">
        <f ca="true">+IF(OFFSET('Sanitation Data'!$I$30,0,10*ROW('Sanitation Data'!I81))="","",OFFSET('Sanitation Data'!$I$30,0,10*ROW('Sanitation Data'!I81)))</f>
        <v/>
      </c>
      <c r="DM87" s="305" t="str">
        <f ca="true">+IF(OFFSET('Sanitation Data'!$I$31,0,10*ROW('Sanitation Data'!I81))="","",OFFSET('Sanitation Data'!$I$31,0,10*ROW('Sanitation Data'!I81)))</f>
        <v/>
      </c>
      <c r="DN87" s="305" t="str">
        <f ca="true">+IF(OFFSET('Sanitation Data'!$I$32,0,10*ROW('Sanitation Data'!I81))="","",OFFSET('Sanitation Data'!$I$32,0,10*ROW('Sanitation Data'!I81)))</f>
        <v/>
      </c>
      <c r="DO87" s="305" t="str">
        <f ca="true">+IF(OFFSET('Hygiene Data'!$D$11,0,10*ROW('Hygiene Data'!D81))="","",OFFSET('Hygiene Data'!$D$11,0,10*ROW('Hygiene Data'!D81)))</f>
        <v/>
      </c>
      <c r="DP87" s="305" t="str">
        <f ca="true">+IF(OFFSET('Hygiene Data'!$D$12,0,10*ROW('Hygiene Data'!D81))="","",OFFSET('Hygiene Data'!$D$12,0,10*ROW('Hygiene Data'!D81)))</f>
        <v/>
      </c>
      <c r="DQ87" s="305" t="str">
        <f ca="true">+IF(OFFSET('Hygiene Data'!$D$13,0,10*ROW('Hygiene Data'!D81))="","",OFFSET('Hygiene Data'!$D$13,0,10*ROW('Hygiene Data'!D81)))</f>
        <v/>
      </c>
      <c r="DR87" s="305" t="str">
        <f ca="true">+IF(OFFSET('Hygiene Data'!$E$11,0,10*ROW('Hygiene Data'!E81))="","",OFFSET('Hygiene Data'!$E$11,0,10*ROW('Hygiene Data'!E81)))</f>
        <v/>
      </c>
      <c r="DS87" s="305" t="str">
        <f ca="true">+IF(OFFSET('Hygiene Data'!$E$12,0,10*ROW('Hygiene Data'!E81))="","",OFFSET('Hygiene Data'!$E$12,0,10*ROW('Hygiene Data'!E81)))</f>
        <v/>
      </c>
      <c r="DT87" s="305" t="str">
        <f ca="true">+IF(OFFSET('Hygiene Data'!$E$13,0,10*ROW('Hygiene Data'!E81))="","",OFFSET('Hygiene Data'!$E$13,0,10*ROW('Hygiene Data'!E81)))</f>
        <v/>
      </c>
      <c r="DU87" s="305" t="str">
        <f ca="true">+IF(OFFSET('Hygiene Data'!$F$11,0,10*ROW('Hygiene Data'!F81))="","",OFFSET('Hygiene Data'!$F$11,0,10*ROW('Hygiene Data'!F81)))</f>
        <v/>
      </c>
      <c r="DV87" s="305" t="str">
        <f ca="true">+IF(OFFSET('Hygiene Data'!$F$12,0,10*ROW('Hygiene Data'!F81))="","",OFFSET('Hygiene Data'!$F$12,0,10*ROW('Hygiene Data'!F81)))</f>
        <v/>
      </c>
      <c r="DW87" s="305" t="str">
        <f ca="true">+IF(OFFSET('Hygiene Data'!$F$13,0,10*ROW('Hygiene Data'!F81))="","",OFFSET('Hygiene Data'!$F$13,0,10*ROW('Hygiene Data'!F81)))</f>
        <v/>
      </c>
      <c r="DX87" s="305" t="str">
        <f ca="true">+IF(OFFSET('Hygiene Data'!$G$11,0,10*ROW('Hygiene Data'!G81))="","",OFFSET('Hygiene Data'!$G$11,0,10*ROW('Hygiene Data'!G81)))</f>
        <v/>
      </c>
      <c r="DY87" s="305" t="str">
        <f ca="true">+IF(OFFSET('Hygiene Data'!$G$12,0,10*ROW('Hygiene Data'!G81))="","",OFFSET('Hygiene Data'!$G$12,0,10*ROW('Hygiene Data'!G81)))</f>
        <v/>
      </c>
      <c r="DZ87" s="305" t="str">
        <f ca="true">+IF(OFFSET('Hygiene Data'!$G$13,0,10*ROW('Hygiene Data'!G81))="","",OFFSET('Hygiene Data'!$G$13,0,10*ROW('Hygiene Data'!G81)))</f>
        <v/>
      </c>
      <c r="EA87" s="305" t="str">
        <f ca="true">+IF(OFFSET('Hygiene Data'!$H$11,0,10*ROW('Hygiene Data'!H81))="","",OFFSET('Hygiene Data'!$H$11,0,10*ROW('Hygiene Data'!H81)))</f>
        <v/>
      </c>
      <c r="EB87" s="305" t="str">
        <f ca="true">+IF(OFFSET('Hygiene Data'!$H$12,0,10*ROW('Hygiene Data'!H81))="","",OFFSET('Hygiene Data'!$H$12,0,10*ROW('Hygiene Data'!H81)))</f>
        <v/>
      </c>
      <c r="EC87" s="305" t="str">
        <f ca="true">+IF(OFFSET('Hygiene Data'!$H$13,0,10*ROW('Hygiene Data'!H81))="","",OFFSET('Hygiene Data'!$H$13,0,10*ROW('Hygiene Data'!H81)))</f>
        <v/>
      </c>
      <c r="ED87" s="305" t="str">
        <f ca="true">+IF(OFFSET('Hygiene Data'!$I$11,0,10*ROW('Hygiene Data'!I81))="","",OFFSET('Hygiene Data'!$I$11,0,10*ROW('Hygiene Data'!I81)))</f>
        <v/>
      </c>
      <c r="EE87" s="305" t="str">
        <f ca="true">+IF(OFFSET('Hygiene Data'!$I$12,0,10*ROW('Hygiene Data'!I81))="","",OFFSET('Hygiene Data'!$I$12,0,10*ROW('Hygiene Data'!I81)))</f>
        <v/>
      </c>
      <c r="EF87" s="305"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61"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5"/>
      <c r="BS88" s="305" t="str">
        <f ca="true">+IF(OFFSET('Water Data'!$D$27,0,10*ROW('Water Data'!D82))="","",OFFSET('Water Data'!$D$27,0,10*ROW('Water Data'!D82)))</f>
        <v/>
      </c>
      <c r="BT88" s="305" t="str">
        <f ca="true">+IF(OFFSET('Water Data'!$D$28,0,10*ROW('Water Data'!D82))="","",OFFSET('Water Data'!$D$28,0,10*ROW('Water Data'!D82)))</f>
        <v/>
      </c>
      <c r="BU88" s="305" t="str">
        <f ca="true">+IF(OFFSET('Water Data'!$D$29,0,10*ROW('Water Data'!D82))="","",OFFSET('Water Data'!$D$29,0,10*ROW('Water Data'!D82)))</f>
        <v/>
      </c>
      <c r="BV88" s="305" t="str">
        <f ca="true">+IF(OFFSET('Water Data'!$E$27,0,10*ROW('Water Data'!E82))="","",OFFSET('Water Data'!$E$27,0,10*ROW('Water Data'!E82)))</f>
        <v/>
      </c>
      <c r="BW88" s="305" t="str">
        <f ca="true">+IF(OFFSET('Water Data'!$E$28,0,10*ROW('Water Data'!E82))="","",OFFSET('Water Data'!$E$28,0,10*ROW('Water Data'!E82)))</f>
        <v/>
      </c>
      <c r="BX88" s="305" t="str">
        <f ca="true">+IF(OFFSET('Water Data'!$E$29,0,10*ROW('Water Data'!E82))="","",OFFSET('Water Data'!$E$29,0,10*ROW('Water Data'!E82)))</f>
        <v/>
      </c>
      <c r="BY88" s="305" t="str">
        <f ca="true">+IF(OFFSET('Water Data'!$F$27,0,10*ROW('Water Data'!F82))="","",OFFSET('Water Data'!$F$27,0,10*ROW('Water Data'!F82)))</f>
        <v/>
      </c>
      <c r="BZ88" s="305" t="str">
        <f ca="true">+IF(OFFSET('Water Data'!$F$28,0,10*ROW('Water Data'!F82))="","",OFFSET('Water Data'!$F$28,0,10*ROW('Water Data'!F82)))</f>
        <v/>
      </c>
      <c r="CA88" s="305" t="str">
        <f ca="true">+IF(OFFSET('Water Data'!$F$29,0,10*ROW('Water Data'!F82))="","",OFFSET('Water Data'!$F$29,0,10*ROW('Water Data'!F82)))</f>
        <v/>
      </c>
      <c r="CB88" s="305" t="str">
        <f ca="true">+IF(OFFSET('Water Data'!$G$27,0,10*ROW('Water Data'!G82))="","",OFFSET('Water Data'!$G$27,0,10*ROW('Water Data'!G82)))</f>
        <v/>
      </c>
      <c r="CC88" s="305" t="str">
        <f ca="true">+IF(OFFSET('Water Data'!$G$28,0,10*ROW('Water Data'!G82))="","",OFFSET('Water Data'!$G$28,0,10*ROW('Water Data'!G82)))</f>
        <v/>
      </c>
      <c r="CD88" s="305" t="str">
        <f ca="true">+IF(OFFSET('Water Data'!$G$29,0,10*ROW('Water Data'!G82))="","",OFFSET('Water Data'!$G$29,0,10*ROW('Water Data'!G82)))</f>
        <v/>
      </c>
      <c r="CE88" s="305" t="str">
        <f ca="true">+IF(OFFSET('Water Data'!$H$27,0,10*ROW('Water Data'!H82))="","",OFFSET('Water Data'!$H$27,0,10*ROW('Water Data'!H82)))</f>
        <v/>
      </c>
      <c r="CF88" s="305" t="str">
        <f ca="true">+IF(OFFSET('Water Data'!$H$28,0,10*ROW('Water Data'!H82))="","",OFFSET('Water Data'!$H$28,0,10*ROW('Water Data'!H82)))</f>
        <v/>
      </c>
      <c r="CG88" s="305" t="str">
        <f ca="true">+IF(OFFSET('Water Data'!$H$29,0,10*ROW('Water Data'!H82))="","",OFFSET('Water Data'!$H$29,0,10*ROW('Water Data'!H82)))</f>
        <v/>
      </c>
      <c r="CH88" s="305" t="str">
        <f ca="true">+IF(OFFSET('Water Data'!$I$27,0,10*ROW('Water Data'!I82))="","",OFFSET('Water Data'!$I$27,0,10*ROW('Water Data'!I82)))</f>
        <v/>
      </c>
      <c r="CI88" s="305" t="str">
        <f ca="true">+IF(OFFSET('Water Data'!$I$28,0,10*ROW('Water Data'!I82))="","",OFFSET('Water Data'!$I$28,0,10*ROW('Water Data'!I82)))</f>
        <v/>
      </c>
      <c r="CJ88" s="305" t="str">
        <f ca="true">+IF(OFFSET('Water Data'!$I$29,0,10*ROW('Water Data'!I82))="","",OFFSET('Water Data'!$I$29,0,10*ROW('Water Data'!I82)))</f>
        <v/>
      </c>
      <c r="CK88" s="305" t="str">
        <f ca="true">+IF(OFFSET('Sanitation Data'!$D$28,0,10*ROW('Sanitation Data'!D82))="","",OFFSET('Sanitation Data'!$D$28,0,10*ROW('Sanitation Data'!D82)))</f>
        <v/>
      </c>
      <c r="CL88" s="305" t="str">
        <f ca="true">+IF(OFFSET('Sanitation Data'!$D$29,0,10*ROW('Sanitation Data'!D82))="","",OFFSET('Sanitation Data'!$D$29,0,10*ROW('Sanitation Data'!D82)))</f>
        <v/>
      </c>
      <c r="CM88" s="305" t="str">
        <f ca="true">+IF(OFFSET('Sanitation Data'!$D$30,0,10*ROW('Sanitation Data'!D82))="","",OFFSET('Sanitation Data'!$D$30,0,10*ROW('Sanitation Data'!D82)))</f>
        <v/>
      </c>
      <c r="CN88" s="305" t="str">
        <f ca="true">+IF(OFFSET('Sanitation Data'!$D$31,0,10*ROW('Sanitation Data'!D82))="","",OFFSET('Sanitation Data'!$D$31,0,10*ROW('Sanitation Data'!D82)))</f>
        <v/>
      </c>
      <c r="CO88" s="305" t="str">
        <f ca="true">+IF(OFFSET('Sanitation Data'!$D$32,0,10*ROW('Sanitation Data'!D82))="","",OFFSET('Sanitation Data'!$D$32,0,10*ROW('Sanitation Data'!D82)))</f>
        <v/>
      </c>
      <c r="CP88" s="305" t="str">
        <f ca="true">+IF(OFFSET('Sanitation Data'!$E$28,0,10*ROW('Sanitation Data'!E82))="","",OFFSET('Sanitation Data'!$E$28,0,10*ROW('Sanitation Data'!E82)))</f>
        <v/>
      </c>
      <c r="CQ88" s="305" t="str">
        <f ca="true">+IF(OFFSET('Sanitation Data'!$E$29,0,10*ROW('Sanitation Data'!E82))="","",OFFSET('Sanitation Data'!$E$29,0,10*ROW('Sanitation Data'!E82)))</f>
        <v/>
      </c>
      <c r="CR88" s="305" t="str">
        <f ca="true">+IF(OFFSET('Sanitation Data'!$E$30,0,10*ROW('Sanitation Data'!E82))="","",OFFSET('Sanitation Data'!$E$30,0,10*ROW('Sanitation Data'!E82)))</f>
        <v/>
      </c>
      <c r="CS88" s="305" t="str">
        <f ca="true">+IF(OFFSET('Sanitation Data'!$E$31,0,10*ROW('Sanitation Data'!E82))="","",OFFSET('Sanitation Data'!$E$31,0,10*ROW('Sanitation Data'!E82)))</f>
        <v/>
      </c>
      <c r="CT88" s="305" t="str">
        <f ca="true">+IF(OFFSET('Sanitation Data'!$E$32,0,10*ROW('Sanitation Data'!E82))="","",OFFSET('Sanitation Data'!$E$32,0,10*ROW('Sanitation Data'!E82)))</f>
        <v/>
      </c>
      <c r="CU88" s="305" t="str">
        <f ca="true">+IF(OFFSET('Sanitation Data'!$F$28,0,10*ROW('Sanitation Data'!F82))="","",OFFSET('Sanitation Data'!$F$28,0,10*ROW('Sanitation Data'!F82)))</f>
        <v/>
      </c>
      <c r="CV88" s="305" t="str">
        <f ca="true">+IF(OFFSET('Sanitation Data'!$F$29,0,10*ROW('Sanitation Data'!F82))="","",OFFSET('Sanitation Data'!$F$29,0,10*ROW('Sanitation Data'!F82)))</f>
        <v/>
      </c>
      <c r="CW88" s="305" t="str">
        <f ca="true">+IF(OFFSET('Sanitation Data'!$F$30,0,10*ROW('Sanitation Data'!F82))="","",OFFSET('Sanitation Data'!$F$30,0,10*ROW('Sanitation Data'!F82)))</f>
        <v/>
      </c>
      <c r="CX88" s="305" t="str">
        <f ca="true">+IF(OFFSET('Sanitation Data'!$F$31,0,10*ROW('Sanitation Data'!F82))="","",OFFSET('Sanitation Data'!$F$31,0,10*ROW('Sanitation Data'!F82)))</f>
        <v/>
      </c>
      <c r="CY88" s="305" t="str">
        <f ca="true">+IF(OFFSET('Sanitation Data'!$F$32,0,10*ROW('Sanitation Data'!F82))="","",OFFSET('Sanitation Data'!$F$32,0,10*ROW('Sanitation Data'!F82)))</f>
        <v/>
      </c>
      <c r="CZ88" s="305" t="str">
        <f ca="true">+IF(OFFSET('Sanitation Data'!$G$28,0,10*ROW('Sanitation Data'!G82))="","",OFFSET('Sanitation Data'!$G$28,0,10*ROW('Sanitation Data'!G82)))</f>
        <v/>
      </c>
      <c r="DA88" s="305" t="str">
        <f ca="true">+IF(OFFSET('Sanitation Data'!$G$29,0,10*ROW('Sanitation Data'!G82))="","",OFFSET('Sanitation Data'!$G$29,0,10*ROW('Sanitation Data'!G82)))</f>
        <v/>
      </c>
      <c r="DB88" s="305" t="str">
        <f ca="true">+IF(OFFSET('Sanitation Data'!$G$30,0,10*ROW('Sanitation Data'!G82))="","",OFFSET('Sanitation Data'!$G$30,0,10*ROW('Sanitation Data'!G82)))</f>
        <v/>
      </c>
      <c r="DC88" s="305" t="str">
        <f ca="true">+IF(OFFSET('Sanitation Data'!$G$31,0,10*ROW('Sanitation Data'!G82))="","",OFFSET('Sanitation Data'!$G$31,0,10*ROW('Sanitation Data'!G82)))</f>
        <v/>
      </c>
      <c r="DD88" s="305" t="str">
        <f ca="true">+IF(OFFSET('Sanitation Data'!$G$32,0,10*ROW('Sanitation Data'!G82))="","",OFFSET('Sanitation Data'!$G$32,0,10*ROW('Sanitation Data'!G82)))</f>
        <v/>
      </c>
      <c r="DE88" s="305" t="str">
        <f ca="true">+IF(OFFSET('Sanitation Data'!$H$28,0,10*ROW('Sanitation Data'!H82))="","",OFFSET('Sanitation Data'!$H$28,0,10*ROW('Sanitation Data'!H82)))</f>
        <v/>
      </c>
      <c r="DF88" s="305" t="str">
        <f ca="true">+IF(OFFSET('Sanitation Data'!$H$29,0,10*ROW('Sanitation Data'!H82))="","",OFFSET('Sanitation Data'!$H$29,0,10*ROW('Sanitation Data'!H82)))</f>
        <v/>
      </c>
      <c r="DG88" s="305" t="str">
        <f ca="true">+IF(OFFSET('Sanitation Data'!$H$30,0,10*ROW('Sanitation Data'!H82))="","",OFFSET('Sanitation Data'!$H$30,0,10*ROW('Sanitation Data'!H82)))</f>
        <v/>
      </c>
      <c r="DH88" s="305" t="str">
        <f ca="true">+IF(OFFSET('Sanitation Data'!$H$31,0,10*ROW('Sanitation Data'!H82))="","",OFFSET('Sanitation Data'!$H$31,0,10*ROW('Sanitation Data'!H82)))</f>
        <v/>
      </c>
      <c r="DI88" s="305" t="str">
        <f ca="true">+IF(OFFSET('Sanitation Data'!$H$32,0,10*ROW('Sanitation Data'!H82))="","",OFFSET('Sanitation Data'!$H$32,0,10*ROW('Sanitation Data'!H82)))</f>
        <v/>
      </c>
      <c r="DJ88" s="305" t="str">
        <f ca="true">+IF(OFFSET('Sanitation Data'!$I$28,0,10*ROW('Sanitation Data'!I82))="","",OFFSET('Sanitation Data'!$I$28,0,10*ROW('Sanitation Data'!I82)))</f>
        <v/>
      </c>
      <c r="DK88" s="305" t="str">
        <f ca="true">+IF(OFFSET('Sanitation Data'!$I$29,0,10*ROW('Sanitation Data'!I82))="","",OFFSET('Sanitation Data'!$I$29,0,10*ROW('Sanitation Data'!I82)))</f>
        <v/>
      </c>
      <c r="DL88" s="305" t="str">
        <f ca="true">+IF(OFFSET('Sanitation Data'!$I$30,0,10*ROW('Sanitation Data'!I82))="","",OFFSET('Sanitation Data'!$I$30,0,10*ROW('Sanitation Data'!I82)))</f>
        <v/>
      </c>
      <c r="DM88" s="305" t="str">
        <f ca="true">+IF(OFFSET('Sanitation Data'!$I$31,0,10*ROW('Sanitation Data'!I82))="","",OFFSET('Sanitation Data'!$I$31,0,10*ROW('Sanitation Data'!I82)))</f>
        <v/>
      </c>
      <c r="DN88" s="305" t="str">
        <f ca="true">+IF(OFFSET('Sanitation Data'!$I$32,0,10*ROW('Sanitation Data'!I82))="","",OFFSET('Sanitation Data'!$I$32,0,10*ROW('Sanitation Data'!I82)))</f>
        <v/>
      </c>
      <c r="DO88" s="305" t="str">
        <f ca="true">+IF(OFFSET('Hygiene Data'!$D$11,0,10*ROW('Hygiene Data'!D82))="","",OFFSET('Hygiene Data'!$D$11,0,10*ROW('Hygiene Data'!D82)))</f>
        <v/>
      </c>
      <c r="DP88" s="305" t="str">
        <f ca="true">+IF(OFFSET('Hygiene Data'!$D$12,0,10*ROW('Hygiene Data'!D82))="","",OFFSET('Hygiene Data'!$D$12,0,10*ROW('Hygiene Data'!D82)))</f>
        <v/>
      </c>
      <c r="DQ88" s="305" t="str">
        <f ca="true">+IF(OFFSET('Hygiene Data'!$D$13,0,10*ROW('Hygiene Data'!D82))="","",OFFSET('Hygiene Data'!$D$13,0,10*ROW('Hygiene Data'!D82)))</f>
        <v/>
      </c>
      <c r="DR88" s="305" t="str">
        <f ca="true">+IF(OFFSET('Hygiene Data'!$E$11,0,10*ROW('Hygiene Data'!E82))="","",OFFSET('Hygiene Data'!$E$11,0,10*ROW('Hygiene Data'!E82)))</f>
        <v/>
      </c>
      <c r="DS88" s="305" t="str">
        <f ca="true">+IF(OFFSET('Hygiene Data'!$E$12,0,10*ROW('Hygiene Data'!E82))="","",OFFSET('Hygiene Data'!$E$12,0,10*ROW('Hygiene Data'!E82)))</f>
        <v/>
      </c>
      <c r="DT88" s="305" t="str">
        <f ca="true">+IF(OFFSET('Hygiene Data'!$E$13,0,10*ROW('Hygiene Data'!E82))="","",OFFSET('Hygiene Data'!$E$13,0,10*ROW('Hygiene Data'!E82)))</f>
        <v/>
      </c>
      <c r="DU88" s="305" t="str">
        <f ca="true">+IF(OFFSET('Hygiene Data'!$F$11,0,10*ROW('Hygiene Data'!F82))="","",OFFSET('Hygiene Data'!$F$11,0,10*ROW('Hygiene Data'!F82)))</f>
        <v/>
      </c>
      <c r="DV88" s="305" t="str">
        <f ca="true">+IF(OFFSET('Hygiene Data'!$F$12,0,10*ROW('Hygiene Data'!F82))="","",OFFSET('Hygiene Data'!$F$12,0,10*ROW('Hygiene Data'!F82)))</f>
        <v/>
      </c>
      <c r="DW88" s="305" t="str">
        <f ca="true">+IF(OFFSET('Hygiene Data'!$F$13,0,10*ROW('Hygiene Data'!F82))="","",OFFSET('Hygiene Data'!$F$13,0,10*ROW('Hygiene Data'!F82)))</f>
        <v/>
      </c>
      <c r="DX88" s="305" t="str">
        <f ca="true">+IF(OFFSET('Hygiene Data'!$G$11,0,10*ROW('Hygiene Data'!G82))="","",OFFSET('Hygiene Data'!$G$11,0,10*ROW('Hygiene Data'!G82)))</f>
        <v/>
      </c>
      <c r="DY88" s="305" t="str">
        <f ca="true">+IF(OFFSET('Hygiene Data'!$G$12,0,10*ROW('Hygiene Data'!G82))="","",OFFSET('Hygiene Data'!$G$12,0,10*ROW('Hygiene Data'!G82)))</f>
        <v/>
      </c>
      <c r="DZ88" s="305" t="str">
        <f ca="true">+IF(OFFSET('Hygiene Data'!$G$13,0,10*ROW('Hygiene Data'!G82))="","",OFFSET('Hygiene Data'!$G$13,0,10*ROW('Hygiene Data'!G82)))</f>
        <v/>
      </c>
      <c r="EA88" s="305" t="str">
        <f ca="true">+IF(OFFSET('Hygiene Data'!$H$11,0,10*ROW('Hygiene Data'!H82))="","",OFFSET('Hygiene Data'!$H$11,0,10*ROW('Hygiene Data'!H82)))</f>
        <v/>
      </c>
      <c r="EB88" s="305" t="str">
        <f ca="true">+IF(OFFSET('Hygiene Data'!$H$12,0,10*ROW('Hygiene Data'!H82))="","",OFFSET('Hygiene Data'!$H$12,0,10*ROW('Hygiene Data'!H82)))</f>
        <v/>
      </c>
      <c r="EC88" s="305" t="str">
        <f ca="true">+IF(OFFSET('Hygiene Data'!$H$13,0,10*ROW('Hygiene Data'!H82))="","",OFFSET('Hygiene Data'!$H$13,0,10*ROW('Hygiene Data'!H82)))</f>
        <v/>
      </c>
      <c r="ED88" s="305" t="str">
        <f ca="true">+IF(OFFSET('Hygiene Data'!$I$11,0,10*ROW('Hygiene Data'!I82))="","",OFFSET('Hygiene Data'!$I$11,0,10*ROW('Hygiene Data'!I82)))</f>
        <v/>
      </c>
      <c r="EE88" s="305" t="str">
        <f ca="true">+IF(OFFSET('Hygiene Data'!$I$12,0,10*ROW('Hygiene Data'!I82))="","",OFFSET('Hygiene Data'!$I$12,0,10*ROW('Hygiene Data'!I82)))</f>
        <v/>
      </c>
      <c r="EF88" s="305"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61"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5"/>
      <c r="BS89" s="305" t="str">
        <f ca="true">+IF(OFFSET('Water Data'!$D$27,0,10*ROW('Water Data'!D83))="","",OFFSET('Water Data'!$D$27,0,10*ROW('Water Data'!D83)))</f>
        <v/>
      </c>
      <c r="BT89" s="305" t="str">
        <f ca="true">+IF(OFFSET('Water Data'!$D$28,0,10*ROW('Water Data'!D83))="","",OFFSET('Water Data'!$D$28,0,10*ROW('Water Data'!D83)))</f>
        <v/>
      </c>
      <c r="BU89" s="305" t="str">
        <f ca="true">+IF(OFFSET('Water Data'!$D$29,0,10*ROW('Water Data'!D83))="","",OFFSET('Water Data'!$D$29,0,10*ROW('Water Data'!D83)))</f>
        <v/>
      </c>
      <c r="BV89" s="305" t="str">
        <f ca="true">+IF(OFFSET('Water Data'!$E$27,0,10*ROW('Water Data'!E83))="","",OFFSET('Water Data'!$E$27,0,10*ROW('Water Data'!E83)))</f>
        <v/>
      </c>
      <c r="BW89" s="305" t="str">
        <f ca="true">+IF(OFFSET('Water Data'!$E$28,0,10*ROW('Water Data'!E83))="","",OFFSET('Water Data'!$E$28,0,10*ROW('Water Data'!E83)))</f>
        <v/>
      </c>
      <c r="BX89" s="305" t="str">
        <f ca="true">+IF(OFFSET('Water Data'!$E$29,0,10*ROW('Water Data'!E83))="","",OFFSET('Water Data'!$E$29,0,10*ROW('Water Data'!E83)))</f>
        <v/>
      </c>
      <c r="BY89" s="305" t="str">
        <f ca="true">+IF(OFFSET('Water Data'!$F$27,0,10*ROW('Water Data'!F83))="","",OFFSET('Water Data'!$F$27,0,10*ROW('Water Data'!F83)))</f>
        <v/>
      </c>
      <c r="BZ89" s="305" t="str">
        <f ca="true">+IF(OFFSET('Water Data'!$F$28,0,10*ROW('Water Data'!F83))="","",OFFSET('Water Data'!$F$28,0,10*ROW('Water Data'!F83)))</f>
        <v/>
      </c>
      <c r="CA89" s="305" t="str">
        <f ca="true">+IF(OFFSET('Water Data'!$F$29,0,10*ROW('Water Data'!F83))="","",OFFSET('Water Data'!$F$29,0,10*ROW('Water Data'!F83)))</f>
        <v/>
      </c>
      <c r="CB89" s="305" t="str">
        <f ca="true">+IF(OFFSET('Water Data'!$G$27,0,10*ROW('Water Data'!G83))="","",OFFSET('Water Data'!$G$27,0,10*ROW('Water Data'!G83)))</f>
        <v/>
      </c>
      <c r="CC89" s="305" t="str">
        <f ca="true">+IF(OFFSET('Water Data'!$G$28,0,10*ROW('Water Data'!G83))="","",OFFSET('Water Data'!$G$28,0,10*ROW('Water Data'!G83)))</f>
        <v/>
      </c>
      <c r="CD89" s="305" t="str">
        <f ca="true">+IF(OFFSET('Water Data'!$G$29,0,10*ROW('Water Data'!G83))="","",OFFSET('Water Data'!$G$29,0,10*ROW('Water Data'!G83)))</f>
        <v/>
      </c>
      <c r="CE89" s="305" t="str">
        <f ca="true">+IF(OFFSET('Water Data'!$H$27,0,10*ROW('Water Data'!H83))="","",OFFSET('Water Data'!$H$27,0,10*ROW('Water Data'!H83)))</f>
        <v/>
      </c>
      <c r="CF89" s="305" t="str">
        <f ca="true">+IF(OFFSET('Water Data'!$H$28,0,10*ROW('Water Data'!H83))="","",OFFSET('Water Data'!$H$28,0,10*ROW('Water Data'!H83)))</f>
        <v/>
      </c>
      <c r="CG89" s="305" t="str">
        <f ca="true">+IF(OFFSET('Water Data'!$H$29,0,10*ROW('Water Data'!H83))="","",OFFSET('Water Data'!$H$29,0,10*ROW('Water Data'!H83)))</f>
        <v/>
      </c>
      <c r="CH89" s="305" t="str">
        <f ca="true">+IF(OFFSET('Water Data'!$I$27,0,10*ROW('Water Data'!I83))="","",OFFSET('Water Data'!$I$27,0,10*ROW('Water Data'!I83)))</f>
        <v/>
      </c>
      <c r="CI89" s="305" t="str">
        <f ca="true">+IF(OFFSET('Water Data'!$I$28,0,10*ROW('Water Data'!I83))="","",OFFSET('Water Data'!$I$28,0,10*ROW('Water Data'!I83)))</f>
        <v/>
      </c>
      <c r="CJ89" s="305" t="str">
        <f ca="true">+IF(OFFSET('Water Data'!$I$29,0,10*ROW('Water Data'!I83))="","",OFFSET('Water Data'!$I$29,0,10*ROW('Water Data'!I83)))</f>
        <v/>
      </c>
      <c r="CK89" s="305" t="str">
        <f ca="true">+IF(OFFSET('Sanitation Data'!$D$28,0,10*ROW('Sanitation Data'!D83))="","",OFFSET('Sanitation Data'!$D$28,0,10*ROW('Sanitation Data'!D83)))</f>
        <v/>
      </c>
      <c r="CL89" s="305" t="str">
        <f ca="true">+IF(OFFSET('Sanitation Data'!$D$29,0,10*ROW('Sanitation Data'!D83))="","",OFFSET('Sanitation Data'!$D$29,0,10*ROW('Sanitation Data'!D83)))</f>
        <v/>
      </c>
      <c r="CM89" s="305" t="str">
        <f ca="true">+IF(OFFSET('Sanitation Data'!$D$30,0,10*ROW('Sanitation Data'!D83))="","",OFFSET('Sanitation Data'!$D$30,0,10*ROW('Sanitation Data'!D83)))</f>
        <v/>
      </c>
      <c r="CN89" s="305" t="str">
        <f ca="true">+IF(OFFSET('Sanitation Data'!$D$31,0,10*ROW('Sanitation Data'!D83))="","",OFFSET('Sanitation Data'!$D$31,0,10*ROW('Sanitation Data'!D83)))</f>
        <v/>
      </c>
      <c r="CO89" s="305" t="str">
        <f ca="true">+IF(OFFSET('Sanitation Data'!$D$32,0,10*ROW('Sanitation Data'!D83))="","",OFFSET('Sanitation Data'!$D$32,0,10*ROW('Sanitation Data'!D83)))</f>
        <v/>
      </c>
      <c r="CP89" s="305" t="str">
        <f ca="true">+IF(OFFSET('Sanitation Data'!$E$28,0,10*ROW('Sanitation Data'!E83))="","",OFFSET('Sanitation Data'!$E$28,0,10*ROW('Sanitation Data'!E83)))</f>
        <v/>
      </c>
      <c r="CQ89" s="305" t="str">
        <f ca="true">+IF(OFFSET('Sanitation Data'!$E$29,0,10*ROW('Sanitation Data'!E83))="","",OFFSET('Sanitation Data'!$E$29,0,10*ROW('Sanitation Data'!E83)))</f>
        <v/>
      </c>
      <c r="CR89" s="305" t="str">
        <f ca="true">+IF(OFFSET('Sanitation Data'!$E$30,0,10*ROW('Sanitation Data'!E83))="","",OFFSET('Sanitation Data'!$E$30,0,10*ROW('Sanitation Data'!E83)))</f>
        <v/>
      </c>
      <c r="CS89" s="305" t="str">
        <f ca="true">+IF(OFFSET('Sanitation Data'!$E$31,0,10*ROW('Sanitation Data'!E83))="","",OFFSET('Sanitation Data'!$E$31,0,10*ROW('Sanitation Data'!E83)))</f>
        <v/>
      </c>
      <c r="CT89" s="305" t="str">
        <f ca="true">+IF(OFFSET('Sanitation Data'!$E$32,0,10*ROW('Sanitation Data'!E83))="","",OFFSET('Sanitation Data'!$E$32,0,10*ROW('Sanitation Data'!E83)))</f>
        <v/>
      </c>
      <c r="CU89" s="305" t="str">
        <f ca="true">+IF(OFFSET('Sanitation Data'!$F$28,0,10*ROW('Sanitation Data'!F83))="","",OFFSET('Sanitation Data'!$F$28,0,10*ROW('Sanitation Data'!F83)))</f>
        <v/>
      </c>
      <c r="CV89" s="305" t="str">
        <f ca="true">+IF(OFFSET('Sanitation Data'!$F$29,0,10*ROW('Sanitation Data'!F83))="","",OFFSET('Sanitation Data'!$F$29,0,10*ROW('Sanitation Data'!F83)))</f>
        <v/>
      </c>
      <c r="CW89" s="305" t="str">
        <f ca="true">+IF(OFFSET('Sanitation Data'!$F$30,0,10*ROW('Sanitation Data'!F83))="","",OFFSET('Sanitation Data'!$F$30,0,10*ROW('Sanitation Data'!F83)))</f>
        <v/>
      </c>
      <c r="CX89" s="305" t="str">
        <f ca="true">+IF(OFFSET('Sanitation Data'!$F$31,0,10*ROW('Sanitation Data'!F83))="","",OFFSET('Sanitation Data'!$F$31,0,10*ROW('Sanitation Data'!F83)))</f>
        <v/>
      </c>
      <c r="CY89" s="305" t="str">
        <f ca="true">+IF(OFFSET('Sanitation Data'!$F$32,0,10*ROW('Sanitation Data'!F83))="","",OFFSET('Sanitation Data'!$F$32,0,10*ROW('Sanitation Data'!F83)))</f>
        <v/>
      </c>
      <c r="CZ89" s="305" t="str">
        <f ca="true">+IF(OFFSET('Sanitation Data'!$G$28,0,10*ROW('Sanitation Data'!G83))="","",OFFSET('Sanitation Data'!$G$28,0,10*ROW('Sanitation Data'!G83)))</f>
        <v/>
      </c>
      <c r="DA89" s="305" t="str">
        <f ca="true">+IF(OFFSET('Sanitation Data'!$G$29,0,10*ROW('Sanitation Data'!G83))="","",OFFSET('Sanitation Data'!$G$29,0,10*ROW('Sanitation Data'!G83)))</f>
        <v/>
      </c>
      <c r="DB89" s="305" t="str">
        <f ca="true">+IF(OFFSET('Sanitation Data'!$G$30,0,10*ROW('Sanitation Data'!G83))="","",OFFSET('Sanitation Data'!$G$30,0,10*ROW('Sanitation Data'!G83)))</f>
        <v/>
      </c>
      <c r="DC89" s="305" t="str">
        <f ca="true">+IF(OFFSET('Sanitation Data'!$G$31,0,10*ROW('Sanitation Data'!G83))="","",OFFSET('Sanitation Data'!$G$31,0,10*ROW('Sanitation Data'!G83)))</f>
        <v/>
      </c>
      <c r="DD89" s="305" t="str">
        <f ca="true">+IF(OFFSET('Sanitation Data'!$G$32,0,10*ROW('Sanitation Data'!G83))="","",OFFSET('Sanitation Data'!$G$32,0,10*ROW('Sanitation Data'!G83)))</f>
        <v/>
      </c>
      <c r="DE89" s="305" t="str">
        <f ca="true">+IF(OFFSET('Sanitation Data'!$H$28,0,10*ROW('Sanitation Data'!H83))="","",OFFSET('Sanitation Data'!$H$28,0,10*ROW('Sanitation Data'!H83)))</f>
        <v/>
      </c>
      <c r="DF89" s="305" t="str">
        <f ca="true">+IF(OFFSET('Sanitation Data'!$H$29,0,10*ROW('Sanitation Data'!H83))="","",OFFSET('Sanitation Data'!$H$29,0,10*ROW('Sanitation Data'!H83)))</f>
        <v/>
      </c>
      <c r="DG89" s="305" t="str">
        <f ca="true">+IF(OFFSET('Sanitation Data'!$H$30,0,10*ROW('Sanitation Data'!H83))="","",OFFSET('Sanitation Data'!$H$30,0,10*ROW('Sanitation Data'!H83)))</f>
        <v/>
      </c>
      <c r="DH89" s="305" t="str">
        <f ca="true">+IF(OFFSET('Sanitation Data'!$H$31,0,10*ROW('Sanitation Data'!H83))="","",OFFSET('Sanitation Data'!$H$31,0,10*ROW('Sanitation Data'!H83)))</f>
        <v/>
      </c>
      <c r="DI89" s="305" t="str">
        <f ca="true">+IF(OFFSET('Sanitation Data'!$H$32,0,10*ROW('Sanitation Data'!H83))="","",OFFSET('Sanitation Data'!$H$32,0,10*ROW('Sanitation Data'!H83)))</f>
        <v/>
      </c>
      <c r="DJ89" s="305" t="str">
        <f ca="true">+IF(OFFSET('Sanitation Data'!$I$28,0,10*ROW('Sanitation Data'!I83))="","",OFFSET('Sanitation Data'!$I$28,0,10*ROW('Sanitation Data'!I83)))</f>
        <v/>
      </c>
      <c r="DK89" s="305" t="str">
        <f ca="true">+IF(OFFSET('Sanitation Data'!$I$29,0,10*ROW('Sanitation Data'!I83))="","",OFFSET('Sanitation Data'!$I$29,0,10*ROW('Sanitation Data'!I83)))</f>
        <v/>
      </c>
      <c r="DL89" s="305" t="str">
        <f ca="true">+IF(OFFSET('Sanitation Data'!$I$30,0,10*ROW('Sanitation Data'!I83))="","",OFFSET('Sanitation Data'!$I$30,0,10*ROW('Sanitation Data'!I83)))</f>
        <v/>
      </c>
      <c r="DM89" s="305" t="str">
        <f ca="true">+IF(OFFSET('Sanitation Data'!$I$31,0,10*ROW('Sanitation Data'!I83))="","",OFFSET('Sanitation Data'!$I$31,0,10*ROW('Sanitation Data'!I83)))</f>
        <v/>
      </c>
      <c r="DN89" s="305" t="str">
        <f ca="true">+IF(OFFSET('Sanitation Data'!$I$32,0,10*ROW('Sanitation Data'!I83))="","",OFFSET('Sanitation Data'!$I$32,0,10*ROW('Sanitation Data'!I83)))</f>
        <v/>
      </c>
      <c r="DO89" s="305" t="str">
        <f ca="true">+IF(OFFSET('Hygiene Data'!$D$11,0,10*ROW('Hygiene Data'!D83))="","",OFFSET('Hygiene Data'!$D$11,0,10*ROW('Hygiene Data'!D83)))</f>
        <v/>
      </c>
      <c r="DP89" s="305" t="str">
        <f ca="true">+IF(OFFSET('Hygiene Data'!$D$12,0,10*ROW('Hygiene Data'!D83))="","",OFFSET('Hygiene Data'!$D$12,0,10*ROW('Hygiene Data'!D83)))</f>
        <v/>
      </c>
      <c r="DQ89" s="305" t="str">
        <f ca="true">+IF(OFFSET('Hygiene Data'!$D$13,0,10*ROW('Hygiene Data'!D83))="","",OFFSET('Hygiene Data'!$D$13,0,10*ROW('Hygiene Data'!D83)))</f>
        <v/>
      </c>
      <c r="DR89" s="305" t="str">
        <f ca="true">+IF(OFFSET('Hygiene Data'!$E$11,0,10*ROW('Hygiene Data'!E83))="","",OFFSET('Hygiene Data'!$E$11,0,10*ROW('Hygiene Data'!E83)))</f>
        <v/>
      </c>
      <c r="DS89" s="305" t="str">
        <f ca="true">+IF(OFFSET('Hygiene Data'!$E$12,0,10*ROW('Hygiene Data'!E83))="","",OFFSET('Hygiene Data'!$E$12,0,10*ROW('Hygiene Data'!E83)))</f>
        <v/>
      </c>
      <c r="DT89" s="305" t="str">
        <f ca="true">+IF(OFFSET('Hygiene Data'!$E$13,0,10*ROW('Hygiene Data'!E83))="","",OFFSET('Hygiene Data'!$E$13,0,10*ROW('Hygiene Data'!E83)))</f>
        <v/>
      </c>
      <c r="DU89" s="305" t="str">
        <f ca="true">+IF(OFFSET('Hygiene Data'!$F$11,0,10*ROW('Hygiene Data'!F83))="","",OFFSET('Hygiene Data'!$F$11,0,10*ROW('Hygiene Data'!F83)))</f>
        <v/>
      </c>
      <c r="DV89" s="305" t="str">
        <f ca="true">+IF(OFFSET('Hygiene Data'!$F$12,0,10*ROW('Hygiene Data'!F83))="","",OFFSET('Hygiene Data'!$F$12,0,10*ROW('Hygiene Data'!F83)))</f>
        <v/>
      </c>
      <c r="DW89" s="305" t="str">
        <f ca="true">+IF(OFFSET('Hygiene Data'!$F$13,0,10*ROW('Hygiene Data'!F83))="","",OFFSET('Hygiene Data'!$F$13,0,10*ROW('Hygiene Data'!F83)))</f>
        <v/>
      </c>
      <c r="DX89" s="305" t="str">
        <f ca="true">+IF(OFFSET('Hygiene Data'!$G$11,0,10*ROW('Hygiene Data'!G83))="","",OFFSET('Hygiene Data'!$G$11,0,10*ROW('Hygiene Data'!G83)))</f>
        <v/>
      </c>
      <c r="DY89" s="305" t="str">
        <f ca="true">+IF(OFFSET('Hygiene Data'!$G$12,0,10*ROW('Hygiene Data'!G83))="","",OFFSET('Hygiene Data'!$G$12,0,10*ROW('Hygiene Data'!G83)))</f>
        <v/>
      </c>
      <c r="DZ89" s="305" t="str">
        <f ca="true">+IF(OFFSET('Hygiene Data'!$G$13,0,10*ROW('Hygiene Data'!G83))="","",OFFSET('Hygiene Data'!$G$13,0,10*ROW('Hygiene Data'!G83)))</f>
        <v/>
      </c>
      <c r="EA89" s="305" t="str">
        <f ca="true">+IF(OFFSET('Hygiene Data'!$H$11,0,10*ROW('Hygiene Data'!H83))="","",OFFSET('Hygiene Data'!$H$11,0,10*ROW('Hygiene Data'!H83)))</f>
        <v/>
      </c>
      <c r="EB89" s="305" t="str">
        <f ca="true">+IF(OFFSET('Hygiene Data'!$H$12,0,10*ROW('Hygiene Data'!H83))="","",OFFSET('Hygiene Data'!$H$12,0,10*ROW('Hygiene Data'!H83)))</f>
        <v/>
      </c>
      <c r="EC89" s="305" t="str">
        <f ca="true">+IF(OFFSET('Hygiene Data'!$H$13,0,10*ROW('Hygiene Data'!H83))="","",OFFSET('Hygiene Data'!$H$13,0,10*ROW('Hygiene Data'!H83)))</f>
        <v/>
      </c>
      <c r="ED89" s="305" t="str">
        <f ca="true">+IF(OFFSET('Hygiene Data'!$I$11,0,10*ROW('Hygiene Data'!I83))="","",OFFSET('Hygiene Data'!$I$11,0,10*ROW('Hygiene Data'!I83)))</f>
        <v/>
      </c>
      <c r="EE89" s="305" t="str">
        <f ca="true">+IF(OFFSET('Hygiene Data'!$I$12,0,10*ROW('Hygiene Data'!I83))="","",OFFSET('Hygiene Data'!$I$12,0,10*ROW('Hygiene Data'!I83)))</f>
        <v/>
      </c>
      <c r="EF89" s="305"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61"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5"/>
      <c r="BS90" s="305" t="str">
        <f ca="true">+IF(OFFSET('Water Data'!$D$27,0,10*ROW('Water Data'!D84))="","",OFFSET('Water Data'!$D$27,0,10*ROW('Water Data'!D84)))</f>
        <v/>
      </c>
      <c r="BT90" s="305" t="str">
        <f ca="true">+IF(OFFSET('Water Data'!$D$28,0,10*ROW('Water Data'!D84))="","",OFFSET('Water Data'!$D$28,0,10*ROW('Water Data'!D84)))</f>
        <v/>
      </c>
      <c r="BU90" s="305" t="str">
        <f ca="true">+IF(OFFSET('Water Data'!$D$29,0,10*ROW('Water Data'!D84))="","",OFFSET('Water Data'!$D$29,0,10*ROW('Water Data'!D84)))</f>
        <v/>
      </c>
      <c r="BV90" s="305" t="str">
        <f ca="true">+IF(OFFSET('Water Data'!$E$27,0,10*ROW('Water Data'!E84))="","",OFFSET('Water Data'!$E$27,0,10*ROW('Water Data'!E84)))</f>
        <v/>
      </c>
      <c r="BW90" s="305" t="str">
        <f ca="true">+IF(OFFSET('Water Data'!$E$28,0,10*ROW('Water Data'!E84))="","",OFFSET('Water Data'!$E$28,0,10*ROW('Water Data'!E84)))</f>
        <v/>
      </c>
      <c r="BX90" s="305" t="str">
        <f ca="true">+IF(OFFSET('Water Data'!$E$29,0,10*ROW('Water Data'!E84))="","",OFFSET('Water Data'!$E$29,0,10*ROW('Water Data'!E84)))</f>
        <v/>
      </c>
      <c r="BY90" s="305" t="str">
        <f ca="true">+IF(OFFSET('Water Data'!$F$27,0,10*ROW('Water Data'!F84))="","",OFFSET('Water Data'!$F$27,0,10*ROW('Water Data'!F84)))</f>
        <v/>
      </c>
      <c r="BZ90" s="305" t="str">
        <f ca="true">+IF(OFFSET('Water Data'!$F$28,0,10*ROW('Water Data'!F84))="","",OFFSET('Water Data'!$F$28,0,10*ROW('Water Data'!F84)))</f>
        <v/>
      </c>
      <c r="CA90" s="305" t="str">
        <f ca="true">+IF(OFFSET('Water Data'!$F$29,0,10*ROW('Water Data'!F84))="","",OFFSET('Water Data'!$F$29,0,10*ROW('Water Data'!F84)))</f>
        <v/>
      </c>
      <c r="CB90" s="305" t="str">
        <f ca="true">+IF(OFFSET('Water Data'!$G$27,0,10*ROW('Water Data'!G84))="","",OFFSET('Water Data'!$G$27,0,10*ROW('Water Data'!G84)))</f>
        <v/>
      </c>
      <c r="CC90" s="305" t="str">
        <f ca="true">+IF(OFFSET('Water Data'!$G$28,0,10*ROW('Water Data'!G84))="","",OFFSET('Water Data'!$G$28,0,10*ROW('Water Data'!G84)))</f>
        <v/>
      </c>
      <c r="CD90" s="305" t="str">
        <f ca="true">+IF(OFFSET('Water Data'!$G$29,0,10*ROW('Water Data'!G84))="","",OFFSET('Water Data'!$G$29,0,10*ROW('Water Data'!G84)))</f>
        <v/>
      </c>
      <c r="CE90" s="305" t="str">
        <f ca="true">+IF(OFFSET('Water Data'!$H$27,0,10*ROW('Water Data'!H84))="","",OFFSET('Water Data'!$H$27,0,10*ROW('Water Data'!H84)))</f>
        <v/>
      </c>
      <c r="CF90" s="305" t="str">
        <f ca="true">+IF(OFFSET('Water Data'!$H$28,0,10*ROW('Water Data'!H84))="","",OFFSET('Water Data'!$H$28,0,10*ROW('Water Data'!H84)))</f>
        <v/>
      </c>
      <c r="CG90" s="305" t="str">
        <f ca="true">+IF(OFFSET('Water Data'!$H$29,0,10*ROW('Water Data'!H84))="","",OFFSET('Water Data'!$H$29,0,10*ROW('Water Data'!H84)))</f>
        <v/>
      </c>
      <c r="CH90" s="305" t="str">
        <f ca="true">+IF(OFFSET('Water Data'!$I$27,0,10*ROW('Water Data'!I84))="","",OFFSET('Water Data'!$I$27,0,10*ROW('Water Data'!I84)))</f>
        <v/>
      </c>
      <c r="CI90" s="305" t="str">
        <f ca="true">+IF(OFFSET('Water Data'!$I$28,0,10*ROW('Water Data'!I84))="","",OFFSET('Water Data'!$I$28,0,10*ROW('Water Data'!I84)))</f>
        <v/>
      </c>
      <c r="CJ90" s="305" t="str">
        <f ca="true">+IF(OFFSET('Water Data'!$I$29,0,10*ROW('Water Data'!I84))="","",OFFSET('Water Data'!$I$29,0,10*ROW('Water Data'!I84)))</f>
        <v/>
      </c>
      <c r="CK90" s="305" t="str">
        <f ca="true">+IF(OFFSET('Sanitation Data'!$D$28,0,10*ROW('Sanitation Data'!D84))="","",OFFSET('Sanitation Data'!$D$28,0,10*ROW('Sanitation Data'!D84)))</f>
        <v/>
      </c>
      <c r="CL90" s="305" t="str">
        <f ca="true">+IF(OFFSET('Sanitation Data'!$D$29,0,10*ROW('Sanitation Data'!D84))="","",OFFSET('Sanitation Data'!$D$29,0,10*ROW('Sanitation Data'!D84)))</f>
        <v/>
      </c>
      <c r="CM90" s="305" t="str">
        <f ca="true">+IF(OFFSET('Sanitation Data'!$D$30,0,10*ROW('Sanitation Data'!D84))="","",OFFSET('Sanitation Data'!$D$30,0,10*ROW('Sanitation Data'!D84)))</f>
        <v/>
      </c>
      <c r="CN90" s="305" t="str">
        <f ca="true">+IF(OFFSET('Sanitation Data'!$D$31,0,10*ROW('Sanitation Data'!D84))="","",OFFSET('Sanitation Data'!$D$31,0,10*ROW('Sanitation Data'!D84)))</f>
        <v/>
      </c>
      <c r="CO90" s="305" t="str">
        <f ca="true">+IF(OFFSET('Sanitation Data'!$D$32,0,10*ROW('Sanitation Data'!D84))="","",OFFSET('Sanitation Data'!$D$32,0,10*ROW('Sanitation Data'!D84)))</f>
        <v/>
      </c>
      <c r="CP90" s="305" t="str">
        <f ca="true">+IF(OFFSET('Sanitation Data'!$E$28,0,10*ROW('Sanitation Data'!E84))="","",OFFSET('Sanitation Data'!$E$28,0,10*ROW('Sanitation Data'!E84)))</f>
        <v/>
      </c>
      <c r="CQ90" s="305" t="str">
        <f ca="true">+IF(OFFSET('Sanitation Data'!$E$29,0,10*ROW('Sanitation Data'!E84))="","",OFFSET('Sanitation Data'!$E$29,0,10*ROW('Sanitation Data'!E84)))</f>
        <v/>
      </c>
      <c r="CR90" s="305" t="str">
        <f ca="true">+IF(OFFSET('Sanitation Data'!$E$30,0,10*ROW('Sanitation Data'!E84))="","",OFFSET('Sanitation Data'!$E$30,0,10*ROW('Sanitation Data'!E84)))</f>
        <v/>
      </c>
      <c r="CS90" s="305" t="str">
        <f ca="true">+IF(OFFSET('Sanitation Data'!$E$31,0,10*ROW('Sanitation Data'!E84))="","",OFFSET('Sanitation Data'!$E$31,0,10*ROW('Sanitation Data'!E84)))</f>
        <v/>
      </c>
      <c r="CT90" s="305" t="str">
        <f ca="true">+IF(OFFSET('Sanitation Data'!$E$32,0,10*ROW('Sanitation Data'!E84))="","",OFFSET('Sanitation Data'!$E$32,0,10*ROW('Sanitation Data'!E84)))</f>
        <v/>
      </c>
      <c r="CU90" s="305" t="str">
        <f ca="true">+IF(OFFSET('Sanitation Data'!$F$28,0,10*ROW('Sanitation Data'!F84))="","",OFFSET('Sanitation Data'!$F$28,0,10*ROW('Sanitation Data'!F84)))</f>
        <v/>
      </c>
      <c r="CV90" s="305" t="str">
        <f ca="true">+IF(OFFSET('Sanitation Data'!$F$29,0,10*ROW('Sanitation Data'!F84))="","",OFFSET('Sanitation Data'!$F$29,0,10*ROW('Sanitation Data'!F84)))</f>
        <v/>
      </c>
      <c r="CW90" s="305" t="str">
        <f ca="true">+IF(OFFSET('Sanitation Data'!$F$30,0,10*ROW('Sanitation Data'!F84))="","",OFFSET('Sanitation Data'!$F$30,0,10*ROW('Sanitation Data'!F84)))</f>
        <v/>
      </c>
      <c r="CX90" s="305" t="str">
        <f ca="true">+IF(OFFSET('Sanitation Data'!$F$31,0,10*ROW('Sanitation Data'!F84))="","",OFFSET('Sanitation Data'!$F$31,0,10*ROW('Sanitation Data'!F84)))</f>
        <v/>
      </c>
      <c r="CY90" s="305" t="str">
        <f ca="true">+IF(OFFSET('Sanitation Data'!$F$32,0,10*ROW('Sanitation Data'!F84))="","",OFFSET('Sanitation Data'!$F$32,0,10*ROW('Sanitation Data'!F84)))</f>
        <v/>
      </c>
      <c r="CZ90" s="305" t="str">
        <f ca="true">+IF(OFFSET('Sanitation Data'!$G$28,0,10*ROW('Sanitation Data'!G84))="","",OFFSET('Sanitation Data'!$G$28,0,10*ROW('Sanitation Data'!G84)))</f>
        <v/>
      </c>
      <c r="DA90" s="305" t="str">
        <f ca="true">+IF(OFFSET('Sanitation Data'!$G$29,0,10*ROW('Sanitation Data'!G84))="","",OFFSET('Sanitation Data'!$G$29,0,10*ROW('Sanitation Data'!G84)))</f>
        <v/>
      </c>
      <c r="DB90" s="305" t="str">
        <f ca="true">+IF(OFFSET('Sanitation Data'!$G$30,0,10*ROW('Sanitation Data'!G84))="","",OFFSET('Sanitation Data'!$G$30,0,10*ROW('Sanitation Data'!G84)))</f>
        <v/>
      </c>
      <c r="DC90" s="305" t="str">
        <f ca="true">+IF(OFFSET('Sanitation Data'!$G$31,0,10*ROW('Sanitation Data'!G84))="","",OFFSET('Sanitation Data'!$G$31,0,10*ROW('Sanitation Data'!G84)))</f>
        <v/>
      </c>
      <c r="DD90" s="305" t="str">
        <f ca="true">+IF(OFFSET('Sanitation Data'!$G$32,0,10*ROW('Sanitation Data'!G84))="","",OFFSET('Sanitation Data'!$G$32,0,10*ROW('Sanitation Data'!G84)))</f>
        <v/>
      </c>
      <c r="DE90" s="305" t="str">
        <f ca="true">+IF(OFFSET('Sanitation Data'!$H$28,0,10*ROW('Sanitation Data'!H84))="","",OFFSET('Sanitation Data'!$H$28,0,10*ROW('Sanitation Data'!H84)))</f>
        <v/>
      </c>
      <c r="DF90" s="305" t="str">
        <f ca="true">+IF(OFFSET('Sanitation Data'!$H$29,0,10*ROW('Sanitation Data'!H84))="","",OFFSET('Sanitation Data'!$H$29,0,10*ROW('Sanitation Data'!H84)))</f>
        <v/>
      </c>
      <c r="DG90" s="305" t="str">
        <f ca="true">+IF(OFFSET('Sanitation Data'!$H$30,0,10*ROW('Sanitation Data'!H84))="","",OFFSET('Sanitation Data'!$H$30,0,10*ROW('Sanitation Data'!H84)))</f>
        <v/>
      </c>
      <c r="DH90" s="305" t="str">
        <f ca="true">+IF(OFFSET('Sanitation Data'!$H$31,0,10*ROW('Sanitation Data'!H84))="","",OFFSET('Sanitation Data'!$H$31,0,10*ROW('Sanitation Data'!H84)))</f>
        <v/>
      </c>
      <c r="DI90" s="305" t="str">
        <f ca="true">+IF(OFFSET('Sanitation Data'!$H$32,0,10*ROW('Sanitation Data'!H84))="","",OFFSET('Sanitation Data'!$H$32,0,10*ROW('Sanitation Data'!H84)))</f>
        <v/>
      </c>
      <c r="DJ90" s="305" t="str">
        <f ca="true">+IF(OFFSET('Sanitation Data'!$I$28,0,10*ROW('Sanitation Data'!I84))="","",OFFSET('Sanitation Data'!$I$28,0,10*ROW('Sanitation Data'!I84)))</f>
        <v/>
      </c>
      <c r="DK90" s="305" t="str">
        <f ca="true">+IF(OFFSET('Sanitation Data'!$I$29,0,10*ROW('Sanitation Data'!I84))="","",OFFSET('Sanitation Data'!$I$29,0,10*ROW('Sanitation Data'!I84)))</f>
        <v/>
      </c>
      <c r="DL90" s="305" t="str">
        <f ca="true">+IF(OFFSET('Sanitation Data'!$I$30,0,10*ROW('Sanitation Data'!I84))="","",OFFSET('Sanitation Data'!$I$30,0,10*ROW('Sanitation Data'!I84)))</f>
        <v/>
      </c>
      <c r="DM90" s="305" t="str">
        <f ca="true">+IF(OFFSET('Sanitation Data'!$I$31,0,10*ROW('Sanitation Data'!I84))="","",OFFSET('Sanitation Data'!$I$31,0,10*ROW('Sanitation Data'!I84)))</f>
        <v/>
      </c>
      <c r="DN90" s="305" t="str">
        <f ca="true">+IF(OFFSET('Sanitation Data'!$I$32,0,10*ROW('Sanitation Data'!I84))="","",OFFSET('Sanitation Data'!$I$32,0,10*ROW('Sanitation Data'!I84)))</f>
        <v/>
      </c>
      <c r="DO90" s="305" t="str">
        <f ca="true">+IF(OFFSET('Hygiene Data'!$D$11,0,10*ROW('Hygiene Data'!D84))="","",OFFSET('Hygiene Data'!$D$11,0,10*ROW('Hygiene Data'!D84)))</f>
        <v/>
      </c>
      <c r="DP90" s="305" t="str">
        <f ca="true">+IF(OFFSET('Hygiene Data'!$D$12,0,10*ROW('Hygiene Data'!D84))="","",OFFSET('Hygiene Data'!$D$12,0,10*ROW('Hygiene Data'!D84)))</f>
        <v/>
      </c>
      <c r="DQ90" s="305" t="str">
        <f ca="true">+IF(OFFSET('Hygiene Data'!$D$13,0,10*ROW('Hygiene Data'!D84))="","",OFFSET('Hygiene Data'!$D$13,0,10*ROW('Hygiene Data'!D84)))</f>
        <v/>
      </c>
      <c r="DR90" s="305" t="str">
        <f ca="true">+IF(OFFSET('Hygiene Data'!$E$11,0,10*ROW('Hygiene Data'!E84))="","",OFFSET('Hygiene Data'!$E$11,0,10*ROW('Hygiene Data'!E84)))</f>
        <v/>
      </c>
      <c r="DS90" s="305" t="str">
        <f ca="true">+IF(OFFSET('Hygiene Data'!$E$12,0,10*ROW('Hygiene Data'!E84))="","",OFFSET('Hygiene Data'!$E$12,0,10*ROW('Hygiene Data'!E84)))</f>
        <v/>
      </c>
      <c r="DT90" s="305" t="str">
        <f ca="true">+IF(OFFSET('Hygiene Data'!$E$13,0,10*ROW('Hygiene Data'!E84))="","",OFFSET('Hygiene Data'!$E$13,0,10*ROW('Hygiene Data'!E84)))</f>
        <v/>
      </c>
      <c r="DU90" s="305" t="str">
        <f ca="true">+IF(OFFSET('Hygiene Data'!$F$11,0,10*ROW('Hygiene Data'!F84))="","",OFFSET('Hygiene Data'!$F$11,0,10*ROW('Hygiene Data'!F84)))</f>
        <v/>
      </c>
      <c r="DV90" s="305" t="str">
        <f ca="true">+IF(OFFSET('Hygiene Data'!$F$12,0,10*ROW('Hygiene Data'!F84))="","",OFFSET('Hygiene Data'!$F$12,0,10*ROW('Hygiene Data'!F84)))</f>
        <v/>
      </c>
      <c r="DW90" s="305" t="str">
        <f ca="true">+IF(OFFSET('Hygiene Data'!$F$13,0,10*ROW('Hygiene Data'!F84))="","",OFFSET('Hygiene Data'!$F$13,0,10*ROW('Hygiene Data'!F84)))</f>
        <v/>
      </c>
      <c r="DX90" s="305" t="str">
        <f ca="true">+IF(OFFSET('Hygiene Data'!$G$11,0,10*ROW('Hygiene Data'!G84))="","",OFFSET('Hygiene Data'!$G$11,0,10*ROW('Hygiene Data'!G84)))</f>
        <v/>
      </c>
      <c r="DY90" s="305" t="str">
        <f ca="true">+IF(OFFSET('Hygiene Data'!$G$12,0,10*ROW('Hygiene Data'!G84))="","",OFFSET('Hygiene Data'!$G$12,0,10*ROW('Hygiene Data'!G84)))</f>
        <v/>
      </c>
      <c r="DZ90" s="305" t="str">
        <f ca="true">+IF(OFFSET('Hygiene Data'!$G$13,0,10*ROW('Hygiene Data'!G84))="","",OFFSET('Hygiene Data'!$G$13,0,10*ROW('Hygiene Data'!G84)))</f>
        <v/>
      </c>
      <c r="EA90" s="305" t="str">
        <f ca="true">+IF(OFFSET('Hygiene Data'!$H$11,0,10*ROW('Hygiene Data'!H84))="","",OFFSET('Hygiene Data'!$H$11,0,10*ROW('Hygiene Data'!H84)))</f>
        <v/>
      </c>
      <c r="EB90" s="305" t="str">
        <f ca="true">+IF(OFFSET('Hygiene Data'!$H$12,0,10*ROW('Hygiene Data'!H84))="","",OFFSET('Hygiene Data'!$H$12,0,10*ROW('Hygiene Data'!H84)))</f>
        <v/>
      </c>
      <c r="EC90" s="305" t="str">
        <f ca="true">+IF(OFFSET('Hygiene Data'!$H$13,0,10*ROW('Hygiene Data'!H84))="","",OFFSET('Hygiene Data'!$H$13,0,10*ROW('Hygiene Data'!H84)))</f>
        <v/>
      </c>
      <c r="ED90" s="305" t="str">
        <f ca="true">+IF(OFFSET('Hygiene Data'!$I$11,0,10*ROW('Hygiene Data'!I84))="","",OFFSET('Hygiene Data'!$I$11,0,10*ROW('Hygiene Data'!I84)))</f>
        <v/>
      </c>
      <c r="EE90" s="305" t="str">
        <f ca="true">+IF(OFFSET('Hygiene Data'!$I$12,0,10*ROW('Hygiene Data'!I84))="","",OFFSET('Hygiene Data'!$I$12,0,10*ROW('Hygiene Data'!I84)))</f>
        <v/>
      </c>
      <c r="EF90" s="305"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61"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5"/>
      <c r="BS91" s="305" t="str">
        <f ca="true">+IF(OFFSET('Water Data'!$D$27,0,10*ROW('Water Data'!D85))="","",OFFSET('Water Data'!$D$27,0,10*ROW('Water Data'!D85)))</f>
        <v/>
      </c>
      <c r="BT91" s="305" t="str">
        <f ca="true">+IF(OFFSET('Water Data'!$D$28,0,10*ROW('Water Data'!D85))="","",OFFSET('Water Data'!$D$28,0,10*ROW('Water Data'!D85)))</f>
        <v/>
      </c>
      <c r="BU91" s="305" t="str">
        <f ca="true">+IF(OFFSET('Water Data'!$D$29,0,10*ROW('Water Data'!D85))="","",OFFSET('Water Data'!$D$29,0,10*ROW('Water Data'!D85)))</f>
        <v/>
      </c>
      <c r="BV91" s="305" t="str">
        <f ca="true">+IF(OFFSET('Water Data'!$E$27,0,10*ROW('Water Data'!E85))="","",OFFSET('Water Data'!$E$27,0,10*ROW('Water Data'!E85)))</f>
        <v/>
      </c>
      <c r="BW91" s="305" t="str">
        <f ca="true">+IF(OFFSET('Water Data'!$E$28,0,10*ROW('Water Data'!E85))="","",OFFSET('Water Data'!$E$28,0,10*ROW('Water Data'!E85)))</f>
        <v/>
      </c>
      <c r="BX91" s="305" t="str">
        <f ca="true">+IF(OFFSET('Water Data'!$E$29,0,10*ROW('Water Data'!E85))="","",OFFSET('Water Data'!$E$29,0,10*ROW('Water Data'!E85)))</f>
        <v/>
      </c>
      <c r="BY91" s="305" t="str">
        <f ca="true">+IF(OFFSET('Water Data'!$F$27,0,10*ROW('Water Data'!F85))="","",OFFSET('Water Data'!$F$27,0,10*ROW('Water Data'!F85)))</f>
        <v/>
      </c>
      <c r="BZ91" s="305" t="str">
        <f ca="true">+IF(OFFSET('Water Data'!$F$28,0,10*ROW('Water Data'!F85))="","",OFFSET('Water Data'!$F$28,0,10*ROW('Water Data'!F85)))</f>
        <v/>
      </c>
      <c r="CA91" s="305" t="str">
        <f ca="true">+IF(OFFSET('Water Data'!$F$29,0,10*ROW('Water Data'!F85))="","",OFFSET('Water Data'!$F$29,0,10*ROW('Water Data'!F85)))</f>
        <v/>
      </c>
      <c r="CB91" s="305" t="str">
        <f ca="true">+IF(OFFSET('Water Data'!$G$27,0,10*ROW('Water Data'!G85))="","",OFFSET('Water Data'!$G$27,0,10*ROW('Water Data'!G85)))</f>
        <v/>
      </c>
      <c r="CC91" s="305" t="str">
        <f ca="true">+IF(OFFSET('Water Data'!$G$28,0,10*ROW('Water Data'!G85))="","",OFFSET('Water Data'!$G$28,0,10*ROW('Water Data'!G85)))</f>
        <v/>
      </c>
      <c r="CD91" s="305" t="str">
        <f ca="true">+IF(OFFSET('Water Data'!$G$29,0,10*ROW('Water Data'!G85))="","",OFFSET('Water Data'!$G$29,0,10*ROW('Water Data'!G85)))</f>
        <v/>
      </c>
      <c r="CE91" s="305" t="str">
        <f ca="true">+IF(OFFSET('Water Data'!$H$27,0,10*ROW('Water Data'!H85))="","",OFFSET('Water Data'!$H$27,0,10*ROW('Water Data'!H85)))</f>
        <v/>
      </c>
      <c r="CF91" s="305" t="str">
        <f ca="true">+IF(OFFSET('Water Data'!$H$28,0,10*ROW('Water Data'!H85))="","",OFFSET('Water Data'!$H$28,0,10*ROW('Water Data'!H85)))</f>
        <v/>
      </c>
      <c r="CG91" s="305" t="str">
        <f ca="true">+IF(OFFSET('Water Data'!$H$29,0,10*ROW('Water Data'!H85))="","",OFFSET('Water Data'!$H$29,0,10*ROW('Water Data'!H85)))</f>
        <v/>
      </c>
      <c r="CH91" s="305" t="str">
        <f ca="true">+IF(OFFSET('Water Data'!$I$27,0,10*ROW('Water Data'!I85))="","",OFFSET('Water Data'!$I$27,0,10*ROW('Water Data'!I85)))</f>
        <v/>
      </c>
      <c r="CI91" s="305" t="str">
        <f ca="true">+IF(OFFSET('Water Data'!$I$28,0,10*ROW('Water Data'!I85))="","",OFFSET('Water Data'!$I$28,0,10*ROW('Water Data'!I85)))</f>
        <v/>
      </c>
      <c r="CJ91" s="305" t="str">
        <f ca="true">+IF(OFFSET('Water Data'!$I$29,0,10*ROW('Water Data'!I85))="","",OFFSET('Water Data'!$I$29,0,10*ROW('Water Data'!I85)))</f>
        <v/>
      </c>
      <c r="CK91" s="305" t="str">
        <f ca="true">+IF(OFFSET('Sanitation Data'!$D$28,0,10*ROW('Sanitation Data'!D85))="","",OFFSET('Sanitation Data'!$D$28,0,10*ROW('Sanitation Data'!D85)))</f>
        <v/>
      </c>
      <c r="CL91" s="305" t="str">
        <f ca="true">+IF(OFFSET('Sanitation Data'!$D$29,0,10*ROW('Sanitation Data'!D85))="","",OFFSET('Sanitation Data'!$D$29,0,10*ROW('Sanitation Data'!D85)))</f>
        <v/>
      </c>
      <c r="CM91" s="305" t="str">
        <f ca="true">+IF(OFFSET('Sanitation Data'!$D$30,0,10*ROW('Sanitation Data'!D85))="","",OFFSET('Sanitation Data'!$D$30,0,10*ROW('Sanitation Data'!D85)))</f>
        <v/>
      </c>
      <c r="CN91" s="305" t="str">
        <f ca="true">+IF(OFFSET('Sanitation Data'!$D$31,0,10*ROW('Sanitation Data'!D85))="","",OFFSET('Sanitation Data'!$D$31,0,10*ROW('Sanitation Data'!D85)))</f>
        <v/>
      </c>
      <c r="CO91" s="305" t="str">
        <f ca="true">+IF(OFFSET('Sanitation Data'!$D$32,0,10*ROW('Sanitation Data'!D85))="","",OFFSET('Sanitation Data'!$D$32,0,10*ROW('Sanitation Data'!D85)))</f>
        <v/>
      </c>
      <c r="CP91" s="305" t="str">
        <f ca="true">+IF(OFFSET('Sanitation Data'!$E$28,0,10*ROW('Sanitation Data'!E85))="","",OFFSET('Sanitation Data'!$E$28,0,10*ROW('Sanitation Data'!E85)))</f>
        <v/>
      </c>
      <c r="CQ91" s="305" t="str">
        <f ca="true">+IF(OFFSET('Sanitation Data'!$E$29,0,10*ROW('Sanitation Data'!E85))="","",OFFSET('Sanitation Data'!$E$29,0,10*ROW('Sanitation Data'!E85)))</f>
        <v/>
      </c>
      <c r="CR91" s="305" t="str">
        <f ca="true">+IF(OFFSET('Sanitation Data'!$E$30,0,10*ROW('Sanitation Data'!E85))="","",OFFSET('Sanitation Data'!$E$30,0,10*ROW('Sanitation Data'!E85)))</f>
        <v/>
      </c>
      <c r="CS91" s="305" t="str">
        <f ca="true">+IF(OFFSET('Sanitation Data'!$E$31,0,10*ROW('Sanitation Data'!E85))="","",OFFSET('Sanitation Data'!$E$31,0,10*ROW('Sanitation Data'!E85)))</f>
        <v/>
      </c>
      <c r="CT91" s="305" t="str">
        <f ca="true">+IF(OFFSET('Sanitation Data'!$E$32,0,10*ROW('Sanitation Data'!E85))="","",OFFSET('Sanitation Data'!$E$32,0,10*ROW('Sanitation Data'!E85)))</f>
        <v/>
      </c>
      <c r="CU91" s="305" t="str">
        <f ca="true">+IF(OFFSET('Sanitation Data'!$F$28,0,10*ROW('Sanitation Data'!F85))="","",OFFSET('Sanitation Data'!$F$28,0,10*ROW('Sanitation Data'!F85)))</f>
        <v/>
      </c>
      <c r="CV91" s="305" t="str">
        <f ca="true">+IF(OFFSET('Sanitation Data'!$F$29,0,10*ROW('Sanitation Data'!F85))="","",OFFSET('Sanitation Data'!$F$29,0,10*ROW('Sanitation Data'!F85)))</f>
        <v/>
      </c>
      <c r="CW91" s="305" t="str">
        <f ca="true">+IF(OFFSET('Sanitation Data'!$F$30,0,10*ROW('Sanitation Data'!F85))="","",OFFSET('Sanitation Data'!$F$30,0,10*ROW('Sanitation Data'!F85)))</f>
        <v/>
      </c>
      <c r="CX91" s="305" t="str">
        <f ca="true">+IF(OFFSET('Sanitation Data'!$F$31,0,10*ROW('Sanitation Data'!F85))="","",OFFSET('Sanitation Data'!$F$31,0,10*ROW('Sanitation Data'!F85)))</f>
        <v/>
      </c>
      <c r="CY91" s="305" t="str">
        <f ca="true">+IF(OFFSET('Sanitation Data'!$F$32,0,10*ROW('Sanitation Data'!F85))="","",OFFSET('Sanitation Data'!$F$32,0,10*ROW('Sanitation Data'!F85)))</f>
        <v/>
      </c>
      <c r="CZ91" s="305" t="str">
        <f ca="true">+IF(OFFSET('Sanitation Data'!$G$28,0,10*ROW('Sanitation Data'!G85))="","",OFFSET('Sanitation Data'!$G$28,0,10*ROW('Sanitation Data'!G85)))</f>
        <v/>
      </c>
      <c r="DA91" s="305" t="str">
        <f ca="true">+IF(OFFSET('Sanitation Data'!$G$29,0,10*ROW('Sanitation Data'!G85))="","",OFFSET('Sanitation Data'!$G$29,0,10*ROW('Sanitation Data'!G85)))</f>
        <v/>
      </c>
      <c r="DB91" s="305" t="str">
        <f ca="true">+IF(OFFSET('Sanitation Data'!$G$30,0,10*ROW('Sanitation Data'!G85))="","",OFFSET('Sanitation Data'!$G$30,0,10*ROW('Sanitation Data'!G85)))</f>
        <v/>
      </c>
      <c r="DC91" s="305" t="str">
        <f ca="true">+IF(OFFSET('Sanitation Data'!$G$31,0,10*ROW('Sanitation Data'!G85))="","",OFFSET('Sanitation Data'!$G$31,0,10*ROW('Sanitation Data'!G85)))</f>
        <v/>
      </c>
      <c r="DD91" s="305" t="str">
        <f ca="true">+IF(OFFSET('Sanitation Data'!$G$32,0,10*ROW('Sanitation Data'!G85))="","",OFFSET('Sanitation Data'!$G$32,0,10*ROW('Sanitation Data'!G85)))</f>
        <v/>
      </c>
      <c r="DE91" s="305" t="str">
        <f ca="true">+IF(OFFSET('Sanitation Data'!$H$28,0,10*ROW('Sanitation Data'!H85))="","",OFFSET('Sanitation Data'!$H$28,0,10*ROW('Sanitation Data'!H85)))</f>
        <v/>
      </c>
      <c r="DF91" s="305" t="str">
        <f ca="true">+IF(OFFSET('Sanitation Data'!$H$29,0,10*ROW('Sanitation Data'!H85))="","",OFFSET('Sanitation Data'!$H$29,0,10*ROW('Sanitation Data'!H85)))</f>
        <v/>
      </c>
      <c r="DG91" s="305" t="str">
        <f ca="true">+IF(OFFSET('Sanitation Data'!$H$30,0,10*ROW('Sanitation Data'!H85))="","",OFFSET('Sanitation Data'!$H$30,0,10*ROW('Sanitation Data'!H85)))</f>
        <v/>
      </c>
      <c r="DH91" s="305" t="str">
        <f ca="true">+IF(OFFSET('Sanitation Data'!$H$31,0,10*ROW('Sanitation Data'!H85))="","",OFFSET('Sanitation Data'!$H$31,0,10*ROW('Sanitation Data'!H85)))</f>
        <v/>
      </c>
      <c r="DI91" s="305" t="str">
        <f ca="true">+IF(OFFSET('Sanitation Data'!$H$32,0,10*ROW('Sanitation Data'!H85))="","",OFFSET('Sanitation Data'!$H$32,0,10*ROW('Sanitation Data'!H85)))</f>
        <v/>
      </c>
      <c r="DJ91" s="305" t="str">
        <f ca="true">+IF(OFFSET('Sanitation Data'!$I$28,0,10*ROW('Sanitation Data'!I85))="","",OFFSET('Sanitation Data'!$I$28,0,10*ROW('Sanitation Data'!I85)))</f>
        <v/>
      </c>
      <c r="DK91" s="305" t="str">
        <f ca="true">+IF(OFFSET('Sanitation Data'!$I$29,0,10*ROW('Sanitation Data'!I85))="","",OFFSET('Sanitation Data'!$I$29,0,10*ROW('Sanitation Data'!I85)))</f>
        <v/>
      </c>
      <c r="DL91" s="305" t="str">
        <f ca="true">+IF(OFFSET('Sanitation Data'!$I$30,0,10*ROW('Sanitation Data'!I85))="","",OFFSET('Sanitation Data'!$I$30,0,10*ROW('Sanitation Data'!I85)))</f>
        <v/>
      </c>
      <c r="DM91" s="305" t="str">
        <f ca="true">+IF(OFFSET('Sanitation Data'!$I$31,0,10*ROW('Sanitation Data'!I85))="","",OFFSET('Sanitation Data'!$I$31,0,10*ROW('Sanitation Data'!I85)))</f>
        <v/>
      </c>
      <c r="DN91" s="305" t="str">
        <f ca="true">+IF(OFFSET('Sanitation Data'!$I$32,0,10*ROW('Sanitation Data'!I85))="","",OFFSET('Sanitation Data'!$I$32,0,10*ROW('Sanitation Data'!I85)))</f>
        <v/>
      </c>
      <c r="DO91" s="305" t="str">
        <f ca="true">+IF(OFFSET('Hygiene Data'!$D$11,0,10*ROW('Hygiene Data'!D85))="","",OFFSET('Hygiene Data'!$D$11,0,10*ROW('Hygiene Data'!D85)))</f>
        <v/>
      </c>
      <c r="DP91" s="305" t="str">
        <f ca="true">+IF(OFFSET('Hygiene Data'!$D$12,0,10*ROW('Hygiene Data'!D85))="","",OFFSET('Hygiene Data'!$D$12,0,10*ROW('Hygiene Data'!D85)))</f>
        <v/>
      </c>
      <c r="DQ91" s="305" t="str">
        <f ca="true">+IF(OFFSET('Hygiene Data'!$D$13,0,10*ROW('Hygiene Data'!D85))="","",OFFSET('Hygiene Data'!$D$13,0,10*ROW('Hygiene Data'!D85)))</f>
        <v/>
      </c>
      <c r="DR91" s="305" t="str">
        <f ca="true">+IF(OFFSET('Hygiene Data'!$E$11,0,10*ROW('Hygiene Data'!E85))="","",OFFSET('Hygiene Data'!$E$11,0,10*ROW('Hygiene Data'!E85)))</f>
        <v/>
      </c>
      <c r="DS91" s="305" t="str">
        <f ca="true">+IF(OFFSET('Hygiene Data'!$E$12,0,10*ROW('Hygiene Data'!E85))="","",OFFSET('Hygiene Data'!$E$12,0,10*ROW('Hygiene Data'!E85)))</f>
        <v/>
      </c>
      <c r="DT91" s="305" t="str">
        <f ca="true">+IF(OFFSET('Hygiene Data'!$E$13,0,10*ROW('Hygiene Data'!E85))="","",OFFSET('Hygiene Data'!$E$13,0,10*ROW('Hygiene Data'!E85)))</f>
        <v/>
      </c>
      <c r="DU91" s="305" t="str">
        <f ca="true">+IF(OFFSET('Hygiene Data'!$F$11,0,10*ROW('Hygiene Data'!F85))="","",OFFSET('Hygiene Data'!$F$11,0,10*ROW('Hygiene Data'!F85)))</f>
        <v/>
      </c>
      <c r="DV91" s="305" t="str">
        <f ca="true">+IF(OFFSET('Hygiene Data'!$F$12,0,10*ROW('Hygiene Data'!F85))="","",OFFSET('Hygiene Data'!$F$12,0,10*ROW('Hygiene Data'!F85)))</f>
        <v/>
      </c>
      <c r="DW91" s="305" t="str">
        <f ca="true">+IF(OFFSET('Hygiene Data'!$F$13,0,10*ROW('Hygiene Data'!F85))="","",OFFSET('Hygiene Data'!$F$13,0,10*ROW('Hygiene Data'!F85)))</f>
        <v/>
      </c>
      <c r="DX91" s="305" t="str">
        <f ca="true">+IF(OFFSET('Hygiene Data'!$G$11,0,10*ROW('Hygiene Data'!G85))="","",OFFSET('Hygiene Data'!$G$11,0,10*ROW('Hygiene Data'!G85)))</f>
        <v/>
      </c>
      <c r="DY91" s="305" t="str">
        <f ca="true">+IF(OFFSET('Hygiene Data'!$G$12,0,10*ROW('Hygiene Data'!G85))="","",OFFSET('Hygiene Data'!$G$12,0,10*ROW('Hygiene Data'!G85)))</f>
        <v/>
      </c>
      <c r="DZ91" s="305" t="str">
        <f ca="true">+IF(OFFSET('Hygiene Data'!$G$13,0,10*ROW('Hygiene Data'!G85))="","",OFFSET('Hygiene Data'!$G$13,0,10*ROW('Hygiene Data'!G85)))</f>
        <v/>
      </c>
      <c r="EA91" s="305" t="str">
        <f ca="true">+IF(OFFSET('Hygiene Data'!$H$11,0,10*ROW('Hygiene Data'!H85))="","",OFFSET('Hygiene Data'!$H$11,0,10*ROW('Hygiene Data'!H85)))</f>
        <v/>
      </c>
      <c r="EB91" s="305" t="str">
        <f ca="true">+IF(OFFSET('Hygiene Data'!$H$12,0,10*ROW('Hygiene Data'!H85))="","",OFFSET('Hygiene Data'!$H$12,0,10*ROW('Hygiene Data'!H85)))</f>
        <v/>
      </c>
      <c r="EC91" s="305" t="str">
        <f ca="true">+IF(OFFSET('Hygiene Data'!$H$13,0,10*ROW('Hygiene Data'!H85))="","",OFFSET('Hygiene Data'!$H$13,0,10*ROW('Hygiene Data'!H85)))</f>
        <v/>
      </c>
      <c r="ED91" s="305" t="str">
        <f ca="true">+IF(OFFSET('Hygiene Data'!$I$11,0,10*ROW('Hygiene Data'!I85))="","",OFFSET('Hygiene Data'!$I$11,0,10*ROW('Hygiene Data'!I85)))</f>
        <v/>
      </c>
      <c r="EE91" s="305" t="str">
        <f ca="true">+IF(OFFSET('Hygiene Data'!$I$12,0,10*ROW('Hygiene Data'!I85))="","",OFFSET('Hygiene Data'!$I$12,0,10*ROW('Hygiene Data'!I85)))</f>
        <v/>
      </c>
      <c r="EF91" s="305"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61"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5"/>
      <c r="BS92" s="305" t="str">
        <f ca="true">+IF(OFFSET('Water Data'!$D$27,0,10*ROW('Water Data'!D86))="","",OFFSET('Water Data'!$D$27,0,10*ROW('Water Data'!D86)))</f>
        <v/>
      </c>
      <c r="BT92" s="305" t="str">
        <f ca="true">+IF(OFFSET('Water Data'!$D$28,0,10*ROW('Water Data'!D86))="","",OFFSET('Water Data'!$D$28,0,10*ROW('Water Data'!D86)))</f>
        <v/>
      </c>
      <c r="BU92" s="305" t="str">
        <f ca="true">+IF(OFFSET('Water Data'!$D$29,0,10*ROW('Water Data'!D86))="","",OFFSET('Water Data'!$D$29,0,10*ROW('Water Data'!D86)))</f>
        <v/>
      </c>
      <c r="BV92" s="305" t="str">
        <f ca="true">+IF(OFFSET('Water Data'!$E$27,0,10*ROW('Water Data'!E86))="","",OFFSET('Water Data'!$E$27,0,10*ROW('Water Data'!E86)))</f>
        <v/>
      </c>
      <c r="BW92" s="305" t="str">
        <f ca="true">+IF(OFFSET('Water Data'!$E$28,0,10*ROW('Water Data'!E86))="","",OFFSET('Water Data'!$E$28,0,10*ROW('Water Data'!E86)))</f>
        <v/>
      </c>
      <c r="BX92" s="305" t="str">
        <f ca="true">+IF(OFFSET('Water Data'!$E$29,0,10*ROW('Water Data'!E86))="","",OFFSET('Water Data'!$E$29,0,10*ROW('Water Data'!E86)))</f>
        <v/>
      </c>
      <c r="BY92" s="305" t="str">
        <f ca="true">+IF(OFFSET('Water Data'!$F$27,0,10*ROW('Water Data'!F86))="","",OFFSET('Water Data'!$F$27,0,10*ROW('Water Data'!F86)))</f>
        <v/>
      </c>
      <c r="BZ92" s="305" t="str">
        <f ca="true">+IF(OFFSET('Water Data'!$F$28,0,10*ROW('Water Data'!F86))="","",OFFSET('Water Data'!$F$28,0,10*ROW('Water Data'!F86)))</f>
        <v/>
      </c>
      <c r="CA92" s="305" t="str">
        <f ca="true">+IF(OFFSET('Water Data'!$F$29,0,10*ROW('Water Data'!F86))="","",OFFSET('Water Data'!$F$29,0,10*ROW('Water Data'!F86)))</f>
        <v/>
      </c>
      <c r="CB92" s="305" t="str">
        <f ca="true">+IF(OFFSET('Water Data'!$G$27,0,10*ROW('Water Data'!G86))="","",OFFSET('Water Data'!$G$27,0,10*ROW('Water Data'!G86)))</f>
        <v/>
      </c>
      <c r="CC92" s="305" t="str">
        <f ca="true">+IF(OFFSET('Water Data'!$G$28,0,10*ROW('Water Data'!G86))="","",OFFSET('Water Data'!$G$28,0,10*ROW('Water Data'!G86)))</f>
        <v/>
      </c>
      <c r="CD92" s="305" t="str">
        <f ca="true">+IF(OFFSET('Water Data'!$G$29,0,10*ROW('Water Data'!G86))="","",OFFSET('Water Data'!$G$29,0,10*ROW('Water Data'!G86)))</f>
        <v/>
      </c>
      <c r="CE92" s="305" t="str">
        <f ca="true">+IF(OFFSET('Water Data'!$H$27,0,10*ROW('Water Data'!H86))="","",OFFSET('Water Data'!$H$27,0,10*ROW('Water Data'!H86)))</f>
        <v/>
      </c>
      <c r="CF92" s="305" t="str">
        <f ca="true">+IF(OFFSET('Water Data'!$H$28,0,10*ROW('Water Data'!H86))="","",OFFSET('Water Data'!$H$28,0,10*ROW('Water Data'!H86)))</f>
        <v/>
      </c>
      <c r="CG92" s="305" t="str">
        <f ca="true">+IF(OFFSET('Water Data'!$H$29,0,10*ROW('Water Data'!H86))="","",OFFSET('Water Data'!$H$29,0,10*ROW('Water Data'!H86)))</f>
        <v/>
      </c>
      <c r="CH92" s="305" t="str">
        <f ca="true">+IF(OFFSET('Water Data'!$I$27,0,10*ROW('Water Data'!I86))="","",OFFSET('Water Data'!$I$27,0,10*ROW('Water Data'!I86)))</f>
        <v/>
      </c>
      <c r="CI92" s="305" t="str">
        <f ca="true">+IF(OFFSET('Water Data'!$I$28,0,10*ROW('Water Data'!I86))="","",OFFSET('Water Data'!$I$28,0,10*ROW('Water Data'!I86)))</f>
        <v/>
      </c>
      <c r="CJ92" s="305" t="str">
        <f ca="true">+IF(OFFSET('Water Data'!$I$29,0,10*ROW('Water Data'!I86))="","",OFFSET('Water Data'!$I$29,0,10*ROW('Water Data'!I86)))</f>
        <v/>
      </c>
      <c r="CK92" s="305" t="str">
        <f ca="true">+IF(OFFSET('Sanitation Data'!$D$28,0,10*ROW('Sanitation Data'!D86))="","",OFFSET('Sanitation Data'!$D$28,0,10*ROW('Sanitation Data'!D86)))</f>
        <v/>
      </c>
      <c r="CL92" s="305" t="str">
        <f ca="true">+IF(OFFSET('Sanitation Data'!$D$29,0,10*ROW('Sanitation Data'!D86))="","",OFFSET('Sanitation Data'!$D$29,0,10*ROW('Sanitation Data'!D86)))</f>
        <v/>
      </c>
      <c r="CM92" s="305" t="str">
        <f ca="true">+IF(OFFSET('Sanitation Data'!$D$30,0,10*ROW('Sanitation Data'!D86))="","",OFFSET('Sanitation Data'!$D$30,0,10*ROW('Sanitation Data'!D86)))</f>
        <v/>
      </c>
      <c r="CN92" s="305" t="str">
        <f ca="true">+IF(OFFSET('Sanitation Data'!$D$31,0,10*ROW('Sanitation Data'!D86))="","",OFFSET('Sanitation Data'!$D$31,0,10*ROW('Sanitation Data'!D86)))</f>
        <v/>
      </c>
      <c r="CO92" s="305" t="str">
        <f ca="true">+IF(OFFSET('Sanitation Data'!$D$32,0,10*ROW('Sanitation Data'!D86))="","",OFFSET('Sanitation Data'!$D$32,0,10*ROW('Sanitation Data'!D86)))</f>
        <v/>
      </c>
      <c r="CP92" s="305" t="str">
        <f ca="true">+IF(OFFSET('Sanitation Data'!$E$28,0,10*ROW('Sanitation Data'!E86))="","",OFFSET('Sanitation Data'!$E$28,0,10*ROW('Sanitation Data'!E86)))</f>
        <v/>
      </c>
      <c r="CQ92" s="305" t="str">
        <f ca="true">+IF(OFFSET('Sanitation Data'!$E$29,0,10*ROW('Sanitation Data'!E86))="","",OFFSET('Sanitation Data'!$E$29,0,10*ROW('Sanitation Data'!E86)))</f>
        <v/>
      </c>
      <c r="CR92" s="305" t="str">
        <f ca="true">+IF(OFFSET('Sanitation Data'!$E$30,0,10*ROW('Sanitation Data'!E86))="","",OFFSET('Sanitation Data'!$E$30,0,10*ROW('Sanitation Data'!E86)))</f>
        <v/>
      </c>
      <c r="CS92" s="305" t="str">
        <f ca="true">+IF(OFFSET('Sanitation Data'!$E$31,0,10*ROW('Sanitation Data'!E86))="","",OFFSET('Sanitation Data'!$E$31,0,10*ROW('Sanitation Data'!E86)))</f>
        <v/>
      </c>
      <c r="CT92" s="305" t="str">
        <f ca="true">+IF(OFFSET('Sanitation Data'!$E$32,0,10*ROW('Sanitation Data'!E86))="","",OFFSET('Sanitation Data'!$E$32,0,10*ROW('Sanitation Data'!E86)))</f>
        <v/>
      </c>
      <c r="CU92" s="305" t="str">
        <f ca="true">+IF(OFFSET('Sanitation Data'!$F$28,0,10*ROW('Sanitation Data'!F86))="","",OFFSET('Sanitation Data'!$F$28,0,10*ROW('Sanitation Data'!F86)))</f>
        <v/>
      </c>
      <c r="CV92" s="305" t="str">
        <f ca="true">+IF(OFFSET('Sanitation Data'!$F$29,0,10*ROW('Sanitation Data'!F86))="","",OFFSET('Sanitation Data'!$F$29,0,10*ROW('Sanitation Data'!F86)))</f>
        <v/>
      </c>
      <c r="CW92" s="305" t="str">
        <f ca="true">+IF(OFFSET('Sanitation Data'!$F$30,0,10*ROW('Sanitation Data'!F86))="","",OFFSET('Sanitation Data'!$F$30,0,10*ROW('Sanitation Data'!F86)))</f>
        <v/>
      </c>
      <c r="CX92" s="305" t="str">
        <f ca="true">+IF(OFFSET('Sanitation Data'!$F$31,0,10*ROW('Sanitation Data'!F86))="","",OFFSET('Sanitation Data'!$F$31,0,10*ROW('Sanitation Data'!F86)))</f>
        <v/>
      </c>
      <c r="CY92" s="305" t="str">
        <f ca="true">+IF(OFFSET('Sanitation Data'!$F$32,0,10*ROW('Sanitation Data'!F86))="","",OFFSET('Sanitation Data'!$F$32,0,10*ROW('Sanitation Data'!F86)))</f>
        <v/>
      </c>
      <c r="CZ92" s="305" t="str">
        <f ca="true">+IF(OFFSET('Sanitation Data'!$G$28,0,10*ROW('Sanitation Data'!G86))="","",OFFSET('Sanitation Data'!$G$28,0,10*ROW('Sanitation Data'!G86)))</f>
        <v/>
      </c>
      <c r="DA92" s="305" t="str">
        <f ca="true">+IF(OFFSET('Sanitation Data'!$G$29,0,10*ROW('Sanitation Data'!G86))="","",OFFSET('Sanitation Data'!$G$29,0,10*ROW('Sanitation Data'!G86)))</f>
        <v/>
      </c>
      <c r="DB92" s="305" t="str">
        <f ca="true">+IF(OFFSET('Sanitation Data'!$G$30,0,10*ROW('Sanitation Data'!G86))="","",OFFSET('Sanitation Data'!$G$30,0,10*ROW('Sanitation Data'!G86)))</f>
        <v/>
      </c>
      <c r="DC92" s="305" t="str">
        <f ca="true">+IF(OFFSET('Sanitation Data'!$G$31,0,10*ROW('Sanitation Data'!G86))="","",OFFSET('Sanitation Data'!$G$31,0,10*ROW('Sanitation Data'!G86)))</f>
        <v/>
      </c>
      <c r="DD92" s="305" t="str">
        <f ca="true">+IF(OFFSET('Sanitation Data'!$G$32,0,10*ROW('Sanitation Data'!G86))="","",OFFSET('Sanitation Data'!$G$32,0,10*ROW('Sanitation Data'!G86)))</f>
        <v/>
      </c>
      <c r="DE92" s="305" t="str">
        <f ca="true">+IF(OFFSET('Sanitation Data'!$H$28,0,10*ROW('Sanitation Data'!H86))="","",OFFSET('Sanitation Data'!$H$28,0,10*ROW('Sanitation Data'!H86)))</f>
        <v/>
      </c>
      <c r="DF92" s="305" t="str">
        <f ca="true">+IF(OFFSET('Sanitation Data'!$H$29,0,10*ROW('Sanitation Data'!H86))="","",OFFSET('Sanitation Data'!$H$29,0,10*ROW('Sanitation Data'!H86)))</f>
        <v/>
      </c>
      <c r="DG92" s="305" t="str">
        <f ca="true">+IF(OFFSET('Sanitation Data'!$H$30,0,10*ROW('Sanitation Data'!H86))="","",OFFSET('Sanitation Data'!$H$30,0,10*ROW('Sanitation Data'!H86)))</f>
        <v/>
      </c>
      <c r="DH92" s="305" t="str">
        <f ca="true">+IF(OFFSET('Sanitation Data'!$H$31,0,10*ROW('Sanitation Data'!H86))="","",OFFSET('Sanitation Data'!$H$31,0,10*ROW('Sanitation Data'!H86)))</f>
        <v/>
      </c>
      <c r="DI92" s="305" t="str">
        <f ca="true">+IF(OFFSET('Sanitation Data'!$H$32,0,10*ROW('Sanitation Data'!H86))="","",OFFSET('Sanitation Data'!$H$32,0,10*ROW('Sanitation Data'!H86)))</f>
        <v/>
      </c>
      <c r="DJ92" s="305" t="str">
        <f ca="true">+IF(OFFSET('Sanitation Data'!$I$28,0,10*ROW('Sanitation Data'!I86))="","",OFFSET('Sanitation Data'!$I$28,0,10*ROW('Sanitation Data'!I86)))</f>
        <v/>
      </c>
      <c r="DK92" s="305" t="str">
        <f ca="true">+IF(OFFSET('Sanitation Data'!$I$29,0,10*ROW('Sanitation Data'!I86))="","",OFFSET('Sanitation Data'!$I$29,0,10*ROW('Sanitation Data'!I86)))</f>
        <v/>
      </c>
      <c r="DL92" s="305" t="str">
        <f ca="true">+IF(OFFSET('Sanitation Data'!$I$30,0,10*ROW('Sanitation Data'!I86))="","",OFFSET('Sanitation Data'!$I$30,0,10*ROW('Sanitation Data'!I86)))</f>
        <v/>
      </c>
      <c r="DM92" s="305" t="str">
        <f ca="true">+IF(OFFSET('Sanitation Data'!$I$31,0,10*ROW('Sanitation Data'!I86))="","",OFFSET('Sanitation Data'!$I$31,0,10*ROW('Sanitation Data'!I86)))</f>
        <v/>
      </c>
      <c r="DN92" s="305" t="str">
        <f ca="true">+IF(OFFSET('Sanitation Data'!$I$32,0,10*ROW('Sanitation Data'!I86))="","",OFFSET('Sanitation Data'!$I$32,0,10*ROW('Sanitation Data'!I86)))</f>
        <v/>
      </c>
      <c r="DO92" s="305" t="str">
        <f ca="true">+IF(OFFSET('Hygiene Data'!$D$11,0,10*ROW('Hygiene Data'!D86))="","",OFFSET('Hygiene Data'!$D$11,0,10*ROW('Hygiene Data'!D86)))</f>
        <v/>
      </c>
      <c r="DP92" s="305" t="str">
        <f ca="true">+IF(OFFSET('Hygiene Data'!$D$12,0,10*ROW('Hygiene Data'!D86))="","",OFFSET('Hygiene Data'!$D$12,0,10*ROW('Hygiene Data'!D86)))</f>
        <v/>
      </c>
      <c r="DQ92" s="305" t="str">
        <f ca="true">+IF(OFFSET('Hygiene Data'!$D$13,0,10*ROW('Hygiene Data'!D86))="","",OFFSET('Hygiene Data'!$D$13,0,10*ROW('Hygiene Data'!D86)))</f>
        <v/>
      </c>
      <c r="DR92" s="305" t="str">
        <f ca="true">+IF(OFFSET('Hygiene Data'!$E$11,0,10*ROW('Hygiene Data'!E86))="","",OFFSET('Hygiene Data'!$E$11,0,10*ROW('Hygiene Data'!E86)))</f>
        <v/>
      </c>
      <c r="DS92" s="305" t="str">
        <f ca="true">+IF(OFFSET('Hygiene Data'!$E$12,0,10*ROW('Hygiene Data'!E86))="","",OFFSET('Hygiene Data'!$E$12,0,10*ROW('Hygiene Data'!E86)))</f>
        <v/>
      </c>
      <c r="DT92" s="305" t="str">
        <f ca="true">+IF(OFFSET('Hygiene Data'!$E$13,0,10*ROW('Hygiene Data'!E86))="","",OFFSET('Hygiene Data'!$E$13,0,10*ROW('Hygiene Data'!E86)))</f>
        <v/>
      </c>
      <c r="DU92" s="305" t="str">
        <f ca="true">+IF(OFFSET('Hygiene Data'!$F$11,0,10*ROW('Hygiene Data'!F86))="","",OFFSET('Hygiene Data'!$F$11,0,10*ROW('Hygiene Data'!F86)))</f>
        <v/>
      </c>
      <c r="DV92" s="305" t="str">
        <f ca="true">+IF(OFFSET('Hygiene Data'!$F$12,0,10*ROW('Hygiene Data'!F86))="","",OFFSET('Hygiene Data'!$F$12,0,10*ROW('Hygiene Data'!F86)))</f>
        <v/>
      </c>
      <c r="DW92" s="305" t="str">
        <f ca="true">+IF(OFFSET('Hygiene Data'!$F$13,0,10*ROW('Hygiene Data'!F86))="","",OFFSET('Hygiene Data'!$F$13,0,10*ROW('Hygiene Data'!F86)))</f>
        <v/>
      </c>
      <c r="DX92" s="305" t="str">
        <f ca="true">+IF(OFFSET('Hygiene Data'!$G$11,0,10*ROW('Hygiene Data'!G86))="","",OFFSET('Hygiene Data'!$G$11,0,10*ROW('Hygiene Data'!G86)))</f>
        <v/>
      </c>
      <c r="DY92" s="305" t="str">
        <f ca="true">+IF(OFFSET('Hygiene Data'!$G$12,0,10*ROW('Hygiene Data'!G86))="","",OFFSET('Hygiene Data'!$G$12,0,10*ROW('Hygiene Data'!G86)))</f>
        <v/>
      </c>
      <c r="DZ92" s="305" t="str">
        <f ca="true">+IF(OFFSET('Hygiene Data'!$G$13,0,10*ROW('Hygiene Data'!G86))="","",OFFSET('Hygiene Data'!$G$13,0,10*ROW('Hygiene Data'!G86)))</f>
        <v/>
      </c>
      <c r="EA92" s="305" t="str">
        <f ca="true">+IF(OFFSET('Hygiene Data'!$H$11,0,10*ROW('Hygiene Data'!H86))="","",OFFSET('Hygiene Data'!$H$11,0,10*ROW('Hygiene Data'!H86)))</f>
        <v/>
      </c>
      <c r="EB92" s="305" t="str">
        <f ca="true">+IF(OFFSET('Hygiene Data'!$H$12,0,10*ROW('Hygiene Data'!H86))="","",OFFSET('Hygiene Data'!$H$12,0,10*ROW('Hygiene Data'!H86)))</f>
        <v/>
      </c>
      <c r="EC92" s="305" t="str">
        <f ca="true">+IF(OFFSET('Hygiene Data'!$H$13,0,10*ROW('Hygiene Data'!H86))="","",OFFSET('Hygiene Data'!$H$13,0,10*ROW('Hygiene Data'!H86)))</f>
        <v/>
      </c>
      <c r="ED92" s="305" t="str">
        <f ca="true">+IF(OFFSET('Hygiene Data'!$I$11,0,10*ROW('Hygiene Data'!I86))="","",OFFSET('Hygiene Data'!$I$11,0,10*ROW('Hygiene Data'!I86)))</f>
        <v/>
      </c>
      <c r="EE92" s="305" t="str">
        <f ca="true">+IF(OFFSET('Hygiene Data'!$I$12,0,10*ROW('Hygiene Data'!I86))="","",OFFSET('Hygiene Data'!$I$12,0,10*ROW('Hygiene Data'!I86)))</f>
        <v/>
      </c>
      <c r="EF92" s="305"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61"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5"/>
      <c r="BS93" s="305" t="str">
        <f ca="true">+IF(OFFSET('Water Data'!$D$27,0,10*ROW('Water Data'!D87))="","",OFFSET('Water Data'!$D$27,0,10*ROW('Water Data'!D87)))</f>
        <v/>
      </c>
      <c r="BT93" s="305" t="str">
        <f ca="true">+IF(OFFSET('Water Data'!$D$28,0,10*ROW('Water Data'!D87))="","",OFFSET('Water Data'!$D$28,0,10*ROW('Water Data'!D87)))</f>
        <v/>
      </c>
      <c r="BU93" s="305" t="str">
        <f ca="true">+IF(OFFSET('Water Data'!$D$29,0,10*ROW('Water Data'!D87))="","",OFFSET('Water Data'!$D$29,0,10*ROW('Water Data'!D87)))</f>
        <v/>
      </c>
      <c r="BV93" s="305" t="str">
        <f ca="true">+IF(OFFSET('Water Data'!$E$27,0,10*ROW('Water Data'!E87))="","",OFFSET('Water Data'!$E$27,0,10*ROW('Water Data'!E87)))</f>
        <v/>
      </c>
      <c r="BW93" s="305" t="str">
        <f ca="true">+IF(OFFSET('Water Data'!$E$28,0,10*ROW('Water Data'!E87))="","",OFFSET('Water Data'!$E$28,0,10*ROW('Water Data'!E87)))</f>
        <v/>
      </c>
      <c r="BX93" s="305" t="str">
        <f ca="true">+IF(OFFSET('Water Data'!$E$29,0,10*ROW('Water Data'!E87))="","",OFFSET('Water Data'!$E$29,0,10*ROW('Water Data'!E87)))</f>
        <v/>
      </c>
      <c r="BY93" s="305" t="str">
        <f ca="true">+IF(OFFSET('Water Data'!$F$27,0,10*ROW('Water Data'!F87))="","",OFFSET('Water Data'!$F$27,0,10*ROW('Water Data'!F87)))</f>
        <v/>
      </c>
      <c r="BZ93" s="305" t="str">
        <f ca="true">+IF(OFFSET('Water Data'!$F$28,0,10*ROW('Water Data'!F87))="","",OFFSET('Water Data'!$F$28,0,10*ROW('Water Data'!F87)))</f>
        <v/>
      </c>
      <c r="CA93" s="305" t="str">
        <f ca="true">+IF(OFFSET('Water Data'!$F$29,0,10*ROW('Water Data'!F87))="","",OFFSET('Water Data'!$F$29,0,10*ROW('Water Data'!F87)))</f>
        <v/>
      </c>
      <c r="CB93" s="305" t="str">
        <f ca="true">+IF(OFFSET('Water Data'!$G$27,0,10*ROW('Water Data'!G87))="","",OFFSET('Water Data'!$G$27,0,10*ROW('Water Data'!G87)))</f>
        <v/>
      </c>
      <c r="CC93" s="305" t="str">
        <f ca="true">+IF(OFFSET('Water Data'!$G$28,0,10*ROW('Water Data'!G87))="","",OFFSET('Water Data'!$G$28,0,10*ROW('Water Data'!G87)))</f>
        <v/>
      </c>
      <c r="CD93" s="305" t="str">
        <f ca="true">+IF(OFFSET('Water Data'!$G$29,0,10*ROW('Water Data'!G87))="","",OFFSET('Water Data'!$G$29,0,10*ROW('Water Data'!G87)))</f>
        <v/>
      </c>
      <c r="CE93" s="305" t="str">
        <f ca="true">+IF(OFFSET('Water Data'!$H$27,0,10*ROW('Water Data'!H87))="","",OFFSET('Water Data'!$H$27,0,10*ROW('Water Data'!H87)))</f>
        <v/>
      </c>
      <c r="CF93" s="305" t="str">
        <f ca="true">+IF(OFFSET('Water Data'!$H$28,0,10*ROW('Water Data'!H87))="","",OFFSET('Water Data'!$H$28,0,10*ROW('Water Data'!H87)))</f>
        <v/>
      </c>
      <c r="CG93" s="305" t="str">
        <f ca="true">+IF(OFFSET('Water Data'!$H$29,0,10*ROW('Water Data'!H87))="","",OFFSET('Water Data'!$H$29,0,10*ROW('Water Data'!H87)))</f>
        <v/>
      </c>
      <c r="CH93" s="305" t="str">
        <f ca="true">+IF(OFFSET('Water Data'!$I$27,0,10*ROW('Water Data'!I87))="","",OFFSET('Water Data'!$I$27,0,10*ROW('Water Data'!I87)))</f>
        <v/>
      </c>
      <c r="CI93" s="305" t="str">
        <f ca="true">+IF(OFFSET('Water Data'!$I$28,0,10*ROW('Water Data'!I87))="","",OFFSET('Water Data'!$I$28,0,10*ROW('Water Data'!I87)))</f>
        <v/>
      </c>
      <c r="CJ93" s="305" t="str">
        <f ca="true">+IF(OFFSET('Water Data'!$I$29,0,10*ROW('Water Data'!I87))="","",OFFSET('Water Data'!$I$29,0,10*ROW('Water Data'!I87)))</f>
        <v/>
      </c>
      <c r="CK93" s="305" t="str">
        <f ca="true">+IF(OFFSET('Sanitation Data'!$D$28,0,10*ROW('Sanitation Data'!D87))="","",OFFSET('Sanitation Data'!$D$28,0,10*ROW('Sanitation Data'!D87)))</f>
        <v/>
      </c>
      <c r="CL93" s="305" t="str">
        <f ca="true">+IF(OFFSET('Sanitation Data'!$D$29,0,10*ROW('Sanitation Data'!D87))="","",OFFSET('Sanitation Data'!$D$29,0,10*ROW('Sanitation Data'!D87)))</f>
        <v/>
      </c>
      <c r="CM93" s="305" t="str">
        <f ca="true">+IF(OFFSET('Sanitation Data'!$D$30,0,10*ROW('Sanitation Data'!D87))="","",OFFSET('Sanitation Data'!$D$30,0,10*ROW('Sanitation Data'!D87)))</f>
        <v/>
      </c>
      <c r="CN93" s="305" t="str">
        <f ca="true">+IF(OFFSET('Sanitation Data'!$D$31,0,10*ROW('Sanitation Data'!D87))="","",OFFSET('Sanitation Data'!$D$31,0,10*ROW('Sanitation Data'!D87)))</f>
        <v/>
      </c>
      <c r="CO93" s="305" t="str">
        <f ca="true">+IF(OFFSET('Sanitation Data'!$D$32,0,10*ROW('Sanitation Data'!D87))="","",OFFSET('Sanitation Data'!$D$32,0,10*ROW('Sanitation Data'!D87)))</f>
        <v/>
      </c>
      <c r="CP93" s="305" t="str">
        <f ca="true">+IF(OFFSET('Sanitation Data'!$E$28,0,10*ROW('Sanitation Data'!E87))="","",OFFSET('Sanitation Data'!$E$28,0,10*ROW('Sanitation Data'!E87)))</f>
        <v/>
      </c>
      <c r="CQ93" s="305" t="str">
        <f ca="true">+IF(OFFSET('Sanitation Data'!$E$29,0,10*ROW('Sanitation Data'!E87))="","",OFFSET('Sanitation Data'!$E$29,0,10*ROW('Sanitation Data'!E87)))</f>
        <v/>
      </c>
      <c r="CR93" s="305" t="str">
        <f ca="true">+IF(OFFSET('Sanitation Data'!$E$30,0,10*ROW('Sanitation Data'!E87))="","",OFFSET('Sanitation Data'!$E$30,0,10*ROW('Sanitation Data'!E87)))</f>
        <v/>
      </c>
      <c r="CS93" s="305" t="str">
        <f ca="true">+IF(OFFSET('Sanitation Data'!$E$31,0,10*ROW('Sanitation Data'!E87))="","",OFFSET('Sanitation Data'!$E$31,0,10*ROW('Sanitation Data'!E87)))</f>
        <v/>
      </c>
      <c r="CT93" s="305" t="str">
        <f ca="true">+IF(OFFSET('Sanitation Data'!$E$32,0,10*ROW('Sanitation Data'!E87))="","",OFFSET('Sanitation Data'!$E$32,0,10*ROW('Sanitation Data'!E87)))</f>
        <v/>
      </c>
      <c r="CU93" s="305" t="str">
        <f ca="true">+IF(OFFSET('Sanitation Data'!$F$28,0,10*ROW('Sanitation Data'!F87))="","",OFFSET('Sanitation Data'!$F$28,0,10*ROW('Sanitation Data'!F87)))</f>
        <v/>
      </c>
      <c r="CV93" s="305" t="str">
        <f ca="true">+IF(OFFSET('Sanitation Data'!$F$29,0,10*ROW('Sanitation Data'!F87))="","",OFFSET('Sanitation Data'!$F$29,0,10*ROW('Sanitation Data'!F87)))</f>
        <v/>
      </c>
      <c r="CW93" s="305" t="str">
        <f ca="true">+IF(OFFSET('Sanitation Data'!$F$30,0,10*ROW('Sanitation Data'!F87))="","",OFFSET('Sanitation Data'!$F$30,0,10*ROW('Sanitation Data'!F87)))</f>
        <v/>
      </c>
      <c r="CX93" s="305" t="str">
        <f ca="true">+IF(OFFSET('Sanitation Data'!$F$31,0,10*ROW('Sanitation Data'!F87))="","",OFFSET('Sanitation Data'!$F$31,0,10*ROW('Sanitation Data'!F87)))</f>
        <v/>
      </c>
      <c r="CY93" s="305" t="str">
        <f ca="true">+IF(OFFSET('Sanitation Data'!$F$32,0,10*ROW('Sanitation Data'!F87))="","",OFFSET('Sanitation Data'!$F$32,0,10*ROW('Sanitation Data'!F87)))</f>
        <v/>
      </c>
      <c r="CZ93" s="305" t="str">
        <f ca="true">+IF(OFFSET('Sanitation Data'!$G$28,0,10*ROW('Sanitation Data'!G87))="","",OFFSET('Sanitation Data'!$G$28,0,10*ROW('Sanitation Data'!G87)))</f>
        <v/>
      </c>
      <c r="DA93" s="305" t="str">
        <f ca="true">+IF(OFFSET('Sanitation Data'!$G$29,0,10*ROW('Sanitation Data'!G87))="","",OFFSET('Sanitation Data'!$G$29,0,10*ROW('Sanitation Data'!G87)))</f>
        <v/>
      </c>
      <c r="DB93" s="305" t="str">
        <f ca="true">+IF(OFFSET('Sanitation Data'!$G$30,0,10*ROW('Sanitation Data'!G87))="","",OFFSET('Sanitation Data'!$G$30,0,10*ROW('Sanitation Data'!G87)))</f>
        <v/>
      </c>
      <c r="DC93" s="305" t="str">
        <f ca="true">+IF(OFFSET('Sanitation Data'!$G$31,0,10*ROW('Sanitation Data'!G87))="","",OFFSET('Sanitation Data'!$G$31,0,10*ROW('Sanitation Data'!G87)))</f>
        <v/>
      </c>
      <c r="DD93" s="305" t="str">
        <f ca="true">+IF(OFFSET('Sanitation Data'!$G$32,0,10*ROW('Sanitation Data'!G87))="","",OFFSET('Sanitation Data'!$G$32,0,10*ROW('Sanitation Data'!G87)))</f>
        <v/>
      </c>
      <c r="DE93" s="305" t="str">
        <f ca="true">+IF(OFFSET('Sanitation Data'!$H$28,0,10*ROW('Sanitation Data'!H87))="","",OFFSET('Sanitation Data'!$H$28,0,10*ROW('Sanitation Data'!H87)))</f>
        <v/>
      </c>
      <c r="DF93" s="305" t="str">
        <f ca="true">+IF(OFFSET('Sanitation Data'!$H$29,0,10*ROW('Sanitation Data'!H87))="","",OFFSET('Sanitation Data'!$H$29,0,10*ROW('Sanitation Data'!H87)))</f>
        <v/>
      </c>
      <c r="DG93" s="305" t="str">
        <f ca="true">+IF(OFFSET('Sanitation Data'!$H$30,0,10*ROW('Sanitation Data'!H87))="","",OFFSET('Sanitation Data'!$H$30,0,10*ROW('Sanitation Data'!H87)))</f>
        <v/>
      </c>
      <c r="DH93" s="305" t="str">
        <f ca="true">+IF(OFFSET('Sanitation Data'!$H$31,0,10*ROW('Sanitation Data'!H87))="","",OFFSET('Sanitation Data'!$H$31,0,10*ROW('Sanitation Data'!H87)))</f>
        <v/>
      </c>
      <c r="DI93" s="305" t="str">
        <f ca="true">+IF(OFFSET('Sanitation Data'!$H$32,0,10*ROW('Sanitation Data'!H87))="","",OFFSET('Sanitation Data'!$H$32,0,10*ROW('Sanitation Data'!H87)))</f>
        <v/>
      </c>
      <c r="DJ93" s="305" t="str">
        <f ca="true">+IF(OFFSET('Sanitation Data'!$I$28,0,10*ROW('Sanitation Data'!I87))="","",OFFSET('Sanitation Data'!$I$28,0,10*ROW('Sanitation Data'!I87)))</f>
        <v/>
      </c>
      <c r="DK93" s="305" t="str">
        <f ca="true">+IF(OFFSET('Sanitation Data'!$I$29,0,10*ROW('Sanitation Data'!I87))="","",OFFSET('Sanitation Data'!$I$29,0,10*ROW('Sanitation Data'!I87)))</f>
        <v/>
      </c>
      <c r="DL93" s="305" t="str">
        <f ca="true">+IF(OFFSET('Sanitation Data'!$I$30,0,10*ROW('Sanitation Data'!I87))="","",OFFSET('Sanitation Data'!$I$30,0,10*ROW('Sanitation Data'!I87)))</f>
        <v/>
      </c>
      <c r="DM93" s="305" t="str">
        <f ca="true">+IF(OFFSET('Sanitation Data'!$I$31,0,10*ROW('Sanitation Data'!I87))="","",OFFSET('Sanitation Data'!$I$31,0,10*ROW('Sanitation Data'!I87)))</f>
        <v/>
      </c>
      <c r="DN93" s="305" t="str">
        <f ca="true">+IF(OFFSET('Sanitation Data'!$I$32,0,10*ROW('Sanitation Data'!I87))="","",OFFSET('Sanitation Data'!$I$32,0,10*ROW('Sanitation Data'!I87)))</f>
        <v/>
      </c>
      <c r="DO93" s="305" t="str">
        <f ca="true">+IF(OFFSET('Hygiene Data'!$D$11,0,10*ROW('Hygiene Data'!D87))="","",OFFSET('Hygiene Data'!$D$11,0,10*ROW('Hygiene Data'!D87)))</f>
        <v/>
      </c>
      <c r="DP93" s="305" t="str">
        <f ca="true">+IF(OFFSET('Hygiene Data'!$D$12,0,10*ROW('Hygiene Data'!D87))="","",OFFSET('Hygiene Data'!$D$12,0,10*ROW('Hygiene Data'!D87)))</f>
        <v/>
      </c>
      <c r="DQ93" s="305" t="str">
        <f ca="true">+IF(OFFSET('Hygiene Data'!$D$13,0,10*ROW('Hygiene Data'!D87))="","",OFFSET('Hygiene Data'!$D$13,0,10*ROW('Hygiene Data'!D87)))</f>
        <v/>
      </c>
      <c r="DR93" s="305" t="str">
        <f ca="true">+IF(OFFSET('Hygiene Data'!$E$11,0,10*ROW('Hygiene Data'!E87))="","",OFFSET('Hygiene Data'!$E$11,0,10*ROW('Hygiene Data'!E87)))</f>
        <v/>
      </c>
      <c r="DS93" s="305" t="str">
        <f ca="true">+IF(OFFSET('Hygiene Data'!$E$12,0,10*ROW('Hygiene Data'!E87))="","",OFFSET('Hygiene Data'!$E$12,0,10*ROW('Hygiene Data'!E87)))</f>
        <v/>
      </c>
      <c r="DT93" s="305" t="str">
        <f ca="true">+IF(OFFSET('Hygiene Data'!$E$13,0,10*ROW('Hygiene Data'!E87))="","",OFFSET('Hygiene Data'!$E$13,0,10*ROW('Hygiene Data'!E87)))</f>
        <v/>
      </c>
      <c r="DU93" s="305" t="str">
        <f ca="true">+IF(OFFSET('Hygiene Data'!$F$11,0,10*ROW('Hygiene Data'!F87))="","",OFFSET('Hygiene Data'!$F$11,0,10*ROW('Hygiene Data'!F87)))</f>
        <v/>
      </c>
      <c r="DV93" s="305" t="str">
        <f ca="true">+IF(OFFSET('Hygiene Data'!$F$12,0,10*ROW('Hygiene Data'!F87))="","",OFFSET('Hygiene Data'!$F$12,0,10*ROW('Hygiene Data'!F87)))</f>
        <v/>
      </c>
      <c r="DW93" s="305" t="str">
        <f ca="true">+IF(OFFSET('Hygiene Data'!$F$13,0,10*ROW('Hygiene Data'!F87))="","",OFFSET('Hygiene Data'!$F$13,0,10*ROW('Hygiene Data'!F87)))</f>
        <v/>
      </c>
      <c r="DX93" s="305" t="str">
        <f ca="true">+IF(OFFSET('Hygiene Data'!$G$11,0,10*ROW('Hygiene Data'!G87))="","",OFFSET('Hygiene Data'!$G$11,0,10*ROW('Hygiene Data'!G87)))</f>
        <v/>
      </c>
      <c r="DY93" s="305" t="str">
        <f ca="true">+IF(OFFSET('Hygiene Data'!$G$12,0,10*ROW('Hygiene Data'!G87))="","",OFFSET('Hygiene Data'!$G$12,0,10*ROW('Hygiene Data'!G87)))</f>
        <v/>
      </c>
      <c r="DZ93" s="305" t="str">
        <f ca="true">+IF(OFFSET('Hygiene Data'!$G$13,0,10*ROW('Hygiene Data'!G87))="","",OFFSET('Hygiene Data'!$G$13,0,10*ROW('Hygiene Data'!G87)))</f>
        <v/>
      </c>
      <c r="EA93" s="305" t="str">
        <f ca="true">+IF(OFFSET('Hygiene Data'!$H$11,0,10*ROW('Hygiene Data'!H87))="","",OFFSET('Hygiene Data'!$H$11,0,10*ROW('Hygiene Data'!H87)))</f>
        <v/>
      </c>
      <c r="EB93" s="305" t="str">
        <f ca="true">+IF(OFFSET('Hygiene Data'!$H$12,0,10*ROW('Hygiene Data'!H87))="","",OFFSET('Hygiene Data'!$H$12,0,10*ROW('Hygiene Data'!H87)))</f>
        <v/>
      </c>
      <c r="EC93" s="305" t="str">
        <f ca="true">+IF(OFFSET('Hygiene Data'!$H$13,0,10*ROW('Hygiene Data'!H87))="","",OFFSET('Hygiene Data'!$H$13,0,10*ROW('Hygiene Data'!H87)))</f>
        <v/>
      </c>
      <c r="ED93" s="305" t="str">
        <f ca="true">+IF(OFFSET('Hygiene Data'!$I$11,0,10*ROW('Hygiene Data'!I87))="","",OFFSET('Hygiene Data'!$I$11,0,10*ROW('Hygiene Data'!I87)))</f>
        <v/>
      </c>
      <c r="EE93" s="305" t="str">
        <f ca="true">+IF(OFFSET('Hygiene Data'!$I$12,0,10*ROW('Hygiene Data'!I87))="","",OFFSET('Hygiene Data'!$I$12,0,10*ROW('Hygiene Data'!I87)))</f>
        <v/>
      </c>
      <c r="EF93" s="305"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61"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5"/>
      <c r="BS94" s="305" t="str">
        <f ca="true">+IF(OFFSET('Water Data'!$D$27,0,10*ROW('Water Data'!D88))="","",OFFSET('Water Data'!$D$27,0,10*ROW('Water Data'!D88)))</f>
        <v/>
      </c>
      <c r="BT94" s="305" t="str">
        <f ca="true">+IF(OFFSET('Water Data'!$D$28,0,10*ROW('Water Data'!D88))="","",OFFSET('Water Data'!$D$28,0,10*ROW('Water Data'!D88)))</f>
        <v/>
      </c>
      <c r="BU94" s="305" t="str">
        <f ca="true">+IF(OFFSET('Water Data'!$D$29,0,10*ROW('Water Data'!D88))="","",OFFSET('Water Data'!$D$29,0,10*ROW('Water Data'!D88)))</f>
        <v/>
      </c>
      <c r="BV94" s="305" t="str">
        <f ca="true">+IF(OFFSET('Water Data'!$E$27,0,10*ROW('Water Data'!E88))="","",OFFSET('Water Data'!$E$27,0,10*ROW('Water Data'!E88)))</f>
        <v/>
      </c>
      <c r="BW94" s="305" t="str">
        <f ca="true">+IF(OFFSET('Water Data'!$E$28,0,10*ROW('Water Data'!E88))="","",OFFSET('Water Data'!$E$28,0,10*ROW('Water Data'!E88)))</f>
        <v/>
      </c>
      <c r="BX94" s="305" t="str">
        <f ca="true">+IF(OFFSET('Water Data'!$E$29,0,10*ROW('Water Data'!E88))="","",OFFSET('Water Data'!$E$29,0,10*ROW('Water Data'!E88)))</f>
        <v/>
      </c>
      <c r="BY94" s="305" t="str">
        <f ca="true">+IF(OFFSET('Water Data'!$F$27,0,10*ROW('Water Data'!F88))="","",OFFSET('Water Data'!$F$27,0,10*ROW('Water Data'!F88)))</f>
        <v/>
      </c>
      <c r="BZ94" s="305" t="str">
        <f ca="true">+IF(OFFSET('Water Data'!$F$28,0,10*ROW('Water Data'!F88))="","",OFFSET('Water Data'!$F$28,0,10*ROW('Water Data'!F88)))</f>
        <v/>
      </c>
      <c r="CA94" s="305" t="str">
        <f ca="true">+IF(OFFSET('Water Data'!$F$29,0,10*ROW('Water Data'!F88))="","",OFFSET('Water Data'!$F$29,0,10*ROW('Water Data'!F88)))</f>
        <v/>
      </c>
      <c r="CB94" s="305" t="str">
        <f ca="true">+IF(OFFSET('Water Data'!$G$27,0,10*ROW('Water Data'!G88))="","",OFFSET('Water Data'!$G$27,0,10*ROW('Water Data'!G88)))</f>
        <v/>
      </c>
      <c r="CC94" s="305" t="str">
        <f ca="true">+IF(OFFSET('Water Data'!$G$28,0,10*ROW('Water Data'!G88))="","",OFFSET('Water Data'!$G$28,0,10*ROW('Water Data'!G88)))</f>
        <v/>
      </c>
      <c r="CD94" s="305" t="str">
        <f ca="true">+IF(OFFSET('Water Data'!$G$29,0,10*ROW('Water Data'!G88))="","",OFFSET('Water Data'!$G$29,0,10*ROW('Water Data'!G88)))</f>
        <v/>
      </c>
      <c r="CE94" s="305" t="str">
        <f ca="true">+IF(OFFSET('Water Data'!$H$27,0,10*ROW('Water Data'!H88))="","",OFFSET('Water Data'!$H$27,0,10*ROW('Water Data'!H88)))</f>
        <v/>
      </c>
      <c r="CF94" s="305" t="str">
        <f ca="true">+IF(OFFSET('Water Data'!$H$28,0,10*ROW('Water Data'!H88))="","",OFFSET('Water Data'!$H$28,0,10*ROW('Water Data'!H88)))</f>
        <v/>
      </c>
      <c r="CG94" s="305" t="str">
        <f ca="true">+IF(OFFSET('Water Data'!$H$29,0,10*ROW('Water Data'!H88))="","",OFFSET('Water Data'!$H$29,0,10*ROW('Water Data'!H88)))</f>
        <v/>
      </c>
      <c r="CH94" s="305" t="str">
        <f ca="true">+IF(OFFSET('Water Data'!$I$27,0,10*ROW('Water Data'!I88))="","",OFFSET('Water Data'!$I$27,0,10*ROW('Water Data'!I88)))</f>
        <v/>
      </c>
      <c r="CI94" s="305" t="str">
        <f ca="true">+IF(OFFSET('Water Data'!$I$28,0,10*ROW('Water Data'!I88))="","",OFFSET('Water Data'!$I$28,0,10*ROW('Water Data'!I88)))</f>
        <v/>
      </c>
      <c r="CJ94" s="305" t="str">
        <f ca="true">+IF(OFFSET('Water Data'!$I$29,0,10*ROW('Water Data'!I88))="","",OFFSET('Water Data'!$I$29,0,10*ROW('Water Data'!I88)))</f>
        <v/>
      </c>
      <c r="CK94" s="305" t="str">
        <f ca="true">+IF(OFFSET('Sanitation Data'!$D$28,0,10*ROW('Sanitation Data'!D88))="","",OFFSET('Sanitation Data'!$D$28,0,10*ROW('Sanitation Data'!D88)))</f>
        <v/>
      </c>
      <c r="CL94" s="305" t="str">
        <f ca="true">+IF(OFFSET('Sanitation Data'!$D$29,0,10*ROW('Sanitation Data'!D88))="","",OFFSET('Sanitation Data'!$D$29,0,10*ROW('Sanitation Data'!D88)))</f>
        <v/>
      </c>
      <c r="CM94" s="305" t="str">
        <f ca="true">+IF(OFFSET('Sanitation Data'!$D$30,0,10*ROW('Sanitation Data'!D88))="","",OFFSET('Sanitation Data'!$D$30,0,10*ROW('Sanitation Data'!D88)))</f>
        <v/>
      </c>
      <c r="CN94" s="305" t="str">
        <f ca="true">+IF(OFFSET('Sanitation Data'!$D$31,0,10*ROW('Sanitation Data'!D88))="","",OFFSET('Sanitation Data'!$D$31,0,10*ROW('Sanitation Data'!D88)))</f>
        <v/>
      </c>
      <c r="CO94" s="305" t="str">
        <f ca="true">+IF(OFFSET('Sanitation Data'!$D$32,0,10*ROW('Sanitation Data'!D88))="","",OFFSET('Sanitation Data'!$D$32,0,10*ROW('Sanitation Data'!D88)))</f>
        <v/>
      </c>
      <c r="CP94" s="305" t="str">
        <f ca="true">+IF(OFFSET('Sanitation Data'!$E$28,0,10*ROW('Sanitation Data'!E88))="","",OFFSET('Sanitation Data'!$E$28,0,10*ROW('Sanitation Data'!E88)))</f>
        <v/>
      </c>
      <c r="CQ94" s="305" t="str">
        <f ca="true">+IF(OFFSET('Sanitation Data'!$E$29,0,10*ROW('Sanitation Data'!E88))="","",OFFSET('Sanitation Data'!$E$29,0,10*ROW('Sanitation Data'!E88)))</f>
        <v/>
      </c>
      <c r="CR94" s="305" t="str">
        <f ca="true">+IF(OFFSET('Sanitation Data'!$E$30,0,10*ROW('Sanitation Data'!E88))="","",OFFSET('Sanitation Data'!$E$30,0,10*ROW('Sanitation Data'!E88)))</f>
        <v/>
      </c>
      <c r="CS94" s="305" t="str">
        <f ca="true">+IF(OFFSET('Sanitation Data'!$E$31,0,10*ROW('Sanitation Data'!E88))="","",OFFSET('Sanitation Data'!$E$31,0,10*ROW('Sanitation Data'!E88)))</f>
        <v/>
      </c>
      <c r="CT94" s="305" t="str">
        <f ca="true">+IF(OFFSET('Sanitation Data'!$E$32,0,10*ROW('Sanitation Data'!E88))="","",OFFSET('Sanitation Data'!$E$32,0,10*ROW('Sanitation Data'!E88)))</f>
        <v/>
      </c>
      <c r="CU94" s="305" t="str">
        <f ca="true">+IF(OFFSET('Sanitation Data'!$F$28,0,10*ROW('Sanitation Data'!F88))="","",OFFSET('Sanitation Data'!$F$28,0,10*ROW('Sanitation Data'!F88)))</f>
        <v/>
      </c>
      <c r="CV94" s="305" t="str">
        <f ca="true">+IF(OFFSET('Sanitation Data'!$F$29,0,10*ROW('Sanitation Data'!F88))="","",OFFSET('Sanitation Data'!$F$29,0,10*ROW('Sanitation Data'!F88)))</f>
        <v/>
      </c>
      <c r="CW94" s="305" t="str">
        <f ca="true">+IF(OFFSET('Sanitation Data'!$F$30,0,10*ROW('Sanitation Data'!F88))="","",OFFSET('Sanitation Data'!$F$30,0,10*ROW('Sanitation Data'!F88)))</f>
        <v/>
      </c>
      <c r="CX94" s="305" t="str">
        <f ca="true">+IF(OFFSET('Sanitation Data'!$F$31,0,10*ROW('Sanitation Data'!F88))="","",OFFSET('Sanitation Data'!$F$31,0,10*ROW('Sanitation Data'!F88)))</f>
        <v/>
      </c>
      <c r="CY94" s="305" t="str">
        <f ca="true">+IF(OFFSET('Sanitation Data'!$F$32,0,10*ROW('Sanitation Data'!F88))="","",OFFSET('Sanitation Data'!$F$32,0,10*ROW('Sanitation Data'!F88)))</f>
        <v/>
      </c>
      <c r="CZ94" s="305" t="str">
        <f ca="true">+IF(OFFSET('Sanitation Data'!$G$28,0,10*ROW('Sanitation Data'!G88))="","",OFFSET('Sanitation Data'!$G$28,0,10*ROW('Sanitation Data'!G88)))</f>
        <v/>
      </c>
      <c r="DA94" s="305" t="str">
        <f ca="true">+IF(OFFSET('Sanitation Data'!$G$29,0,10*ROW('Sanitation Data'!G88))="","",OFFSET('Sanitation Data'!$G$29,0,10*ROW('Sanitation Data'!G88)))</f>
        <v/>
      </c>
      <c r="DB94" s="305" t="str">
        <f ca="true">+IF(OFFSET('Sanitation Data'!$G$30,0,10*ROW('Sanitation Data'!G88))="","",OFFSET('Sanitation Data'!$G$30,0,10*ROW('Sanitation Data'!G88)))</f>
        <v/>
      </c>
      <c r="DC94" s="305" t="str">
        <f ca="true">+IF(OFFSET('Sanitation Data'!$G$31,0,10*ROW('Sanitation Data'!G88))="","",OFFSET('Sanitation Data'!$G$31,0,10*ROW('Sanitation Data'!G88)))</f>
        <v/>
      </c>
      <c r="DD94" s="305" t="str">
        <f ca="true">+IF(OFFSET('Sanitation Data'!$G$32,0,10*ROW('Sanitation Data'!G88))="","",OFFSET('Sanitation Data'!$G$32,0,10*ROW('Sanitation Data'!G88)))</f>
        <v/>
      </c>
      <c r="DE94" s="305" t="str">
        <f ca="true">+IF(OFFSET('Sanitation Data'!$H$28,0,10*ROW('Sanitation Data'!H88))="","",OFFSET('Sanitation Data'!$H$28,0,10*ROW('Sanitation Data'!H88)))</f>
        <v/>
      </c>
      <c r="DF94" s="305" t="str">
        <f ca="true">+IF(OFFSET('Sanitation Data'!$H$29,0,10*ROW('Sanitation Data'!H88))="","",OFFSET('Sanitation Data'!$H$29,0,10*ROW('Sanitation Data'!H88)))</f>
        <v/>
      </c>
      <c r="DG94" s="305" t="str">
        <f ca="true">+IF(OFFSET('Sanitation Data'!$H$30,0,10*ROW('Sanitation Data'!H88))="","",OFFSET('Sanitation Data'!$H$30,0,10*ROW('Sanitation Data'!H88)))</f>
        <v/>
      </c>
      <c r="DH94" s="305" t="str">
        <f ca="true">+IF(OFFSET('Sanitation Data'!$H$31,0,10*ROW('Sanitation Data'!H88))="","",OFFSET('Sanitation Data'!$H$31,0,10*ROW('Sanitation Data'!H88)))</f>
        <v/>
      </c>
      <c r="DI94" s="305" t="str">
        <f ca="true">+IF(OFFSET('Sanitation Data'!$H$32,0,10*ROW('Sanitation Data'!H88))="","",OFFSET('Sanitation Data'!$H$32,0,10*ROW('Sanitation Data'!H88)))</f>
        <v/>
      </c>
      <c r="DJ94" s="305" t="str">
        <f ca="true">+IF(OFFSET('Sanitation Data'!$I$28,0,10*ROW('Sanitation Data'!I88))="","",OFFSET('Sanitation Data'!$I$28,0,10*ROW('Sanitation Data'!I88)))</f>
        <v/>
      </c>
      <c r="DK94" s="305" t="str">
        <f ca="true">+IF(OFFSET('Sanitation Data'!$I$29,0,10*ROW('Sanitation Data'!I88))="","",OFFSET('Sanitation Data'!$I$29,0,10*ROW('Sanitation Data'!I88)))</f>
        <v/>
      </c>
      <c r="DL94" s="305" t="str">
        <f ca="true">+IF(OFFSET('Sanitation Data'!$I$30,0,10*ROW('Sanitation Data'!I88))="","",OFFSET('Sanitation Data'!$I$30,0,10*ROW('Sanitation Data'!I88)))</f>
        <v/>
      </c>
      <c r="DM94" s="305" t="str">
        <f ca="true">+IF(OFFSET('Sanitation Data'!$I$31,0,10*ROW('Sanitation Data'!I88))="","",OFFSET('Sanitation Data'!$I$31,0,10*ROW('Sanitation Data'!I88)))</f>
        <v/>
      </c>
      <c r="DN94" s="305" t="str">
        <f ca="true">+IF(OFFSET('Sanitation Data'!$I$32,0,10*ROW('Sanitation Data'!I88))="","",OFFSET('Sanitation Data'!$I$32,0,10*ROW('Sanitation Data'!I88)))</f>
        <v/>
      </c>
      <c r="DO94" s="305" t="str">
        <f ca="true">+IF(OFFSET('Hygiene Data'!$D$11,0,10*ROW('Hygiene Data'!D88))="","",OFFSET('Hygiene Data'!$D$11,0,10*ROW('Hygiene Data'!D88)))</f>
        <v/>
      </c>
      <c r="DP94" s="305" t="str">
        <f ca="true">+IF(OFFSET('Hygiene Data'!$D$12,0,10*ROW('Hygiene Data'!D88))="","",OFFSET('Hygiene Data'!$D$12,0,10*ROW('Hygiene Data'!D88)))</f>
        <v/>
      </c>
      <c r="DQ94" s="305" t="str">
        <f ca="true">+IF(OFFSET('Hygiene Data'!$D$13,0,10*ROW('Hygiene Data'!D88))="","",OFFSET('Hygiene Data'!$D$13,0,10*ROW('Hygiene Data'!D88)))</f>
        <v/>
      </c>
      <c r="DR94" s="305" t="str">
        <f ca="true">+IF(OFFSET('Hygiene Data'!$E$11,0,10*ROW('Hygiene Data'!E88))="","",OFFSET('Hygiene Data'!$E$11,0,10*ROW('Hygiene Data'!E88)))</f>
        <v/>
      </c>
      <c r="DS94" s="305" t="str">
        <f ca="true">+IF(OFFSET('Hygiene Data'!$E$12,0,10*ROW('Hygiene Data'!E88))="","",OFFSET('Hygiene Data'!$E$12,0,10*ROW('Hygiene Data'!E88)))</f>
        <v/>
      </c>
      <c r="DT94" s="305" t="str">
        <f ca="true">+IF(OFFSET('Hygiene Data'!$E$13,0,10*ROW('Hygiene Data'!E88))="","",OFFSET('Hygiene Data'!$E$13,0,10*ROW('Hygiene Data'!E88)))</f>
        <v/>
      </c>
      <c r="DU94" s="305" t="str">
        <f ca="true">+IF(OFFSET('Hygiene Data'!$F$11,0,10*ROW('Hygiene Data'!F88))="","",OFFSET('Hygiene Data'!$F$11,0,10*ROW('Hygiene Data'!F88)))</f>
        <v/>
      </c>
      <c r="DV94" s="305" t="str">
        <f ca="true">+IF(OFFSET('Hygiene Data'!$F$12,0,10*ROW('Hygiene Data'!F88))="","",OFFSET('Hygiene Data'!$F$12,0,10*ROW('Hygiene Data'!F88)))</f>
        <v/>
      </c>
      <c r="DW94" s="305" t="str">
        <f ca="true">+IF(OFFSET('Hygiene Data'!$F$13,0,10*ROW('Hygiene Data'!F88))="","",OFFSET('Hygiene Data'!$F$13,0,10*ROW('Hygiene Data'!F88)))</f>
        <v/>
      </c>
      <c r="DX94" s="305" t="str">
        <f ca="true">+IF(OFFSET('Hygiene Data'!$G$11,0,10*ROW('Hygiene Data'!G88))="","",OFFSET('Hygiene Data'!$G$11,0,10*ROW('Hygiene Data'!G88)))</f>
        <v/>
      </c>
      <c r="DY94" s="305" t="str">
        <f ca="true">+IF(OFFSET('Hygiene Data'!$G$12,0,10*ROW('Hygiene Data'!G88))="","",OFFSET('Hygiene Data'!$G$12,0,10*ROW('Hygiene Data'!G88)))</f>
        <v/>
      </c>
      <c r="DZ94" s="305" t="str">
        <f ca="true">+IF(OFFSET('Hygiene Data'!$G$13,0,10*ROW('Hygiene Data'!G88))="","",OFFSET('Hygiene Data'!$G$13,0,10*ROW('Hygiene Data'!G88)))</f>
        <v/>
      </c>
      <c r="EA94" s="305" t="str">
        <f ca="true">+IF(OFFSET('Hygiene Data'!$H$11,0,10*ROW('Hygiene Data'!H88))="","",OFFSET('Hygiene Data'!$H$11,0,10*ROW('Hygiene Data'!H88)))</f>
        <v/>
      </c>
      <c r="EB94" s="305" t="str">
        <f ca="true">+IF(OFFSET('Hygiene Data'!$H$12,0,10*ROW('Hygiene Data'!H88))="","",OFFSET('Hygiene Data'!$H$12,0,10*ROW('Hygiene Data'!H88)))</f>
        <v/>
      </c>
      <c r="EC94" s="305" t="str">
        <f ca="true">+IF(OFFSET('Hygiene Data'!$H$13,0,10*ROW('Hygiene Data'!H88))="","",OFFSET('Hygiene Data'!$H$13,0,10*ROW('Hygiene Data'!H88)))</f>
        <v/>
      </c>
      <c r="ED94" s="305" t="str">
        <f ca="true">+IF(OFFSET('Hygiene Data'!$I$11,0,10*ROW('Hygiene Data'!I88))="","",OFFSET('Hygiene Data'!$I$11,0,10*ROW('Hygiene Data'!I88)))</f>
        <v/>
      </c>
      <c r="EE94" s="305" t="str">
        <f ca="true">+IF(OFFSET('Hygiene Data'!$I$12,0,10*ROW('Hygiene Data'!I88))="","",OFFSET('Hygiene Data'!$I$12,0,10*ROW('Hygiene Data'!I88)))</f>
        <v/>
      </c>
      <c r="EF94" s="305"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61"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5"/>
      <c r="BS95" s="305" t="str">
        <f ca="true">+IF(OFFSET('Water Data'!$D$27,0,10*ROW('Water Data'!D89))="","",OFFSET('Water Data'!$D$27,0,10*ROW('Water Data'!D89)))</f>
        <v/>
      </c>
      <c r="BT95" s="305" t="str">
        <f ca="true">+IF(OFFSET('Water Data'!$D$28,0,10*ROW('Water Data'!D89))="","",OFFSET('Water Data'!$D$28,0,10*ROW('Water Data'!D89)))</f>
        <v/>
      </c>
      <c r="BU95" s="305" t="str">
        <f ca="true">+IF(OFFSET('Water Data'!$D$29,0,10*ROW('Water Data'!D89))="","",OFFSET('Water Data'!$D$29,0,10*ROW('Water Data'!D89)))</f>
        <v/>
      </c>
      <c r="BV95" s="305" t="str">
        <f ca="true">+IF(OFFSET('Water Data'!$E$27,0,10*ROW('Water Data'!E89))="","",OFFSET('Water Data'!$E$27,0,10*ROW('Water Data'!E89)))</f>
        <v/>
      </c>
      <c r="BW95" s="305" t="str">
        <f ca="true">+IF(OFFSET('Water Data'!$E$28,0,10*ROW('Water Data'!E89))="","",OFFSET('Water Data'!$E$28,0,10*ROW('Water Data'!E89)))</f>
        <v/>
      </c>
      <c r="BX95" s="305" t="str">
        <f ca="true">+IF(OFFSET('Water Data'!$E$29,0,10*ROW('Water Data'!E89))="","",OFFSET('Water Data'!$E$29,0,10*ROW('Water Data'!E89)))</f>
        <v/>
      </c>
      <c r="BY95" s="305" t="str">
        <f ca="true">+IF(OFFSET('Water Data'!$F$27,0,10*ROW('Water Data'!F89))="","",OFFSET('Water Data'!$F$27,0,10*ROW('Water Data'!F89)))</f>
        <v/>
      </c>
      <c r="BZ95" s="305" t="str">
        <f ca="true">+IF(OFFSET('Water Data'!$F$28,0,10*ROW('Water Data'!F89))="","",OFFSET('Water Data'!$F$28,0,10*ROW('Water Data'!F89)))</f>
        <v/>
      </c>
      <c r="CA95" s="305" t="str">
        <f ca="true">+IF(OFFSET('Water Data'!$F$29,0,10*ROW('Water Data'!F89))="","",OFFSET('Water Data'!$F$29,0,10*ROW('Water Data'!F89)))</f>
        <v/>
      </c>
      <c r="CB95" s="305" t="str">
        <f ca="true">+IF(OFFSET('Water Data'!$G$27,0,10*ROW('Water Data'!G89))="","",OFFSET('Water Data'!$G$27,0,10*ROW('Water Data'!G89)))</f>
        <v/>
      </c>
      <c r="CC95" s="305" t="str">
        <f ca="true">+IF(OFFSET('Water Data'!$G$28,0,10*ROW('Water Data'!G89))="","",OFFSET('Water Data'!$G$28,0,10*ROW('Water Data'!G89)))</f>
        <v/>
      </c>
      <c r="CD95" s="305" t="str">
        <f ca="true">+IF(OFFSET('Water Data'!$G$29,0,10*ROW('Water Data'!G89))="","",OFFSET('Water Data'!$G$29,0,10*ROW('Water Data'!G89)))</f>
        <v/>
      </c>
      <c r="CE95" s="305" t="str">
        <f ca="true">+IF(OFFSET('Water Data'!$H$27,0,10*ROW('Water Data'!H89))="","",OFFSET('Water Data'!$H$27,0,10*ROW('Water Data'!H89)))</f>
        <v/>
      </c>
      <c r="CF95" s="305" t="str">
        <f ca="true">+IF(OFFSET('Water Data'!$H$28,0,10*ROW('Water Data'!H89))="","",OFFSET('Water Data'!$H$28,0,10*ROW('Water Data'!H89)))</f>
        <v/>
      </c>
      <c r="CG95" s="305" t="str">
        <f ca="true">+IF(OFFSET('Water Data'!$H$29,0,10*ROW('Water Data'!H89))="","",OFFSET('Water Data'!$H$29,0,10*ROW('Water Data'!H89)))</f>
        <v/>
      </c>
      <c r="CH95" s="305" t="str">
        <f ca="true">+IF(OFFSET('Water Data'!$I$27,0,10*ROW('Water Data'!I89))="","",OFFSET('Water Data'!$I$27,0,10*ROW('Water Data'!I89)))</f>
        <v/>
      </c>
      <c r="CI95" s="305" t="str">
        <f ca="true">+IF(OFFSET('Water Data'!$I$28,0,10*ROW('Water Data'!I89))="","",OFFSET('Water Data'!$I$28,0,10*ROW('Water Data'!I89)))</f>
        <v/>
      </c>
      <c r="CJ95" s="305" t="str">
        <f ca="true">+IF(OFFSET('Water Data'!$I$29,0,10*ROW('Water Data'!I89))="","",OFFSET('Water Data'!$I$29,0,10*ROW('Water Data'!I89)))</f>
        <v/>
      </c>
      <c r="CK95" s="305" t="str">
        <f ca="true">+IF(OFFSET('Sanitation Data'!$D$28,0,10*ROW('Sanitation Data'!D89))="","",OFFSET('Sanitation Data'!$D$28,0,10*ROW('Sanitation Data'!D89)))</f>
        <v/>
      </c>
      <c r="CL95" s="305" t="str">
        <f ca="true">+IF(OFFSET('Sanitation Data'!$D$29,0,10*ROW('Sanitation Data'!D89))="","",OFFSET('Sanitation Data'!$D$29,0,10*ROW('Sanitation Data'!D89)))</f>
        <v/>
      </c>
      <c r="CM95" s="305" t="str">
        <f ca="true">+IF(OFFSET('Sanitation Data'!$D$30,0,10*ROW('Sanitation Data'!D89))="","",OFFSET('Sanitation Data'!$D$30,0,10*ROW('Sanitation Data'!D89)))</f>
        <v/>
      </c>
      <c r="CN95" s="305" t="str">
        <f ca="true">+IF(OFFSET('Sanitation Data'!$D$31,0,10*ROW('Sanitation Data'!D89))="","",OFFSET('Sanitation Data'!$D$31,0,10*ROW('Sanitation Data'!D89)))</f>
        <v/>
      </c>
      <c r="CO95" s="305" t="str">
        <f ca="true">+IF(OFFSET('Sanitation Data'!$D$32,0,10*ROW('Sanitation Data'!D89))="","",OFFSET('Sanitation Data'!$D$32,0,10*ROW('Sanitation Data'!D89)))</f>
        <v/>
      </c>
      <c r="CP95" s="305" t="str">
        <f ca="true">+IF(OFFSET('Sanitation Data'!$E$28,0,10*ROW('Sanitation Data'!E89))="","",OFFSET('Sanitation Data'!$E$28,0,10*ROW('Sanitation Data'!E89)))</f>
        <v/>
      </c>
      <c r="CQ95" s="305" t="str">
        <f ca="true">+IF(OFFSET('Sanitation Data'!$E$29,0,10*ROW('Sanitation Data'!E89))="","",OFFSET('Sanitation Data'!$E$29,0,10*ROW('Sanitation Data'!E89)))</f>
        <v/>
      </c>
      <c r="CR95" s="305" t="str">
        <f ca="true">+IF(OFFSET('Sanitation Data'!$E$30,0,10*ROW('Sanitation Data'!E89))="","",OFFSET('Sanitation Data'!$E$30,0,10*ROW('Sanitation Data'!E89)))</f>
        <v/>
      </c>
      <c r="CS95" s="305" t="str">
        <f ca="true">+IF(OFFSET('Sanitation Data'!$E$31,0,10*ROW('Sanitation Data'!E89))="","",OFFSET('Sanitation Data'!$E$31,0,10*ROW('Sanitation Data'!E89)))</f>
        <v/>
      </c>
      <c r="CT95" s="305" t="str">
        <f ca="true">+IF(OFFSET('Sanitation Data'!$E$32,0,10*ROW('Sanitation Data'!E89))="","",OFFSET('Sanitation Data'!$E$32,0,10*ROW('Sanitation Data'!E89)))</f>
        <v/>
      </c>
      <c r="CU95" s="305" t="str">
        <f ca="true">+IF(OFFSET('Sanitation Data'!$F$28,0,10*ROW('Sanitation Data'!F89))="","",OFFSET('Sanitation Data'!$F$28,0,10*ROW('Sanitation Data'!F89)))</f>
        <v/>
      </c>
      <c r="CV95" s="305" t="str">
        <f ca="true">+IF(OFFSET('Sanitation Data'!$F$29,0,10*ROW('Sanitation Data'!F89))="","",OFFSET('Sanitation Data'!$F$29,0,10*ROW('Sanitation Data'!F89)))</f>
        <v/>
      </c>
      <c r="CW95" s="305" t="str">
        <f ca="true">+IF(OFFSET('Sanitation Data'!$F$30,0,10*ROW('Sanitation Data'!F89))="","",OFFSET('Sanitation Data'!$F$30,0,10*ROW('Sanitation Data'!F89)))</f>
        <v/>
      </c>
      <c r="CX95" s="305" t="str">
        <f ca="true">+IF(OFFSET('Sanitation Data'!$F$31,0,10*ROW('Sanitation Data'!F89))="","",OFFSET('Sanitation Data'!$F$31,0,10*ROW('Sanitation Data'!F89)))</f>
        <v/>
      </c>
      <c r="CY95" s="305" t="str">
        <f ca="true">+IF(OFFSET('Sanitation Data'!$F$32,0,10*ROW('Sanitation Data'!F89))="","",OFFSET('Sanitation Data'!$F$32,0,10*ROW('Sanitation Data'!F89)))</f>
        <v/>
      </c>
      <c r="CZ95" s="305" t="str">
        <f ca="true">+IF(OFFSET('Sanitation Data'!$G$28,0,10*ROW('Sanitation Data'!G89))="","",OFFSET('Sanitation Data'!$G$28,0,10*ROW('Sanitation Data'!G89)))</f>
        <v/>
      </c>
      <c r="DA95" s="305" t="str">
        <f ca="true">+IF(OFFSET('Sanitation Data'!$G$29,0,10*ROW('Sanitation Data'!G89))="","",OFFSET('Sanitation Data'!$G$29,0,10*ROW('Sanitation Data'!G89)))</f>
        <v/>
      </c>
      <c r="DB95" s="305" t="str">
        <f ca="true">+IF(OFFSET('Sanitation Data'!$G$30,0,10*ROW('Sanitation Data'!G89))="","",OFFSET('Sanitation Data'!$G$30,0,10*ROW('Sanitation Data'!G89)))</f>
        <v/>
      </c>
      <c r="DC95" s="305" t="str">
        <f ca="true">+IF(OFFSET('Sanitation Data'!$G$31,0,10*ROW('Sanitation Data'!G89))="","",OFFSET('Sanitation Data'!$G$31,0,10*ROW('Sanitation Data'!G89)))</f>
        <v/>
      </c>
      <c r="DD95" s="305" t="str">
        <f ca="true">+IF(OFFSET('Sanitation Data'!$G$32,0,10*ROW('Sanitation Data'!G89))="","",OFFSET('Sanitation Data'!$G$32,0,10*ROW('Sanitation Data'!G89)))</f>
        <v/>
      </c>
      <c r="DE95" s="305" t="str">
        <f ca="true">+IF(OFFSET('Sanitation Data'!$H$28,0,10*ROW('Sanitation Data'!H89))="","",OFFSET('Sanitation Data'!$H$28,0,10*ROW('Sanitation Data'!H89)))</f>
        <v/>
      </c>
      <c r="DF95" s="305" t="str">
        <f ca="true">+IF(OFFSET('Sanitation Data'!$H$29,0,10*ROW('Sanitation Data'!H89))="","",OFFSET('Sanitation Data'!$H$29,0,10*ROW('Sanitation Data'!H89)))</f>
        <v/>
      </c>
      <c r="DG95" s="305" t="str">
        <f ca="true">+IF(OFFSET('Sanitation Data'!$H$30,0,10*ROW('Sanitation Data'!H89))="","",OFFSET('Sanitation Data'!$H$30,0,10*ROW('Sanitation Data'!H89)))</f>
        <v/>
      </c>
      <c r="DH95" s="305" t="str">
        <f ca="true">+IF(OFFSET('Sanitation Data'!$H$31,0,10*ROW('Sanitation Data'!H89))="","",OFFSET('Sanitation Data'!$H$31,0,10*ROW('Sanitation Data'!H89)))</f>
        <v/>
      </c>
      <c r="DI95" s="305" t="str">
        <f ca="true">+IF(OFFSET('Sanitation Data'!$H$32,0,10*ROW('Sanitation Data'!H89))="","",OFFSET('Sanitation Data'!$H$32,0,10*ROW('Sanitation Data'!H89)))</f>
        <v/>
      </c>
      <c r="DJ95" s="305" t="str">
        <f ca="true">+IF(OFFSET('Sanitation Data'!$I$28,0,10*ROW('Sanitation Data'!I89))="","",OFFSET('Sanitation Data'!$I$28,0,10*ROW('Sanitation Data'!I89)))</f>
        <v/>
      </c>
      <c r="DK95" s="305" t="str">
        <f ca="true">+IF(OFFSET('Sanitation Data'!$I$29,0,10*ROW('Sanitation Data'!I89))="","",OFFSET('Sanitation Data'!$I$29,0,10*ROW('Sanitation Data'!I89)))</f>
        <v/>
      </c>
      <c r="DL95" s="305" t="str">
        <f ca="true">+IF(OFFSET('Sanitation Data'!$I$30,0,10*ROW('Sanitation Data'!I89))="","",OFFSET('Sanitation Data'!$I$30,0,10*ROW('Sanitation Data'!I89)))</f>
        <v/>
      </c>
      <c r="DM95" s="305" t="str">
        <f ca="true">+IF(OFFSET('Sanitation Data'!$I$31,0,10*ROW('Sanitation Data'!I89))="","",OFFSET('Sanitation Data'!$I$31,0,10*ROW('Sanitation Data'!I89)))</f>
        <v/>
      </c>
      <c r="DN95" s="305" t="str">
        <f ca="true">+IF(OFFSET('Sanitation Data'!$I$32,0,10*ROW('Sanitation Data'!I89))="","",OFFSET('Sanitation Data'!$I$32,0,10*ROW('Sanitation Data'!I89)))</f>
        <v/>
      </c>
      <c r="DO95" s="305" t="str">
        <f ca="true">+IF(OFFSET('Hygiene Data'!$D$11,0,10*ROW('Hygiene Data'!D89))="","",OFFSET('Hygiene Data'!$D$11,0,10*ROW('Hygiene Data'!D89)))</f>
        <v/>
      </c>
      <c r="DP95" s="305" t="str">
        <f ca="true">+IF(OFFSET('Hygiene Data'!$D$12,0,10*ROW('Hygiene Data'!D89))="","",OFFSET('Hygiene Data'!$D$12,0,10*ROW('Hygiene Data'!D89)))</f>
        <v/>
      </c>
      <c r="DQ95" s="305" t="str">
        <f ca="true">+IF(OFFSET('Hygiene Data'!$D$13,0,10*ROW('Hygiene Data'!D89))="","",OFFSET('Hygiene Data'!$D$13,0,10*ROW('Hygiene Data'!D89)))</f>
        <v/>
      </c>
      <c r="DR95" s="305" t="str">
        <f ca="true">+IF(OFFSET('Hygiene Data'!$E$11,0,10*ROW('Hygiene Data'!E89))="","",OFFSET('Hygiene Data'!$E$11,0,10*ROW('Hygiene Data'!E89)))</f>
        <v/>
      </c>
      <c r="DS95" s="305" t="str">
        <f ca="true">+IF(OFFSET('Hygiene Data'!$E$12,0,10*ROW('Hygiene Data'!E89))="","",OFFSET('Hygiene Data'!$E$12,0,10*ROW('Hygiene Data'!E89)))</f>
        <v/>
      </c>
      <c r="DT95" s="305" t="str">
        <f ca="true">+IF(OFFSET('Hygiene Data'!$E$13,0,10*ROW('Hygiene Data'!E89))="","",OFFSET('Hygiene Data'!$E$13,0,10*ROW('Hygiene Data'!E89)))</f>
        <v/>
      </c>
      <c r="DU95" s="305" t="str">
        <f ca="true">+IF(OFFSET('Hygiene Data'!$F$11,0,10*ROW('Hygiene Data'!F89))="","",OFFSET('Hygiene Data'!$F$11,0,10*ROW('Hygiene Data'!F89)))</f>
        <v/>
      </c>
      <c r="DV95" s="305" t="str">
        <f ca="true">+IF(OFFSET('Hygiene Data'!$F$12,0,10*ROW('Hygiene Data'!F89))="","",OFFSET('Hygiene Data'!$F$12,0,10*ROW('Hygiene Data'!F89)))</f>
        <v/>
      </c>
      <c r="DW95" s="305" t="str">
        <f ca="true">+IF(OFFSET('Hygiene Data'!$F$13,0,10*ROW('Hygiene Data'!F89))="","",OFFSET('Hygiene Data'!$F$13,0,10*ROW('Hygiene Data'!F89)))</f>
        <v/>
      </c>
      <c r="DX95" s="305" t="str">
        <f ca="true">+IF(OFFSET('Hygiene Data'!$G$11,0,10*ROW('Hygiene Data'!G89))="","",OFFSET('Hygiene Data'!$G$11,0,10*ROW('Hygiene Data'!G89)))</f>
        <v/>
      </c>
      <c r="DY95" s="305" t="str">
        <f ca="true">+IF(OFFSET('Hygiene Data'!$G$12,0,10*ROW('Hygiene Data'!G89))="","",OFFSET('Hygiene Data'!$G$12,0,10*ROW('Hygiene Data'!G89)))</f>
        <v/>
      </c>
      <c r="DZ95" s="305" t="str">
        <f ca="true">+IF(OFFSET('Hygiene Data'!$G$13,0,10*ROW('Hygiene Data'!G89))="","",OFFSET('Hygiene Data'!$G$13,0,10*ROW('Hygiene Data'!G89)))</f>
        <v/>
      </c>
      <c r="EA95" s="305" t="str">
        <f ca="true">+IF(OFFSET('Hygiene Data'!$H$11,0,10*ROW('Hygiene Data'!H89))="","",OFFSET('Hygiene Data'!$H$11,0,10*ROW('Hygiene Data'!H89)))</f>
        <v/>
      </c>
      <c r="EB95" s="305" t="str">
        <f ca="true">+IF(OFFSET('Hygiene Data'!$H$12,0,10*ROW('Hygiene Data'!H89))="","",OFFSET('Hygiene Data'!$H$12,0,10*ROW('Hygiene Data'!H89)))</f>
        <v/>
      </c>
      <c r="EC95" s="305" t="str">
        <f ca="true">+IF(OFFSET('Hygiene Data'!$H$13,0,10*ROW('Hygiene Data'!H89))="","",OFFSET('Hygiene Data'!$H$13,0,10*ROW('Hygiene Data'!H89)))</f>
        <v/>
      </c>
      <c r="ED95" s="305" t="str">
        <f ca="true">+IF(OFFSET('Hygiene Data'!$I$11,0,10*ROW('Hygiene Data'!I89))="","",OFFSET('Hygiene Data'!$I$11,0,10*ROW('Hygiene Data'!I89)))</f>
        <v/>
      </c>
      <c r="EE95" s="305" t="str">
        <f ca="true">+IF(OFFSET('Hygiene Data'!$I$12,0,10*ROW('Hygiene Data'!I89))="","",OFFSET('Hygiene Data'!$I$12,0,10*ROW('Hygiene Data'!I89)))</f>
        <v/>
      </c>
      <c r="EF95" s="305"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61"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5"/>
      <c r="BS96" s="305" t="str">
        <f ca="true">+IF(OFFSET('Water Data'!$D$27,0,10*ROW('Water Data'!D90))="","",OFFSET('Water Data'!$D$27,0,10*ROW('Water Data'!D90)))</f>
        <v/>
      </c>
      <c r="BT96" s="305" t="str">
        <f ca="true">+IF(OFFSET('Water Data'!$D$28,0,10*ROW('Water Data'!D90))="","",OFFSET('Water Data'!$D$28,0,10*ROW('Water Data'!D90)))</f>
        <v/>
      </c>
      <c r="BU96" s="305" t="str">
        <f ca="true">+IF(OFFSET('Water Data'!$D$29,0,10*ROW('Water Data'!D90))="","",OFFSET('Water Data'!$D$29,0,10*ROW('Water Data'!D90)))</f>
        <v/>
      </c>
      <c r="BV96" s="305" t="str">
        <f ca="true">+IF(OFFSET('Water Data'!$E$27,0,10*ROW('Water Data'!E90))="","",OFFSET('Water Data'!$E$27,0,10*ROW('Water Data'!E90)))</f>
        <v/>
      </c>
      <c r="BW96" s="305" t="str">
        <f ca="true">+IF(OFFSET('Water Data'!$E$28,0,10*ROW('Water Data'!E90))="","",OFFSET('Water Data'!$E$28,0,10*ROW('Water Data'!E90)))</f>
        <v/>
      </c>
      <c r="BX96" s="305" t="str">
        <f ca="true">+IF(OFFSET('Water Data'!$E$29,0,10*ROW('Water Data'!E90))="","",OFFSET('Water Data'!$E$29,0,10*ROW('Water Data'!E90)))</f>
        <v/>
      </c>
      <c r="BY96" s="305" t="str">
        <f ca="true">+IF(OFFSET('Water Data'!$F$27,0,10*ROW('Water Data'!F90))="","",OFFSET('Water Data'!$F$27,0,10*ROW('Water Data'!F90)))</f>
        <v/>
      </c>
      <c r="BZ96" s="305" t="str">
        <f ca="true">+IF(OFFSET('Water Data'!$F$28,0,10*ROW('Water Data'!F90))="","",OFFSET('Water Data'!$F$28,0,10*ROW('Water Data'!F90)))</f>
        <v/>
      </c>
      <c r="CA96" s="305" t="str">
        <f ca="true">+IF(OFFSET('Water Data'!$F$29,0,10*ROW('Water Data'!F90))="","",OFFSET('Water Data'!$F$29,0,10*ROW('Water Data'!F90)))</f>
        <v/>
      </c>
      <c r="CB96" s="305" t="str">
        <f ca="true">+IF(OFFSET('Water Data'!$G$27,0,10*ROW('Water Data'!G90))="","",OFFSET('Water Data'!$G$27,0,10*ROW('Water Data'!G90)))</f>
        <v/>
      </c>
      <c r="CC96" s="305" t="str">
        <f ca="true">+IF(OFFSET('Water Data'!$G$28,0,10*ROW('Water Data'!G90))="","",OFFSET('Water Data'!$G$28,0,10*ROW('Water Data'!G90)))</f>
        <v/>
      </c>
      <c r="CD96" s="305" t="str">
        <f ca="true">+IF(OFFSET('Water Data'!$G$29,0,10*ROW('Water Data'!G90))="","",OFFSET('Water Data'!$G$29,0,10*ROW('Water Data'!G90)))</f>
        <v/>
      </c>
      <c r="CE96" s="305" t="str">
        <f ca="true">+IF(OFFSET('Water Data'!$H$27,0,10*ROW('Water Data'!H90))="","",OFFSET('Water Data'!$H$27,0,10*ROW('Water Data'!H90)))</f>
        <v/>
      </c>
      <c r="CF96" s="305" t="str">
        <f ca="true">+IF(OFFSET('Water Data'!$H$28,0,10*ROW('Water Data'!H90))="","",OFFSET('Water Data'!$H$28,0,10*ROW('Water Data'!H90)))</f>
        <v/>
      </c>
      <c r="CG96" s="305" t="str">
        <f ca="true">+IF(OFFSET('Water Data'!$H$29,0,10*ROW('Water Data'!H90))="","",OFFSET('Water Data'!$H$29,0,10*ROW('Water Data'!H90)))</f>
        <v/>
      </c>
      <c r="CH96" s="305" t="str">
        <f ca="true">+IF(OFFSET('Water Data'!$I$27,0,10*ROW('Water Data'!I90))="","",OFFSET('Water Data'!$I$27,0,10*ROW('Water Data'!I90)))</f>
        <v/>
      </c>
      <c r="CI96" s="305" t="str">
        <f ca="true">+IF(OFFSET('Water Data'!$I$28,0,10*ROW('Water Data'!I90))="","",OFFSET('Water Data'!$I$28,0,10*ROW('Water Data'!I90)))</f>
        <v/>
      </c>
      <c r="CJ96" s="305" t="str">
        <f ca="true">+IF(OFFSET('Water Data'!$I$29,0,10*ROW('Water Data'!I90))="","",OFFSET('Water Data'!$I$29,0,10*ROW('Water Data'!I90)))</f>
        <v/>
      </c>
      <c r="CK96" s="305" t="str">
        <f ca="true">+IF(OFFSET('Sanitation Data'!$D$28,0,10*ROW('Sanitation Data'!D90))="","",OFFSET('Sanitation Data'!$D$28,0,10*ROW('Sanitation Data'!D90)))</f>
        <v/>
      </c>
      <c r="CL96" s="305" t="str">
        <f ca="true">+IF(OFFSET('Sanitation Data'!$D$29,0,10*ROW('Sanitation Data'!D90))="","",OFFSET('Sanitation Data'!$D$29,0,10*ROW('Sanitation Data'!D90)))</f>
        <v/>
      </c>
      <c r="CM96" s="305" t="str">
        <f ca="true">+IF(OFFSET('Sanitation Data'!$D$30,0,10*ROW('Sanitation Data'!D90))="","",OFFSET('Sanitation Data'!$D$30,0,10*ROW('Sanitation Data'!D90)))</f>
        <v/>
      </c>
      <c r="CN96" s="305" t="str">
        <f ca="true">+IF(OFFSET('Sanitation Data'!$D$31,0,10*ROW('Sanitation Data'!D90))="","",OFFSET('Sanitation Data'!$D$31,0,10*ROW('Sanitation Data'!D90)))</f>
        <v/>
      </c>
      <c r="CO96" s="305" t="str">
        <f ca="true">+IF(OFFSET('Sanitation Data'!$D$32,0,10*ROW('Sanitation Data'!D90))="","",OFFSET('Sanitation Data'!$D$32,0,10*ROW('Sanitation Data'!D90)))</f>
        <v/>
      </c>
      <c r="CP96" s="305" t="str">
        <f ca="true">+IF(OFFSET('Sanitation Data'!$E$28,0,10*ROW('Sanitation Data'!E90))="","",OFFSET('Sanitation Data'!$E$28,0,10*ROW('Sanitation Data'!E90)))</f>
        <v/>
      </c>
      <c r="CQ96" s="305" t="str">
        <f ca="true">+IF(OFFSET('Sanitation Data'!$E$29,0,10*ROW('Sanitation Data'!E90))="","",OFFSET('Sanitation Data'!$E$29,0,10*ROW('Sanitation Data'!E90)))</f>
        <v/>
      </c>
      <c r="CR96" s="305" t="str">
        <f ca="true">+IF(OFFSET('Sanitation Data'!$E$30,0,10*ROW('Sanitation Data'!E90))="","",OFFSET('Sanitation Data'!$E$30,0,10*ROW('Sanitation Data'!E90)))</f>
        <v/>
      </c>
      <c r="CS96" s="305" t="str">
        <f ca="true">+IF(OFFSET('Sanitation Data'!$E$31,0,10*ROW('Sanitation Data'!E90))="","",OFFSET('Sanitation Data'!$E$31,0,10*ROW('Sanitation Data'!E90)))</f>
        <v/>
      </c>
      <c r="CT96" s="305" t="str">
        <f ca="true">+IF(OFFSET('Sanitation Data'!$E$32,0,10*ROW('Sanitation Data'!E90))="","",OFFSET('Sanitation Data'!$E$32,0,10*ROW('Sanitation Data'!E90)))</f>
        <v/>
      </c>
      <c r="CU96" s="305" t="str">
        <f ca="true">+IF(OFFSET('Sanitation Data'!$F$28,0,10*ROW('Sanitation Data'!F90))="","",OFFSET('Sanitation Data'!$F$28,0,10*ROW('Sanitation Data'!F90)))</f>
        <v/>
      </c>
      <c r="CV96" s="305" t="str">
        <f ca="true">+IF(OFFSET('Sanitation Data'!$F$29,0,10*ROW('Sanitation Data'!F90))="","",OFFSET('Sanitation Data'!$F$29,0,10*ROW('Sanitation Data'!F90)))</f>
        <v/>
      </c>
      <c r="CW96" s="305" t="str">
        <f ca="true">+IF(OFFSET('Sanitation Data'!$F$30,0,10*ROW('Sanitation Data'!F90))="","",OFFSET('Sanitation Data'!$F$30,0,10*ROW('Sanitation Data'!F90)))</f>
        <v/>
      </c>
      <c r="CX96" s="305" t="str">
        <f ca="true">+IF(OFFSET('Sanitation Data'!$F$31,0,10*ROW('Sanitation Data'!F90))="","",OFFSET('Sanitation Data'!$F$31,0,10*ROW('Sanitation Data'!F90)))</f>
        <v/>
      </c>
      <c r="CY96" s="305" t="str">
        <f ca="true">+IF(OFFSET('Sanitation Data'!$F$32,0,10*ROW('Sanitation Data'!F90))="","",OFFSET('Sanitation Data'!$F$32,0,10*ROW('Sanitation Data'!F90)))</f>
        <v/>
      </c>
      <c r="CZ96" s="305" t="str">
        <f ca="true">+IF(OFFSET('Sanitation Data'!$G$28,0,10*ROW('Sanitation Data'!G90))="","",OFFSET('Sanitation Data'!$G$28,0,10*ROW('Sanitation Data'!G90)))</f>
        <v/>
      </c>
      <c r="DA96" s="305" t="str">
        <f ca="true">+IF(OFFSET('Sanitation Data'!$G$29,0,10*ROW('Sanitation Data'!G90))="","",OFFSET('Sanitation Data'!$G$29,0,10*ROW('Sanitation Data'!G90)))</f>
        <v/>
      </c>
      <c r="DB96" s="305" t="str">
        <f ca="true">+IF(OFFSET('Sanitation Data'!$G$30,0,10*ROW('Sanitation Data'!G90))="","",OFFSET('Sanitation Data'!$G$30,0,10*ROW('Sanitation Data'!G90)))</f>
        <v/>
      </c>
      <c r="DC96" s="305" t="str">
        <f ca="true">+IF(OFFSET('Sanitation Data'!$G$31,0,10*ROW('Sanitation Data'!G90))="","",OFFSET('Sanitation Data'!$G$31,0,10*ROW('Sanitation Data'!G90)))</f>
        <v/>
      </c>
      <c r="DD96" s="305" t="str">
        <f ca="true">+IF(OFFSET('Sanitation Data'!$G$32,0,10*ROW('Sanitation Data'!G90))="","",OFFSET('Sanitation Data'!$G$32,0,10*ROW('Sanitation Data'!G90)))</f>
        <v/>
      </c>
      <c r="DE96" s="305" t="str">
        <f ca="true">+IF(OFFSET('Sanitation Data'!$H$28,0,10*ROW('Sanitation Data'!H90))="","",OFFSET('Sanitation Data'!$H$28,0,10*ROW('Sanitation Data'!H90)))</f>
        <v/>
      </c>
      <c r="DF96" s="305" t="str">
        <f ca="true">+IF(OFFSET('Sanitation Data'!$H$29,0,10*ROW('Sanitation Data'!H90))="","",OFFSET('Sanitation Data'!$H$29,0,10*ROW('Sanitation Data'!H90)))</f>
        <v/>
      </c>
      <c r="DG96" s="305" t="str">
        <f ca="true">+IF(OFFSET('Sanitation Data'!$H$30,0,10*ROW('Sanitation Data'!H90))="","",OFFSET('Sanitation Data'!$H$30,0,10*ROW('Sanitation Data'!H90)))</f>
        <v/>
      </c>
      <c r="DH96" s="305" t="str">
        <f ca="true">+IF(OFFSET('Sanitation Data'!$H$31,0,10*ROW('Sanitation Data'!H90))="","",OFFSET('Sanitation Data'!$H$31,0,10*ROW('Sanitation Data'!H90)))</f>
        <v/>
      </c>
      <c r="DI96" s="305" t="str">
        <f ca="true">+IF(OFFSET('Sanitation Data'!$H$32,0,10*ROW('Sanitation Data'!H90))="","",OFFSET('Sanitation Data'!$H$32,0,10*ROW('Sanitation Data'!H90)))</f>
        <v/>
      </c>
      <c r="DJ96" s="305" t="str">
        <f ca="true">+IF(OFFSET('Sanitation Data'!$I$28,0,10*ROW('Sanitation Data'!I90))="","",OFFSET('Sanitation Data'!$I$28,0,10*ROW('Sanitation Data'!I90)))</f>
        <v/>
      </c>
      <c r="DK96" s="305" t="str">
        <f ca="true">+IF(OFFSET('Sanitation Data'!$I$29,0,10*ROW('Sanitation Data'!I90))="","",OFFSET('Sanitation Data'!$I$29,0,10*ROW('Sanitation Data'!I90)))</f>
        <v/>
      </c>
      <c r="DL96" s="305" t="str">
        <f ca="true">+IF(OFFSET('Sanitation Data'!$I$30,0,10*ROW('Sanitation Data'!I90))="","",OFFSET('Sanitation Data'!$I$30,0,10*ROW('Sanitation Data'!I90)))</f>
        <v/>
      </c>
      <c r="DM96" s="305" t="str">
        <f ca="true">+IF(OFFSET('Sanitation Data'!$I$31,0,10*ROW('Sanitation Data'!I90))="","",OFFSET('Sanitation Data'!$I$31,0,10*ROW('Sanitation Data'!I90)))</f>
        <v/>
      </c>
      <c r="DN96" s="305" t="str">
        <f ca="true">+IF(OFFSET('Sanitation Data'!$I$32,0,10*ROW('Sanitation Data'!I90))="","",OFFSET('Sanitation Data'!$I$32,0,10*ROW('Sanitation Data'!I90)))</f>
        <v/>
      </c>
      <c r="DO96" s="305" t="str">
        <f ca="true">+IF(OFFSET('Hygiene Data'!$D$11,0,10*ROW('Hygiene Data'!D90))="","",OFFSET('Hygiene Data'!$D$11,0,10*ROW('Hygiene Data'!D90)))</f>
        <v/>
      </c>
      <c r="DP96" s="305" t="str">
        <f ca="true">+IF(OFFSET('Hygiene Data'!$D$12,0,10*ROW('Hygiene Data'!D90))="","",OFFSET('Hygiene Data'!$D$12,0,10*ROW('Hygiene Data'!D90)))</f>
        <v/>
      </c>
      <c r="DQ96" s="305" t="str">
        <f ca="true">+IF(OFFSET('Hygiene Data'!$D$13,0,10*ROW('Hygiene Data'!D90))="","",OFFSET('Hygiene Data'!$D$13,0,10*ROW('Hygiene Data'!D90)))</f>
        <v/>
      </c>
      <c r="DR96" s="305" t="str">
        <f ca="true">+IF(OFFSET('Hygiene Data'!$E$11,0,10*ROW('Hygiene Data'!E90))="","",OFFSET('Hygiene Data'!$E$11,0,10*ROW('Hygiene Data'!E90)))</f>
        <v/>
      </c>
      <c r="DS96" s="305" t="str">
        <f ca="true">+IF(OFFSET('Hygiene Data'!$E$12,0,10*ROW('Hygiene Data'!E90))="","",OFFSET('Hygiene Data'!$E$12,0,10*ROW('Hygiene Data'!E90)))</f>
        <v/>
      </c>
      <c r="DT96" s="305" t="str">
        <f ca="true">+IF(OFFSET('Hygiene Data'!$E$13,0,10*ROW('Hygiene Data'!E90))="","",OFFSET('Hygiene Data'!$E$13,0,10*ROW('Hygiene Data'!E90)))</f>
        <v/>
      </c>
      <c r="DU96" s="305" t="str">
        <f ca="true">+IF(OFFSET('Hygiene Data'!$F$11,0,10*ROW('Hygiene Data'!F90))="","",OFFSET('Hygiene Data'!$F$11,0,10*ROW('Hygiene Data'!F90)))</f>
        <v/>
      </c>
      <c r="DV96" s="305" t="str">
        <f ca="true">+IF(OFFSET('Hygiene Data'!$F$12,0,10*ROW('Hygiene Data'!F90))="","",OFFSET('Hygiene Data'!$F$12,0,10*ROW('Hygiene Data'!F90)))</f>
        <v/>
      </c>
      <c r="DW96" s="305" t="str">
        <f ca="true">+IF(OFFSET('Hygiene Data'!$F$13,0,10*ROW('Hygiene Data'!F90))="","",OFFSET('Hygiene Data'!$F$13,0,10*ROW('Hygiene Data'!F90)))</f>
        <v/>
      </c>
      <c r="DX96" s="305" t="str">
        <f ca="true">+IF(OFFSET('Hygiene Data'!$G$11,0,10*ROW('Hygiene Data'!G90))="","",OFFSET('Hygiene Data'!$G$11,0,10*ROW('Hygiene Data'!G90)))</f>
        <v/>
      </c>
      <c r="DY96" s="305" t="str">
        <f ca="true">+IF(OFFSET('Hygiene Data'!$G$12,0,10*ROW('Hygiene Data'!G90))="","",OFFSET('Hygiene Data'!$G$12,0,10*ROW('Hygiene Data'!G90)))</f>
        <v/>
      </c>
      <c r="DZ96" s="305" t="str">
        <f ca="true">+IF(OFFSET('Hygiene Data'!$G$13,0,10*ROW('Hygiene Data'!G90))="","",OFFSET('Hygiene Data'!$G$13,0,10*ROW('Hygiene Data'!G90)))</f>
        <v/>
      </c>
      <c r="EA96" s="305" t="str">
        <f ca="true">+IF(OFFSET('Hygiene Data'!$H$11,0,10*ROW('Hygiene Data'!H90))="","",OFFSET('Hygiene Data'!$H$11,0,10*ROW('Hygiene Data'!H90)))</f>
        <v/>
      </c>
      <c r="EB96" s="305" t="str">
        <f ca="true">+IF(OFFSET('Hygiene Data'!$H$12,0,10*ROW('Hygiene Data'!H90))="","",OFFSET('Hygiene Data'!$H$12,0,10*ROW('Hygiene Data'!H90)))</f>
        <v/>
      </c>
      <c r="EC96" s="305" t="str">
        <f ca="true">+IF(OFFSET('Hygiene Data'!$H$13,0,10*ROW('Hygiene Data'!H90))="","",OFFSET('Hygiene Data'!$H$13,0,10*ROW('Hygiene Data'!H90)))</f>
        <v/>
      </c>
      <c r="ED96" s="305" t="str">
        <f ca="true">+IF(OFFSET('Hygiene Data'!$I$11,0,10*ROW('Hygiene Data'!I90))="","",OFFSET('Hygiene Data'!$I$11,0,10*ROW('Hygiene Data'!I90)))</f>
        <v/>
      </c>
      <c r="EE96" s="305" t="str">
        <f ca="true">+IF(OFFSET('Hygiene Data'!$I$12,0,10*ROW('Hygiene Data'!I90))="","",OFFSET('Hygiene Data'!$I$12,0,10*ROW('Hygiene Data'!I90)))</f>
        <v/>
      </c>
      <c r="EF96" s="305"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61"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5"/>
      <c r="BS97" s="305" t="str">
        <f ca="true">+IF(OFFSET('Water Data'!$D$27,0,10*ROW('Water Data'!D91))="","",OFFSET('Water Data'!$D$27,0,10*ROW('Water Data'!D91)))</f>
        <v/>
      </c>
      <c r="BT97" s="305" t="str">
        <f ca="true">+IF(OFFSET('Water Data'!$D$28,0,10*ROW('Water Data'!D91))="","",OFFSET('Water Data'!$D$28,0,10*ROW('Water Data'!D91)))</f>
        <v/>
      </c>
      <c r="BU97" s="305" t="str">
        <f ca="true">+IF(OFFSET('Water Data'!$D$29,0,10*ROW('Water Data'!D91))="","",OFFSET('Water Data'!$D$29,0,10*ROW('Water Data'!D91)))</f>
        <v/>
      </c>
      <c r="BV97" s="305" t="str">
        <f ca="true">+IF(OFFSET('Water Data'!$E$27,0,10*ROW('Water Data'!E91))="","",OFFSET('Water Data'!$E$27,0,10*ROW('Water Data'!E91)))</f>
        <v/>
      </c>
      <c r="BW97" s="305" t="str">
        <f ca="true">+IF(OFFSET('Water Data'!$E$28,0,10*ROW('Water Data'!E91))="","",OFFSET('Water Data'!$E$28,0,10*ROW('Water Data'!E91)))</f>
        <v/>
      </c>
      <c r="BX97" s="305" t="str">
        <f ca="true">+IF(OFFSET('Water Data'!$E$29,0,10*ROW('Water Data'!E91))="","",OFFSET('Water Data'!$E$29,0,10*ROW('Water Data'!E91)))</f>
        <v/>
      </c>
      <c r="BY97" s="305" t="str">
        <f ca="true">+IF(OFFSET('Water Data'!$F$27,0,10*ROW('Water Data'!F91))="","",OFFSET('Water Data'!$F$27,0,10*ROW('Water Data'!F91)))</f>
        <v/>
      </c>
      <c r="BZ97" s="305" t="str">
        <f ca="true">+IF(OFFSET('Water Data'!$F$28,0,10*ROW('Water Data'!F91))="","",OFFSET('Water Data'!$F$28,0,10*ROW('Water Data'!F91)))</f>
        <v/>
      </c>
      <c r="CA97" s="305" t="str">
        <f ca="true">+IF(OFFSET('Water Data'!$F$29,0,10*ROW('Water Data'!F91))="","",OFFSET('Water Data'!$F$29,0,10*ROW('Water Data'!F91)))</f>
        <v/>
      </c>
      <c r="CB97" s="305" t="str">
        <f ca="true">+IF(OFFSET('Water Data'!$G$27,0,10*ROW('Water Data'!G91))="","",OFFSET('Water Data'!$G$27,0,10*ROW('Water Data'!G91)))</f>
        <v/>
      </c>
      <c r="CC97" s="305" t="str">
        <f ca="true">+IF(OFFSET('Water Data'!$G$28,0,10*ROW('Water Data'!G91))="","",OFFSET('Water Data'!$G$28,0,10*ROW('Water Data'!G91)))</f>
        <v/>
      </c>
      <c r="CD97" s="305" t="str">
        <f ca="true">+IF(OFFSET('Water Data'!$G$29,0,10*ROW('Water Data'!G91))="","",OFFSET('Water Data'!$G$29,0,10*ROW('Water Data'!G91)))</f>
        <v/>
      </c>
      <c r="CE97" s="305" t="str">
        <f ca="true">+IF(OFFSET('Water Data'!$H$27,0,10*ROW('Water Data'!H91))="","",OFFSET('Water Data'!$H$27,0,10*ROW('Water Data'!H91)))</f>
        <v/>
      </c>
      <c r="CF97" s="305" t="str">
        <f ca="true">+IF(OFFSET('Water Data'!$H$28,0,10*ROW('Water Data'!H91))="","",OFFSET('Water Data'!$H$28,0,10*ROW('Water Data'!H91)))</f>
        <v/>
      </c>
      <c r="CG97" s="305" t="str">
        <f ca="true">+IF(OFFSET('Water Data'!$H$29,0,10*ROW('Water Data'!H91))="","",OFFSET('Water Data'!$H$29,0,10*ROW('Water Data'!H91)))</f>
        <v/>
      </c>
      <c r="CH97" s="305" t="str">
        <f ca="true">+IF(OFFSET('Water Data'!$I$27,0,10*ROW('Water Data'!I91))="","",OFFSET('Water Data'!$I$27,0,10*ROW('Water Data'!I91)))</f>
        <v/>
      </c>
      <c r="CI97" s="305" t="str">
        <f ca="true">+IF(OFFSET('Water Data'!$I$28,0,10*ROW('Water Data'!I91))="","",OFFSET('Water Data'!$I$28,0,10*ROW('Water Data'!I91)))</f>
        <v/>
      </c>
      <c r="CJ97" s="305" t="str">
        <f ca="true">+IF(OFFSET('Water Data'!$I$29,0,10*ROW('Water Data'!I91))="","",OFFSET('Water Data'!$I$29,0,10*ROW('Water Data'!I91)))</f>
        <v/>
      </c>
      <c r="CK97" s="305" t="str">
        <f ca="true">+IF(OFFSET('Sanitation Data'!$D$28,0,10*ROW('Sanitation Data'!D91))="","",OFFSET('Sanitation Data'!$D$28,0,10*ROW('Sanitation Data'!D91)))</f>
        <v/>
      </c>
      <c r="CL97" s="305" t="str">
        <f ca="true">+IF(OFFSET('Sanitation Data'!$D$29,0,10*ROW('Sanitation Data'!D91))="","",OFFSET('Sanitation Data'!$D$29,0,10*ROW('Sanitation Data'!D91)))</f>
        <v/>
      </c>
      <c r="CM97" s="305" t="str">
        <f ca="true">+IF(OFFSET('Sanitation Data'!$D$30,0,10*ROW('Sanitation Data'!D91))="","",OFFSET('Sanitation Data'!$D$30,0,10*ROW('Sanitation Data'!D91)))</f>
        <v/>
      </c>
      <c r="CN97" s="305" t="str">
        <f ca="true">+IF(OFFSET('Sanitation Data'!$D$31,0,10*ROW('Sanitation Data'!D91))="","",OFFSET('Sanitation Data'!$D$31,0,10*ROW('Sanitation Data'!D91)))</f>
        <v/>
      </c>
      <c r="CO97" s="305" t="str">
        <f ca="true">+IF(OFFSET('Sanitation Data'!$D$32,0,10*ROW('Sanitation Data'!D91))="","",OFFSET('Sanitation Data'!$D$32,0,10*ROW('Sanitation Data'!D91)))</f>
        <v/>
      </c>
      <c r="CP97" s="305" t="str">
        <f ca="true">+IF(OFFSET('Sanitation Data'!$E$28,0,10*ROW('Sanitation Data'!E91))="","",OFFSET('Sanitation Data'!$E$28,0,10*ROW('Sanitation Data'!E91)))</f>
        <v/>
      </c>
      <c r="CQ97" s="305" t="str">
        <f ca="true">+IF(OFFSET('Sanitation Data'!$E$29,0,10*ROW('Sanitation Data'!E91))="","",OFFSET('Sanitation Data'!$E$29,0,10*ROW('Sanitation Data'!E91)))</f>
        <v/>
      </c>
      <c r="CR97" s="305" t="str">
        <f ca="true">+IF(OFFSET('Sanitation Data'!$E$30,0,10*ROW('Sanitation Data'!E91))="","",OFFSET('Sanitation Data'!$E$30,0,10*ROW('Sanitation Data'!E91)))</f>
        <v/>
      </c>
      <c r="CS97" s="305" t="str">
        <f ca="true">+IF(OFFSET('Sanitation Data'!$E$31,0,10*ROW('Sanitation Data'!E91))="","",OFFSET('Sanitation Data'!$E$31,0,10*ROW('Sanitation Data'!E91)))</f>
        <v/>
      </c>
      <c r="CT97" s="305" t="str">
        <f ca="true">+IF(OFFSET('Sanitation Data'!$E$32,0,10*ROW('Sanitation Data'!E91))="","",OFFSET('Sanitation Data'!$E$32,0,10*ROW('Sanitation Data'!E91)))</f>
        <v/>
      </c>
      <c r="CU97" s="305" t="str">
        <f ca="true">+IF(OFFSET('Sanitation Data'!$F$28,0,10*ROW('Sanitation Data'!F91))="","",OFFSET('Sanitation Data'!$F$28,0,10*ROW('Sanitation Data'!F91)))</f>
        <v/>
      </c>
      <c r="CV97" s="305" t="str">
        <f ca="true">+IF(OFFSET('Sanitation Data'!$F$29,0,10*ROW('Sanitation Data'!F91))="","",OFFSET('Sanitation Data'!$F$29,0,10*ROW('Sanitation Data'!F91)))</f>
        <v/>
      </c>
      <c r="CW97" s="305" t="str">
        <f ca="true">+IF(OFFSET('Sanitation Data'!$F$30,0,10*ROW('Sanitation Data'!F91))="","",OFFSET('Sanitation Data'!$F$30,0,10*ROW('Sanitation Data'!F91)))</f>
        <v/>
      </c>
      <c r="CX97" s="305" t="str">
        <f ca="true">+IF(OFFSET('Sanitation Data'!$F$31,0,10*ROW('Sanitation Data'!F91))="","",OFFSET('Sanitation Data'!$F$31,0,10*ROW('Sanitation Data'!F91)))</f>
        <v/>
      </c>
      <c r="CY97" s="305" t="str">
        <f ca="true">+IF(OFFSET('Sanitation Data'!$F$32,0,10*ROW('Sanitation Data'!F91))="","",OFFSET('Sanitation Data'!$F$32,0,10*ROW('Sanitation Data'!F91)))</f>
        <v/>
      </c>
      <c r="CZ97" s="305" t="str">
        <f ca="true">+IF(OFFSET('Sanitation Data'!$G$28,0,10*ROW('Sanitation Data'!G91))="","",OFFSET('Sanitation Data'!$G$28,0,10*ROW('Sanitation Data'!G91)))</f>
        <v/>
      </c>
      <c r="DA97" s="305" t="str">
        <f ca="true">+IF(OFFSET('Sanitation Data'!$G$29,0,10*ROW('Sanitation Data'!G91))="","",OFFSET('Sanitation Data'!$G$29,0,10*ROW('Sanitation Data'!G91)))</f>
        <v/>
      </c>
      <c r="DB97" s="305" t="str">
        <f ca="true">+IF(OFFSET('Sanitation Data'!$G$30,0,10*ROW('Sanitation Data'!G91))="","",OFFSET('Sanitation Data'!$G$30,0,10*ROW('Sanitation Data'!G91)))</f>
        <v/>
      </c>
      <c r="DC97" s="305" t="str">
        <f ca="true">+IF(OFFSET('Sanitation Data'!$G$31,0,10*ROW('Sanitation Data'!G91))="","",OFFSET('Sanitation Data'!$G$31,0,10*ROW('Sanitation Data'!G91)))</f>
        <v/>
      </c>
      <c r="DD97" s="305" t="str">
        <f ca="true">+IF(OFFSET('Sanitation Data'!$G$32,0,10*ROW('Sanitation Data'!G91))="","",OFFSET('Sanitation Data'!$G$32,0,10*ROW('Sanitation Data'!G91)))</f>
        <v/>
      </c>
      <c r="DE97" s="305" t="str">
        <f ca="true">+IF(OFFSET('Sanitation Data'!$H$28,0,10*ROW('Sanitation Data'!H91))="","",OFFSET('Sanitation Data'!$H$28,0,10*ROW('Sanitation Data'!H91)))</f>
        <v/>
      </c>
      <c r="DF97" s="305" t="str">
        <f ca="true">+IF(OFFSET('Sanitation Data'!$H$29,0,10*ROW('Sanitation Data'!H91))="","",OFFSET('Sanitation Data'!$H$29,0,10*ROW('Sanitation Data'!H91)))</f>
        <v/>
      </c>
      <c r="DG97" s="305" t="str">
        <f ca="true">+IF(OFFSET('Sanitation Data'!$H$30,0,10*ROW('Sanitation Data'!H91))="","",OFFSET('Sanitation Data'!$H$30,0,10*ROW('Sanitation Data'!H91)))</f>
        <v/>
      </c>
      <c r="DH97" s="305" t="str">
        <f ca="true">+IF(OFFSET('Sanitation Data'!$H$31,0,10*ROW('Sanitation Data'!H91))="","",OFFSET('Sanitation Data'!$H$31,0,10*ROW('Sanitation Data'!H91)))</f>
        <v/>
      </c>
      <c r="DI97" s="305" t="str">
        <f ca="true">+IF(OFFSET('Sanitation Data'!$H$32,0,10*ROW('Sanitation Data'!H91))="","",OFFSET('Sanitation Data'!$H$32,0,10*ROW('Sanitation Data'!H91)))</f>
        <v/>
      </c>
      <c r="DJ97" s="305" t="str">
        <f ca="true">+IF(OFFSET('Sanitation Data'!$I$28,0,10*ROW('Sanitation Data'!I91))="","",OFFSET('Sanitation Data'!$I$28,0,10*ROW('Sanitation Data'!I91)))</f>
        <v/>
      </c>
      <c r="DK97" s="305" t="str">
        <f ca="true">+IF(OFFSET('Sanitation Data'!$I$29,0,10*ROW('Sanitation Data'!I91))="","",OFFSET('Sanitation Data'!$I$29,0,10*ROW('Sanitation Data'!I91)))</f>
        <v/>
      </c>
      <c r="DL97" s="305" t="str">
        <f ca="true">+IF(OFFSET('Sanitation Data'!$I$30,0,10*ROW('Sanitation Data'!I91))="","",OFFSET('Sanitation Data'!$I$30,0,10*ROW('Sanitation Data'!I91)))</f>
        <v/>
      </c>
      <c r="DM97" s="305" t="str">
        <f ca="true">+IF(OFFSET('Sanitation Data'!$I$31,0,10*ROW('Sanitation Data'!I91))="","",OFFSET('Sanitation Data'!$I$31,0,10*ROW('Sanitation Data'!I91)))</f>
        <v/>
      </c>
      <c r="DN97" s="305" t="str">
        <f ca="true">+IF(OFFSET('Sanitation Data'!$I$32,0,10*ROW('Sanitation Data'!I91))="","",OFFSET('Sanitation Data'!$I$32,0,10*ROW('Sanitation Data'!I91)))</f>
        <v/>
      </c>
      <c r="DO97" s="305" t="str">
        <f ca="true">+IF(OFFSET('Hygiene Data'!$D$11,0,10*ROW('Hygiene Data'!D91))="","",OFFSET('Hygiene Data'!$D$11,0,10*ROW('Hygiene Data'!D91)))</f>
        <v/>
      </c>
      <c r="DP97" s="305" t="str">
        <f ca="true">+IF(OFFSET('Hygiene Data'!$D$12,0,10*ROW('Hygiene Data'!D91))="","",OFFSET('Hygiene Data'!$D$12,0,10*ROW('Hygiene Data'!D91)))</f>
        <v/>
      </c>
      <c r="DQ97" s="305" t="str">
        <f ca="true">+IF(OFFSET('Hygiene Data'!$D$13,0,10*ROW('Hygiene Data'!D91))="","",OFFSET('Hygiene Data'!$D$13,0,10*ROW('Hygiene Data'!D91)))</f>
        <v/>
      </c>
      <c r="DR97" s="305" t="str">
        <f ca="true">+IF(OFFSET('Hygiene Data'!$E$11,0,10*ROW('Hygiene Data'!E91))="","",OFFSET('Hygiene Data'!$E$11,0,10*ROW('Hygiene Data'!E91)))</f>
        <v/>
      </c>
      <c r="DS97" s="305" t="str">
        <f ca="true">+IF(OFFSET('Hygiene Data'!$E$12,0,10*ROW('Hygiene Data'!E91))="","",OFFSET('Hygiene Data'!$E$12,0,10*ROW('Hygiene Data'!E91)))</f>
        <v/>
      </c>
      <c r="DT97" s="305" t="str">
        <f ca="true">+IF(OFFSET('Hygiene Data'!$E$13,0,10*ROW('Hygiene Data'!E91))="","",OFFSET('Hygiene Data'!$E$13,0,10*ROW('Hygiene Data'!E91)))</f>
        <v/>
      </c>
      <c r="DU97" s="305" t="str">
        <f ca="true">+IF(OFFSET('Hygiene Data'!$F$11,0,10*ROW('Hygiene Data'!F91))="","",OFFSET('Hygiene Data'!$F$11,0,10*ROW('Hygiene Data'!F91)))</f>
        <v/>
      </c>
      <c r="DV97" s="305" t="str">
        <f ca="true">+IF(OFFSET('Hygiene Data'!$F$12,0,10*ROW('Hygiene Data'!F91))="","",OFFSET('Hygiene Data'!$F$12,0,10*ROW('Hygiene Data'!F91)))</f>
        <v/>
      </c>
      <c r="DW97" s="305" t="str">
        <f ca="true">+IF(OFFSET('Hygiene Data'!$F$13,0,10*ROW('Hygiene Data'!F91))="","",OFFSET('Hygiene Data'!$F$13,0,10*ROW('Hygiene Data'!F91)))</f>
        <v/>
      </c>
      <c r="DX97" s="305" t="str">
        <f ca="true">+IF(OFFSET('Hygiene Data'!$G$11,0,10*ROW('Hygiene Data'!G91))="","",OFFSET('Hygiene Data'!$G$11,0,10*ROW('Hygiene Data'!G91)))</f>
        <v/>
      </c>
      <c r="DY97" s="305" t="str">
        <f ca="true">+IF(OFFSET('Hygiene Data'!$G$12,0,10*ROW('Hygiene Data'!G91))="","",OFFSET('Hygiene Data'!$G$12,0,10*ROW('Hygiene Data'!G91)))</f>
        <v/>
      </c>
      <c r="DZ97" s="305" t="str">
        <f ca="true">+IF(OFFSET('Hygiene Data'!$G$13,0,10*ROW('Hygiene Data'!G91))="","",OFFSET('Hygiene Data'!$G$13,0,10*ROW('Hygiene Data'!G91)))</f>
        <v/>
      </c>
      <c r="EA97" s="305" t="str">
        <f ca="true">+IF(OFFSET('Hygiene Data'!$H$11,0,10*ROW('Hygiene Data'!H91))="","",OFFSET('Hygiene Data'!$H$11,0,10*ROW('Hygiene Data'!H91)))</f>
        <v/>
      </c>
      <c r="EB97" s="305" t="str">
        <f ca="true">+IF(OFFSET('Hygiene Data'!$H$12,0,10*ROW('Hygiene Data'!H91))="","",OFFSET('Hygiene Data'!$H$12,0,10*ROW('Hygiene Data'!H91)))</f>
        <v/>
      </c>
      <c r="EC97" s="305" t="str">
        <f ca="true">+IF(OFFSET('Hygiene Data'!$H$13,0,10*ROW('Hygiene Data'!H91))="","",OFFSET('Hygiene Data'!$H$13,0,10*ROW('Hygiene Data'!H91)))</f>
        <v/>
      </c>
      <c r="ED97" s="305" t="str">
        <f ca="true">+IF(OFFSET('Hygiene Data'!$I$11,0,10*ROW('Hygiene Data'!I91))="","",OFFSET('Hygiene Data'!$I$11,0,10*ROW('Hygiene Data'!I91)))</f>
        <v/>
      </c>
      <c r="EE97" s="305" t="str">
        <f ca="true">+IF(OFFSET('Hygiene Data'!$I$12,0,10*ROW('Hygiene Data'!I91))="","",OFFSET('Hygiene Data'!$I$12,0,10*ROW('Hygiene Data'!I91)))</f>
        <v/>
      </c>
      <c r="EF97" s="305"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61"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5"/>
      <c r="BS98" s="305" t="str">
        <f ca="true">+IF(OFFSET('Water Data'!$D$27,0,10*ROW('Water Data'!D92))="","",OFFSET('Water Data'!$D$27,0,10*ROW('Water Data'!D92)))</f>
        <v/>
      </c>
      <c r="BT98" s="305" t="str">
        <f ca="true">+IF(OFFSET('Water Data'!$D$28,0,10*ROW('Water Data'!D92))="","",OFFSET('Water Data'!$D$28,0,10*ROW('Water Data'!D92)))</f>
        <v/>
      </c>
      <c r="BU98" s="305" t="str">
        <f ca="true">+IF(OFFSET('Water Data'!$D$29,0,10*ROW('Water Data'!D92))="","",OFFSET('Water Data'!$D$29,0,10*ROW('Water Data'!D92)))</f>
        <v/>
      </c>
      <c r="BV98" s="305" t="str">
        <f ca="true">+IF(OFFSET('Water Data'!$E$27,0,10*ROW('Water Data'!E92))="","",OFFSET('Water Data'!$E$27,0,10*ROW('Water Data'!E92)))</f>
        <v/>
      </c>
      <c r="BW98" s="305" t="str">
        <f ca="true">+IF(OFFSET('Water Data'!$E$28,0,10*ROW('Water Data'!E92))="","",OFFSET('Water Data'!$E$28,0,10*ROW('Water Data'!E92)))</f>
        <v/>
      </c>
      <c r="BX98" s="305" t="str">
        <f ca="true">+IF(OFFSET('Water Data'!$E$29,0,10*ROW('Water Data'!E92))="","",OFFSET('Water Data'!$E$29,0,10*ROW('Water Data'!E92)))</f>
        <v/>
      </c>
      <c r="BY98" s="305" t="str">
        <f ca="true">+IF(OFFSET('Water Data'!$F$27,0,10*ROW('Water Data'!F92))="","",OFFSET('Water Data'!$F$27,0,10*ROW('Water Data'!F92)))</f>
        <v/>
      </c>
      <c r="BZ98" s="305" t="str">
        <f ca="true">+IF(OFFSET('Water Data'!$F$28,0,10*ROW('Water Data'!F92))="","",OFFSET('Water Data'!$F$28,0,10*ROW('Water Data'!F92)))</f>
        <v/>
      </c>
      <c r="CA98" s="305" t="str">
        <f ca="true">+IF(OFFSET('Water Data'!$F$29,0,10*ROW('Water Data'!F92))="","",OFFSET('Water Data'!$F$29,0,10*ROW('Water Data'!F92)))</f>
        <v/>
      </c>
      <c r="CB98" s="305" t="str">
        <f ca="true">+IF(OFFSET('Water Data'!$G$27,0,10*ROW('Water Data'!G92))="","",OFFSET('Water Data'!$G$27,0,10*ROW('Water Data'!G92)))</f>
        <v/>
      </c>
      <c r="CC98" s="305" t="str">
        <f ca="true">+IF(OFFSET('Water Data'!$G$28,0,10*ROW('Water Data'!G92))="","",OFFSET('Water Data'!$G$28,0,10*ROW('Water Data'!G92)))</f>
        <v/>
      </c>
      <c r="CD98" s="305" t="str">
        <f ca="true">+IF(OFFSET('Water Data'!$G$29,0,10*ROW('Water Data'!G92))="","",OFFSET('Water Data'!$G$29,0,10*ROW('Water Data'!G92)))</f>
        <v/>
      </c>
      <c r="CE98" s="305" t="str">
        <f ca="true">+IF(OFFSET('Water Data'!$H$27,0,10*ROW('Water Data'!H92))="","",OFFSET('Water Data'!$H$27,0,10*ROW('Water Data'!H92)))</f>
        <v/>
      </c>
      <c r="CF98" s="305" t="str">
        <f ca="true">+IF(OFFSET('Water Data'!$H$28,0,10*ROW('Water Data'!H92))="","",OFFSET('Water Data'!$H$28,0,10*ROW('Water Data'!H92)))</f>
        <v/>
      </c>
      <c r="CG98" s="305" t="str">
        <f ca="true">+IF(OFFSET('Water Data'!$H$29,0,10*ROW('Water Data'!H92))="","",OFFSET('Water Data'!$H$29,0,10*ROW('Water Data'!H92)))</f>
        <v/>
      </c>
      <c r="CH98" s="305" t="str">
        <f ca="true">+IF(OFFSET('Water Data'!$I$27,0,10*ROW('Water Data'!I92))="","",OFFSET('Water Data'!$I$27,0,10*ROW('Water Data'!I92)))</f>
        <v/>
      </c>
      <c r="CI98" s="305" t="str">
        <f ca="true">+IF(OFFSET('Water Data'!$I$28,0,10*ROW('Water Data'!I92))="","",OFFSET('Water Data'!$I$28,0,10*ROW('Water Data'!I92)))</f>
        <v/>
      </c>
      <c r="CJ98" s="305" t="str">
        <f ca="true">+IF(OFFSET('Water Data'!$I$29,0,10*ROW('Water Data'!I92))="","",OFFSET('Water Data'!$I$29,0,10*ROW('Water Data'!I92)))</f>
        <v/>
      </c>
      <c r="CK98" s="305" t="str">
        <f ca="true">+IF(OFFSET('Sanitation Data'!$D$28,0,10*ROW('Sanitation Data'!D92))="","",OFFSET('Sanitation Data'!$D$28,0,10*ROW('Sanitation Data'!D92)))</f>
        <v/>
      </c>
      <c r="CL98" s="305" t="str">
        <f ca="true">+IF(OFFSET('Sanitation Data'!$D$29,0,10*ROW('Sanitation Data'!D92))="","",OFFSET('Sanitation Data'!$D$29,0,10*ROW('Sanitation Data'!D92)))</f>
        <v/>
      </c>
      <c r="CM98" s="305" t="str">
        <f ca="true">+IF(OFFSET('Sanitation Data'!$D$30,0,10*ROW('Sanitation Data'!D92))="","",OFFSET('Sanitation Data'!$D$30,0,10*ROW('Sanitation Data'!D92)))</f>
        <v/>
      </c>
      <c r="CN98" s="305" t="str">
        <f ca="true">+IF(OFFSET('Sanitation Data'!$D$31,0,10*ROW('Sanitation Data'!D92))="","",OFFSET('Sanitation Data'!$D$31,0,10*ROW('Sanitation Data'!D92)))</f>
        <v/>
      </c>
      <c r="CO98" s="305" t="str">
        <f ca="true">+IF(OFFSET('Sanitation Data'!$D$32,0,10*ROW('Sanitation Data'!D92))="","",OFFSET('Sanitation Data'!$D$32,0,10*ROW('Sanitation Data'!D92)))</f>
        <v/>
      </c>
      <c r="CP98" s="305" t="str">
        <f ca="true">+IF(OFFSET('Sanitation Data'!$E$28,0,10*ROW('Sanitation Data'!E92))="","",OFFSET('Sanitation Data'!$E$28,0,10*ROW('Sanitation Data'!E92)))</f>
        <v/>
      </c>
      <c r="CQ98" s="305" t="str">
        <f ca="true">+IF(OFFSET('Sanitation Data'!$E$29,0,10*ROW('Sanitation Data'!E92))="","",OFFSET('Sanitation Data'!$E$29,0,10*ROW('Sanitation Data'!E92)))</f>
        <v/>
      </c>
      <c r="CR98" s="305" t="str">
        <f ca="true">+IF(OFFSET('Sanitation Data'!$E$30,0,10*ROW('Sanitation Data'!E92))="","",OFFSET('Sanitation Data'!$E$30,0,10*ROW('Sanitation Data'!E92)))</f>
        <v/>
      </c>
      <c r="CS98" s="305" t="str">
        <f ca="true">+IF(OFFSET('Sanitation Data'!$E$31,0,10*ROW('Sanitation Data'!E92))="","",OFFSET('Sanitation Data'!$E$31,0,10*ROW('Sanitation Data'!E92)))</f>
        <v/>
      </c>
      <c r="CT98" s="305" t="str">
        <f ca="true">+IF(OFFSET('Sanitation Data'!$E$32,0,10*ROW('Sanitation Data'!E92))="","",OFFSET('Sanitation Data'!$E$32,0,10*ROW('Sanitation Data'!E92)))</f>
        <v/>
      </c>
      <c r="CU98" s="305" t="str">
        <f ca="true">+IF(OFFSET('Sanitation Data'!$F$28,0,10*ROW('Sanitation Data'!F92))="","",OFFSET('Sanitation Data'!$F$28,0,10*ROW('Sanitation Data'!F92)))</f>
        <v/>
      </c>
      <c r="CV98" s="305" t="str">
        <f ca="true">+IF(OFFSET('Sanitation Data'!$F$29,0,10*ROW('Sanitation Data'!F92))="","",OFFSET('Sanitation Data'!$F$29,0,10*ROW('Sanitation Data'!F92)))</f>
        <v/>
      </c>
      <c r="CW98" s="305" t="str">
        <f ca="true">+IF(OFFSET('Sanitation Data'!$F$30,0,10*ROW('Sanitation Data'!F92))="","",OFFSET('Sanitation Data'!$F$30,0,10*ROW('Sanitation Data'!F92)))</f>
        <v/>
      </c>
      <c r="CX98" s="305" t="str">
        <f ca="true">+IF(OFFSET('Sanitation Data'!$F$31,0,10*ROW('Sanitation Data'!F92))="","",OFFSET('Sanitation Data'!$F$31,0,10*ROW('Sanitation Data'!F92)))</f>
        <v/>
      </c>
      <c r="CY98" s="305" t="str">
        <f ca="true">+IF(OFFSET('Sanitation Data'!$F$32,0,10*ROW('Sanitation Data'!F92))="","",OFFSET('Sanitation Data'!$F$32,0,10*ROW('Sanitation Data'!F92)))</f>
        <v/>
      </c>
      <c r="CZ98" s="305" t="str">
        <f ca="true">+IF(OFFSET('Sanitation Data'!$G$28,0,10*ROW('Sanitation Data'!G92))="","",OFFSET('Sanitation Data'!$G$28,0,10*ROW('Sanitation Data'!G92)))</f>
        <v/>
      </c>
      <c r="DA98" s="305" t="str">
        <f ca="true">+IF(OFFSET('Sanitation Data'!$G$29,0,10*ROW('Sanitation Data'!G92))="","",OFFSET('Sanitation Data'!$G$29,0,10*ROW('Sanitation Data'!G92)))</f>
        <v/>
      </c>
      <c r="DB98" s="305" t="str">
        <f ca="true">+IF(OFFSET('Sanitation Data'!$G$30,0,10*ROW('Sanitation Data'!G92))="","",OFFSET('Sanitation Data'!$G$30,0,10*ROW('Sanitation Data'!G92)))</f>
        <v/>
      </c>
      <c r="DC98" s="305" t="str">
        <f ca="true">+IF(OFFSET('Sanitation Data'!$G$31,0,10*ROW('Sanitation Data'!G92))="","",OFFSET('Sanitation Data'!$G$31,0,10*ROW('Sanitation Data'!G92)))</f>
        <v/>
      </c>
      <c r="DD98" s="305" t="str">
        <f ca="true">+IF(OFFSET('Sanitation Data'!$G$32,0,10*ROW('Sanitation Data'!G92))="","",OFFSET('Sanitation Data'!$G$32,0,10*ROW('Sanitation Data'!G92)))</f>
        <v/>
      </c>
      <c r="DE98" s="305" t="str">
        <f ca="true">+IF(OFFSET('Sanitation Data'!$H$28,0,10*ROW('Sanitation Data'!H92))="","",OFFSET('Sanitation Data'!$H$28,0,10*ROW('Sanitation Data'!H92)))</f>
        <v/>
      </c>
      <c r="DF98" s="305" t="str">
        <f ca="true">+IF(OFFSET('Sanitation Data'!$H$29,0,10*ROW('Sanitation Data'!H92))="","",OFFSET('Sanitation Data'!$H$29,0,10*ROW('Sanitation Data'!H92)))</f>
        <v/>
      </c>
      <c r="DG98" s="305" t="str">
        <f ca="true">+IF(OFFSET('Sanitation Data'!$H$30,0,10*ROW('Sanitation Data'!H92))="","",OFFSET('Sanitation Data'!$H$30,0,10*ROW('Sanitation Data'!H92)))</f>
        <v/>
      </c>
      <c r="DH98" s="305" t="str">
        <f ca="true">+IF(OFFSET('Sanitation Data'!$H$31,0,10*ROW('Sanitation Data'!H92))="","",OFFSET('Sanitation Data'!$H$31,0,10*ROW('Sanitation Data'!H92)))</f>
        <v/>
      </c>
      <c r="DI98" s="305" t="str">
        <f ca="true">+IF(OFFSET('Sanitation Data'!$H$32,0,10*ROW('Sanitation Data'!H92))="","",OFFSET('Sanitation Data'!$H$32,0,10*ROW('Sanitation Data'!H92)))</f>
        <v/>
      </c>
      <c r="DJ98" s="305" t="str">
        <f ca="true">+IF(OFFSET('Sanitation Data'!$I$28,0,10*ROW('Sanitation Data'!I92))="","",OFFSET('Sanitation Data'!$I$28,0,10*ROW('Sanitation Data'!I92)))</f>
        <v/>
      </c>
      <c r="DK98" s="305" t="str">
        <f ca="true">+IF(OFFSET('Sanitation Data'!$I$29,0,10*ROW('Sanitation Data'!I92))="","",OFFSET('Sanitation Data'!$I$29,0,10*ROW('Sanitation Data'!I92)))</f>
        <v/>
      </c>
      <c r="DL98" s="305" t="str">
        <f ca="true">+IF(OFFSET('Sanitation Data'!$I$30,0,10*ROW('Sanitation Data'!I92))="","",OFFSET('Sanitation Data'!$I$30,0,10*ROW('Sanitation Data'!I92)))</f>
        <v/>
      </c>
      <c r="DM98" s="305" t="str">
        <f ca="true">+IF(OFFSET('Sanitation Data'!$I$31,0,10*ROW('Sanitation Data'!I92))="","",OFFSET('Sanitation Data'!$I$31,0,10*ROW('Sanitation Data'!I92)))</f>
        <v/>
      </c>
      <c r="DN98" s="305" t="str">
        <f ca="true">+IF(OFFSET('Sanitation Data'!$I$32,0,10*ROW('Sanitation Data'!I92))="","",OFFSET('Sanitation Data'!$I$32,0,10*ROW('Sanitation Data'!I92)))</f>
        <v/>
      </c>
      <c r="DO98" s="305" t="str">
        <f ca="true">+IF(OFFSET('Hygiene Data'!$D$11,0,10*ROW('Hygiene Data'!D92))="","",OFFSET('Hygiene Data'!$D$11,0,10*ROW('Hygiene Data'!D92)))</f>
        <v/>
      </c>
      <c r="DP98" s="305" t="str">
        <f ca="true">+IF(OFFSET('Hygiene Data'!$D$12,0,10*ROW('Hygiene Data'!D92))="","",OFFSET('Hygiene Data'!$D$12,0,10*ROW('Hygiene Data'!D92)))</f>
        <v/>
      </c>
      <c r="DQ98" s="305" t="str">
        <f ca="true">+IF(OFFSET('Hygiene Data'!$D$13,0,10*ROW('Hygiene Data'!D92))="","",OFFSET('Hygiene Data'!$D$13,0,10*ROW('Hygiene Data'!D92)))</f>
        <v/>
      </c>
      <c r="DR98" s="305" t="str">
        <f ca="true">+IF(OFFSET('Hygiene Data'!$E$11,0,10*ROW('Hygiene Data'!E92))="","",OFFSET('Hygiene Data'!$E$11,0,10*ROW('Hygiene Data'!E92)))</f>
        <v/>
      </c>
      <c r="DS98" s="305" t="str">
        <f ca="true">+IF(OFFSET('Hygiene Data'!$E$12,0,10*ROW('Hygiene Data'!E92))="","",OFFSET('Hygiene Data'!$E$12,0,10*ROW('Hygiene Data'!E92)))</f>
        <v/>
      </c>
      <c r="DT98" s="305" t="str">
        <f ca="true">+IF(OFFSET('Hygiene Data'!$E$13,0,10*ROW('Hygiene Data'!E92))="","",OFFSET('Hygiene Data'!$E$13,0,10*ROW('Hygiene Data'!E92)))</f>
        <v/>
      </c>
      <c r="DU98" s="305" t="str">
        <f ca="true">+IF(OFFSET('Hygiene Data'!$F$11,0,10*ROW('Hygiene Data'!F92))="","",OFFSET('Hygiene Data'!$F$11,0,10*ROW('Hygiene Data'!F92)))</f>
        <v/>
      </c>
      <c r="DV98" s="305" t="str">
        <f ca="true">+IF(OFFSET('Hygiene Data'!$F$12,0,10*ROW('Hygiene Data'!F92))="","",OFFSET('Hygiene Data'!$F$12,0,10*ROW('Hygiene Data'!F92)))</f>
        <v/>
      </c>
      <c r="DW98" s="305" t="str">
        <f ca="true">+IF(OFFSET('Hygiene Data'!$F$13,0,10*ROW('Hygiene Data'!F92))="","",OFFSET('Hygiene Data'!$F$13,0,10*ROW('Hygiene Data'!F92)))</f>
        <v/>
      </c>
      <c r="DX98" s="305" t="str">
        <f ca="true">+IF(OFFSET('Hygiene Data'!$G$11,0,10*ROW('Hygiene Data'!G92))="","",OFFSET('Hygiene Data'!$G$11,0,10*ROW('Hygiene Data'!G92)))</f>
        <v/>
      </c>
      <c r="DY98" s="305" t="str">
        <f ca="true">+IF(OFFSET('Hygiene Data'!$G$12,0,10*ROW('Hygiene Data'!G92))="","",OFFSET('Hygiene Data'!$G$12,0,10*ROW('Hygiene Data'!G92)))</f>
        <v/>
      </c>
      <c r="DZ98" s="305" t="str">
        <f ca="true">+IF(OFFSET('Hygiene Data'!$G$13,0,10*ROW('Hygiene Data'!G92))="","",OFFSET('Hygiene Data'!$G$13,0,10*ROW('Hygiene Data'!G92)))</f>
        <v/>
      </c>
      <c r="EA98" s="305" t="str">
        <f ca="true">+IF(OFFSET('Hygiene Data'!$H$11,0,10*ROW('Hygiene Data'!H92))="","",OFFSET('Hygiene Data'!$H$11,0,10*ROW('Hygiene Data'!H92)))</f>
        <v/>
      </c>
      <c r="EB98" s="305" t="str">
        <f ca="true">+IF(OFFSET('Hygiene Data'!$H$12,0,10*ROW('Hygiene Data'!H92))="","",OFFSET('Hygiene Data'!$H$12,0,10*ROW('Hygiene Data'!H92)))</f>
        <v/>
      </c>
      <c r="EC98" s="305" t="str">
        <f ca="true">+IF(OFFSET('Hygiene Data'!$H$13,0,10*ROW('Hygiene Data'!H92))="","",OFFSET('Hygiene Data'!$H$13,0,10*ROW('Hygiene Data'!H92)))</f>
        <v/>
      </c>
      <c r="ED98" s="305" t="str">
        <f ca="true">+IF(OFFSET('Hygiene Data'!$I$11,0,10*ROW('Hygiene Data'!I92))="","",OFFSET('Hygiene Data'!$I$11,0,10*ROW('Hygiene Data'!I92)))</f>
        <v/>
      </c>
      <c r="EE98" s="305" t="str">
        <f ca="true">+IF(OFFSET('Hygiene Data'!$I$12,0,10*ROW('Hygiene Data'!I92))="","",OFFSET('Hygiene Data'!$I$12,0,10*ROW('Hygiene Data'!I92)))</f>
        <v/>
      </c>
      <c r="EF98" s="305"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61"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5"/>
      <c r="BS99" s="305" t="str">
        <f ca="true">+IF(OFFSET('Water Data'!$D$27,0,10*ROW('Water Data'!D93))="","",OFFSET('Water Data'!$D$27,0,10*ROW('Water Data'!D93)))</f>
        <v/>
      </c>
      <c r="BT99" s="305" t="str">
        <f ca="true">+IF(OFFSET('Water Data'!$D$28,0,10*ROW('Water Data'!D93))="","",OFFSET('Water Data'!$D$28,0,10*ROW('Water Data'!D93)))</f>
        <v/>
      </c>
      <c r="BU99" s="305" t="str">
        <f ca="true">+IF(OFFSET('Water Data'!$D$29,0,10*ROW('Water Data'!D93))="","",OFFSET('Water Data'!$D$29,0,10*ROW('Water Data'!D93)))</f>
        <v/>
      </c>
      <c r="BV99" s="305" t="str">
        <f ca="true">+IF(OFFSET('Water Data'!$E$27,0,10*ROW('Water Data'!E93))="","",OFFSET('Water Data'!$E$27,0,10*ROW('Water Data'!E93)))</f>
        <v/>
      </c>
      <c r="BW99" s="305" t="str">
        <f ca="true">+IF(OFFSET('Water Data'!$E$28,0,10*ROW('Water Data'!E93))="","",OFFSET('Water Data'!$E$28,0,10*ROW('Water Data'!E93)))</f>
        <v/>
      </c>
      <c r="BX99" s="305" t="str">
        <f ca="true">+IF(OFFSET('Water Data'!$E$29,0,10*ROW('Water Data'!E93))="","",OFFSET('Water Data'!$E$29,0,10*ROW('Water Data'!E93)))</f>
        <v/>
      </c>
      <c r="BY99" s="305" t="str">
        <f ca="true">+IF(OFFSET('Water Data'!$F$27,0,10*ROW('Water Data'!F93))="","",OFFSET('Water Data'!$F$27,0,10*ROW('Water Data'!F93)))</f>
        <v/>
      </c>
      <c r="BZ99" s="305" t="str">
        <f ca="true">+IF(OFFSET('Water Data'!$F$28,0,10*ROW('Water Data'!F93))="","",OFFSET('Water Data'!$F$28,0,10*ROW('Water Data'!F93)))</f>
        <v/>
      </c>
      <c r="CA99" s="305" t="str">
        <f ca="true">+IF(OFFSET('Water Data'!$F$29,0,10*ROW('Water Data'!F93))="","",OFFSET('Water Data'!$F$29,0,10*ROW('Water Data'!F93)))</f>
        <v/>
      </c>
      <c r="CB99" s="305" t="str">
        <f ca="true">+IF(OFFSET('Water Data'!$G$27,0,10*ROW('Water Data'!G93))="","",OFFSET('Water Data'!$G$27,0,10*ROW('Water Data'!G93)))</f>
        <v/>
      </c>
      <c r="CC99" s="305" t="str">
        <f ca="true">+IF(OFFSET('Water Data'!$G$28,0,10*ROW('Water Data'!G93))="","",OFFSET('Water Data'!$G$28,0,10*ROW('Water Data'!G93)))</f>
        <v/>
      </c>
      <c r="CD99" s="305" t="str">
        <f ca="true">+IF(OFFSET('Water Data'!$G$29,0,10*ROW('Water Data'!G93))="","",OFFSET('Water Data'!$G$29,0,10*ROW('Water Data'!G93)))</f>
        <v/>
      </c>
      <c r="CE99" s="305" t="str">
        <f ca="true">+IF(OFFSET('Water Data'!$H$27,0,10*ROW('Water Data'!H93))="","",OFFSET('Water Data'!$H$27,0,10*ROW('Water Data'!H93)))</f>
        <v/>
      </c>
      <c r="CF99" s="305" t="str">
        <f ca="true">+IF(OFFSET('Water Data'!$H$28,0,10*ROW('Water Data'!H93))="","",OFFSET('Water Data'!$H$28,0,10*ROW('Water Data'!H93)))</f>
        <v/>
      </c>
      <c r="CG99" s="305" t="str">
        <f ca="true">+IF(OFFSET('Water Data'!$H$29,0,10*ROW('Water Data'!H93))="","",OFFSET('Water Data'!$H$29,0,10*ROW('Water Data'!H93)))</f>
        <v/>
      </c>
      <c r="CH99" s="305" t="str">
        <f ca="true">+IF(OFFSET('Water Data'!$I$27,0,10*ROW('Water Data'!I93))="","",OFFSET('Water Data'!$I$27,0,10*ROW('Water Data'!I93)))</f>
        <v/>
      </c>
      <c r="CI99" s="305" t="str">
        <f ca="true">+IF(OFFSET('Water Data'!$I$28,0,10*ROW('Water Data'!I93))="","",OFFSET('Water Data'!$I$28,0,10*ROW('Water Data'!I93)))</f>
        <v/>
      </c>
      <c r="CJ99" s="305" t="str">
        <f ca="true">+IF(OFFSET('Water Data'!$I$29,0,10*ROW('Water Data'!I93))="","",OFFSET('Water Data'!$I$29,0,10*ROW('Water Data'!I93)))</f>
        <v/>
      </c>
      <c r="CK99" s="305" t="str">
        <f ca="true">+IF(OFFSET('Sanitation Data'!$D$28,0,10*ROW('Sanitation Data'!D93))="","",OFFSET('Sanitation Data'!$D$28,0,10*ROW('Sanitation Data'!D93)))</f>
        <v/>
      </c>
      <c r="CL99" s="305" t="str">
        <f ca="true">+IF(OFFSET('Sanitation Data'!$D$29,0,10*ROW('Sanitation Data'!D93))="","",OFFSET('Sanitation Data'!$D$29,0,10*ROW('Sanitation Data'!D93)))</f>
        <v/>
      </c>
      <c r="CM99" s="305" t="str">
        <f ca="true">+IF(OFFSET('Sanitation Data'!$D$30,0,10*ROW('Sanitation Data'!D93))="","",OFFSET('Sanitation Data'!$D$30,0,10*ROW('Sanitation Data'!D93)))</f>
        <v/>
      </c>
      <c r="CN99" s="305" t="str">
        <f ca="true">+IF(OFFSET('Sanitation Data'!$D$31,0,10*ROW('Sanitation Data'!D93))="","",OFFSET('Sanitation Data'!$D$31,0,10*ROW('Sanitation Data'!D93)))</f>
        <v/>
      </c>
      <c r="CO99" s="305" t="str">
        <f ca="true">+IF(OFFSET('Sanitation Data'!$D$32,0,10*ROW('Sanitation Data'!D93))="","",OFFSET('Sanitation Data'!$D$32,0,10*ROW('Sanitation Data'!D93)))</f>
        <v/>
      </c>
      <c r="CP99" s="305" t="str">
        <f ca="true">+IF(OFFSET('Sanitation Data'!$E$28,0,10*ROW('Sanitation Data'!E93))="","",OFFSET('Sanitation Data'!$E$28,0,10*ROW('Sanitation Data'!E93)))</f>
        <v/>
      </c>
      <c r="CQ99" s="305" t="str">
        <f ca="true">+IF(OFFSET('Sanitation Data'!$E$29,0,10*ROW('Sanitation Data'!E93))="","",OFFSET('Sanitation Data'!$E$29,0,10*ROW('Sanitation Data'!E93)))</f>
        <v/>
      </c>
      <c r="CR99" s="305" t="str">
        <f ca="true">+IF(OFFSET('Sanitation Data'!$E$30,0,10*ROW('Sanitation Data'!E93))="","",OFFSET('Sanitation Data'!$E$30,0,10*ROW('Sanitation Data'!E93)))</f>
        <v/>
      </c>
      <c r="CS99" s="305" t="str">
        <f ca="true">+IF(OFFSET('Sanitation Data'!$E$31,0,10*ROW('Sanitation Data'!E93))="","",OFFSET('Sanitation Data'!$E$31,0,10*ROW('Sanitation Data'!E93)))</f>
        <v/>
      </c>
      <c r="CT99" s="305" t="str">
        <f ca="true">+IF(OFFSET('Sanitation Data'!$E$32,0,10*ROW('Sanitation Data'!E93))="","",OFFSET('Sanitation Data'!$E$32,0,10*ROW('Sanitation Data'!E93)))</f>
        <v/>
      </c>
      <c r="CU99" s="305" t="str">
        <f ca="true">+IF(OFFSET('Sanitation Data'!$F$28,0,10*ROW('Sanitation Data'!F93))="","",OFFSET('Sanitation Data'!$F$28,0,10*ROW('Sanitation Data'!F93)))</f>
        <v/>
      </c>
      <c r="CV99" s="305" t="str">
        <f ca="true">+IF(OFFSET('Sanitation Data'!$F$29,0,10*ROW('Sanitation Data'!F93))="","",OFFSET('Sanitation Data'!$F$29,0,10*ROW('Sanitation Data'!F93)))</f>
        <v/>
      </c>
      <c r="CW99" s="305" t="str">
        <f ca="true">+IF(OFFSET('Sanitation Data'!$F$30,0,10*ROW('Sanitation Data'!F93))="","",OFFSET('Sanitation Data'!$F$30,0,10*ROW('Sanitation Data'!F93)))</f>
        <v/>
      </c>
      <c r="CX99" s="305" t="str">
        <f ca="true">+IF(OFFSET('Sanitation Data'!$F$31,0,10*ROW('Sanitation Data'!F93))="","",OFFSET('Sanitation Data'!$F$31,0,10*ROW('Sanitation Data'!F93)))</f>
        <v/>
      </c>
      <c r="CY99" s="305" t="str">
        <f ca="true">+IF(OFFSET('Sanitation Data'!$F$32,0,10*ROW('Sanitation Data'!F93))="","",OFFSET('Sanitation Data'!$F$32,0,10*ROW('Sanitation Data'!F93)))</f>
        <v/>
      </c>
      <c r="CZ99" s="305" t="str">
        <f ca="true">+IF(OFFSET('Sanitation Data'!$G$28,0,10*ROW('Sanitation Data'!G93))="","",OFFSET('Sanitation Data'!$G$28,0,10*ROW('Sanitation Data'!G93)))</f>
        <v/>
      </c>
      <c r="DA99" s="305" t="str">
        <f ca="true">+IF(OFFSET('Sanitation Data'!$G$29,0,10*ROW('Sanitation Data'!G93))="","",OFFSET('Sanitation Data'!$G$29,0,10*ROW('Sanitation Data'!G93)))</f>
        <v/>
      </c>
      <c r="DB99" s="305" t="str">
        <f ca="true">+IF(OFFSET('Sanitation Data'!$G$30,0,10*ROW('Sanitation Data'!G93))="","",OFFSET('Sanitation Data'!$G$30,0,10*ROW('Sanitation Data'!G93)))</f>
        <v/>
      </c>
      <c r="DC99" s="305" t="str">
        <f ca="true">+IF(OFFSET('Sanitation Data'!$G$31,0,10*ROW('Sanitation Data'!G93))="","",OFFSET('Sanitation Data'!$G$31,0,10*ROW('Sanitation Data'!G93)))</f>
        <v/>
      </c>
      <c r="DD99" s="305" t="str">
        <f ca="true">+IF(OFFSET('Sanitation Data'!$G$32,0,10*ROW('Sanitation Data'!G93))="","",OFFSET('Sanitation Data'!$G$32,0,10*ROW('Sanitation Data'!G93)))</f>
        <v/>
      </c>
      <c r="DE99" s="305" t="str">
        <f ca="true">+IF(OFFSET('Sanitation Data'!$H$28,0,10*ROW('Sanitation Data'!H93))="","",OFFSET('Sanitation Data'!$H$28,0,10*ROW('Sanitation Data'!H93)))</f>
        <v/>
      </c>
      <c r="DF99" s="305" t="str">
        <f ca="true">+IF(OFFSET('Sanitation Data'!$H$29,0,10*ROW('Sanitation Data'!H93))="","",OFFSET('Sanitation Data'!$H$29,0,10*ROW('Sanitation Data'!H93)))</f>
        <v/>
      </c>
      <c r="DG99" s="305" t="str">
        <f ca="true">+IF(OFFSET('Sanitation Data'!$H$30,0,10*ROW('Sanitation Data'!H93))="","",OFFSET('Sanitation Data'!$H$30,0,10*ROW('Sanitation Data'!H93)))</f>
        <v/>
      </c>
      <c r="DH99" s="305" t="str">
        <f ca="true">+IF(OFFSET('Sanitation Data'!$H$31,0,10*ROW('Sanitation Data'!H93))="","",OFFSET('Sanitation Data'!$H$31,0,10*ROW('Sanitation Data'!H93)))</f>
        <v/>
      </c>
      <c r="DI99" s="305" t="str">
        <f ca="true">+IF(OFFSET('Sanitation Data'!$H$32,0,10*ROW('Sanitation Data'!H93))="","",OFFSET('Sanitation Data'!$H$32,0,10*ROW('Sanitation Data'!H93)))</f>
        <v/>
      </c>
      <c r="DJ99" s="305" t="str">
        <f ca="true">+IF(OFFSET('Sanitation Data'!$I$28,0,10*ROW('Sanitation Data'!I93))="","",OFFSET('Sanitation Data'!$I$28,0,10*ROW('Sanitation Data'!I93)))</f>
        <v/>
      </c>
      <c r="DK99" s="305" t="str">
        <f ca="true">+IF(OFFSET('Sanitation Data'!$I$29,0,10*ROW('Sanitation Data'!I93))="","",OFFSET('Sanitation Data'!$I$29,0,10*ROW('Sanitation Data'!I93)))</f>
        <v/>
      </c>
      <c r="DL99" s="305" t="str">
        <f ca="true">+IF(OFFSET('Sanitation Data'!$I$30,0,10*ROW('Sanitation Data'!I93))="","",OFFSET('Sanitation Data'!$I$30,0,10*ROW('Sanitation Data'!I93)))</f>
        <v/>
      </c>
      <c r="DM99" s="305" t="str">
        <f ca="true">+IF(OFFSET('Sanitation Data'!$I$31,0,10*ROW('Sanitation Data'!I93))="","",OFFSET('Sanitation Data'!$I$31,0,10*ROW('Sanitation Data'!I93)))</f>
        <v/>
      </c>
      <c r="DN99" s="305" t="str">
        <f ca="true">+IF(OFFSET('Sanitation Data'!$I$32,0,10*ROW('Sanitation Data'!I93))="","",OFFSET('Sanitation Data'!$I$32,0,10*ROW('Sanitation Data'!I93)))</f>
        <v/>
      </c>
      <c r="DO99" s="305" t="str">
        <f ca="true">+IF(OFFSET('Hygiene Data'!$D$11,0,10*ROW('Hygiene Data'!D93))="","",OFFSET('Hygiene Data'!$D$11,0,10*ROW('Hygiene Data'!D93)))</f>
        <v/>
      </c>
      <c r="DP99" s="305" t="str">
        <f ca="true">+IF(OFFSET('Hygiene Data'!$D$12,0,10*ROW('Hygiene Data'!D93))="","",OFFSET('Hygiene Data'!$D$12,0,10*ROW('Hygiene Data'!D93)))</f>
        <v/>
      </c>
      <c r="DQ99" s="305" t="str">
        <f ca="true">+IF(OFFSET('Hygiene Data'!$D$13,0,10*ROW('Hygiene Data'!D93))="","",OFFSET('Hygiene Data'!$D$13,0,10*ROW('Hygiene Data'!D93)))</f>
        <v/>
      </c>
      <c r="DR99" s="305" t="str">
        <f ca="true">+IF(OFFSET('Hygiene Data'!$E$11,0,10*ROW('Hygiene Data'!E93))="","",OFFSET('Hygiene Data'!$E$11,0,10*ROW('Hygiene Data'!E93)))</f>
        <v/>
      </c>
      <c r="DS99" s="305" t="str">
        <f ca="true">+IF(OFFSET('Hygiene Data'!$E$12,0,10*ROW('Hygiene Data'!E93))="","",OFFSET('Hygiene Data'!$E$12,0,10*ROW('Hygiene Data'!E93)))</f>
        <v/>
      </c>
      <c r="DT99" s="305" t="str">
        <f ca="true">+IF(OFFSET('Hygiene Data'!$E$13,0,10*ROW('Hygiene Data'!E93))="","",OFFSET('Hygiene Data'!$E$13,0,10*ROW('Hygiene Data'!E93)))</f>
        <v/>
      </c>
      <c r="DU99" s="305" t="str">
        <f ca="true">+IF(OFFSET('Hygiene Data'!$F$11,0,10*ROW('Hygiene Data'!F93))="","",OFFSET('Hygiene Data'!$F$11,0,10*ROW('Hygiene Data'!F93)))</f>
        <v/>
      </c>
      <c r="DV99" s="305" t="str">
        <f ca="true">+IF(OFFSET('Hygiene Data'!$F$12,0,10*ROW('Hygiene Data'!F93))="","",OFFSET('Hygiene Data'!$F$12,0,10*ROW('Hygiene Data'!F93)))</f>
        <v/>
      </c>
      <c r="DW99" s="305" t="str">
        <f ca="true">+IF(OFFSET('Hygiene Data'!$F$13,0,10*ROW('Hygiene Data'!F93))="","",OFFSET('Hygiene Data'!$F$13,0,10*ROW('Hygiene Data'!F93)))</f>
        <v/>
      </c>
      <c r="DX99" s="305" t="str">
        <f ca="true">+IF(OFFSET('Hygiene Data'!$G$11,0,10*ROW('Hygiene Data'!G93))="","",OFFSET('Hygiene Data'!$G$11,0,10*ROW('Hygiene Data'!G93)))</f>
        <v/>
      </c>
      <c r="DY99" s="305" t="str">
        <f ca="true">+IF(OFFSET('Hygiene Data'!$G$12,0,10*ROW('Hygiene Data'!G93))="","",OFFSET('Hygiene Data'!$G$12,0,10*ROW('Hygiene Data'!G93)))</f>
        <v/>
      </c>
      <c r="DZ99" s="305" t="str">
        <f ca="true">+IF(OFFSET('Hygiene Data'!$G$13,0,10*ROW('Hygiene Data'!G93))="","",OFFSET('Hygiene Data'!$G$13,0,10*ROW('Hygiene Data'!G93)))</f>
        <v/>
      </c>
      <c r="EA99" s="305" t="str">
        <f ca="true">+IF(OFFSET('Hygiene Data'!$H$11,0,10*ROW('Hygiene Data'!H93))="","",OFFSET('Hygiene Data'!$H$11,0,10*ROW('Hygiene Data'!H93)))</f>
        <v/>
      </c>
      <c r="EB99" s="305" t="str">
        <f ca="true">+IF(OFFSET('Hygiene Data'!$H$12,0,10*ROW('Hygiene Data'!H93))="","",OFFSET('Hygiene Data'!$H$12,0,10*ROW('Hygiene Data'!H93)))</f>
        <v/>
      </c>
      <c r="EC99" s="305" t="str">
        <f ca="true">+IF(OFFSET('Hygiene Data'!$H$13,0,10*ROW('Hygiene Data'!H93))="","",OFFSET('Hygiene Data'!$H$13,0,10*ROW('Hygiene Data'!H93)))</f>
        <v/>
      </c>
      <c r="ED99" s="305" t="str">
        <f ca="true">+IF(OFFSET('Hygiene Data'!$I$11,0,10*ROW('Hygiene Data'!I93))="","",OFFSET('Hygiene Data'!$I$11,0,10*ROW('Hygiene Data'!I93)))</f>
        <v/>
      </c>
      <c r="EE99" s="305" t="str">
        <f ca="true">+IF(OFFSET('Hygiene Data'!$I$12,0,10*ROW('Hygiene Data'!I93))="","",OFFSET('Hygiene Data'!$I$12,0,10*ROW('Hygiene Data'!I93)))</f>
        <v/>
      </c>
      <c r="EF99" s="305"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61"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5"/>
      <c r="BS100" s="305" t="str">
        <f ca="true">+IF(OFFSET('Water Data'!$D$27,0,10*ROW('Water Data'!D94))="","",OFFSET('Water Data'!$D$27,0,10*ROW('Water Data'!D94)))</f>
        <v/>
      </c>
      <c r="BT100" s="305" t="str">
        <f ca="true">+IF(OFFSET('Water Data'!$D$28,0,10*ROW('Water Data'!D94))="","",OFFSET('Water Data'!$D$28,0,10*ROW('Water Data'!D94)))</f>
        <v/>
      </c>
      <c r="BU100" s="305" t="str">
        <f ca="true">+IF(OFFSET('Water Data'!$D$29,0,10*ROW('Water Data'!D94))="","",OFFSET('Water Data'!$D$29,0,10*ROW('Water Data'!D94)))</f>
        <v/>
      </c>
      <c r="BV100" s="305" t="str">
        <f ca="true">+IF(OFFSET('Water Data'!$E$27,0,10*ROW('Water Data'!E94))="","",OFFSET('Water Data'!$E$27,0,10*ROW('Water Data'!E94)))</f>
        <v/>
      </c>
      <c r="BW100" s="305" t="str">
        <f ca="true">+IF(OFFSET('Water Data'!$E$28,0,10*ROW('Water Data'!E94))="","",OFFSET('Water Data'!$E$28,0,10*ROW('Water Data'!E94)))</f>
        <v/>
      </c>
      <c r="BX100" s="305" t="str">
        <f ca="true">+IF(OFFSET('Water Data'!$E$29,0,10*ROW('Water Data'!E94))="","",OFFSET('Water Data'!$E$29,0,10*ROW('Water Data'!E94)))</f>
        <v/>
      </c>
      <c r="BY100" s="305" t="str">
        <f ca="true">+IF(OFFSET('Water Data'!$F$27,0,10*ROW('Water Data'!F94))="","",OFFSET('Water Data'!$F$27,0,10*ROW('Water Data'!F94)))</f>
        <v/>
      </c>
      <c r="BZ100" s="305" t="str">
        <f ca="true">+IF(OFFSET('Water Data'!$F$28,0,10*ROW('Water Data'!F94))="","",OFFSET('Water Data'!$F$28,0,10*ROW('Water Data'!F94)))</f>
        <v/>
      </c>
      <c r="CA100" s="305" t="str">
        <f ca="true">+IF(OFFSET('Water Data'!$F$29,0,10*ROW('Water Data'!F94))="","",OFFSET('Water Data'!$F$29,0,10*ROW('Water Data'!F94)))</f>
        <v/>
      </c>
      <c r="CB100" s="305" t="str">
        <f ca="true">+IF(OFFSET('Water Data'!$G$27,0,10*ROW('Water Data'!G94))="","",OFFSET('Water Data'!$G$27,0,10*ROW('Water Data'!G94)))</f>
        <v/>
      </c>
      <c r="CC100" s="305" t="str">
        <f ca="true">+IF(OFFSET('Water Data'!$G$28,0,10*ROW('Water Data'!G94))="","",OFFSET('Water Data'!$G$28,0,10*ROW('Water Data'!G94)))</f>
        <v/>
      </c>
      <c r="CD100" s="305" t="str">
        <f ca="true">+IF(OFFSET('Water Data'!$G$29,0,10*ROW('Water Data'!G94))="","",OFFSET('Water Data'!$G$29,0,10*ROW('Water Data'!G94)))</f>
        <v/>
      </c>
      <c r="CE100" s="305" t="str">
        <f ca="true">+IF(OFFSET('Water Data'!$H$27,0,10*ROW('Water Data'!H94))="","",OFFSET('Water Data'!$H$27,0,10*ROW('Water Data'!H94)))</f>
        <v/>
      </c>
      <c r="CF100" s="305" t="str">
        <f ca="true">+IF(OFFSET('Water Data'!$H$28,0,10*ROW('Water Data'!H94))="","",OFFSET('Water Data'!$H$28,0,10*ROW('Water Data'!H94)))</f>
        <v/>
      </c>
      <c r="CG100" s="305" t="str">
        <f ca="true">+IF(OFFSET('Water Data'!$H$29,0,10*ROW('Water Data'!H94))="","",OFFSET('Water Data'!$H$29,0,10*ROW('Water Data'!H94)))</f>
        <v/>
      </c>
      <c r="CH100" s="305" t="str">
        <f ca="true">+IF(OFFSET('Water Data'!$I$27,0,10*ROW('Water Data'!I94))="","",OFFSET('Water Data'!$I$27,0,10*ROW('Water Data'!I94)))</f>
        <v/>
      </c>
      <c r="CI100" s="305" t="str">
        <f ca="true">+IF(OFFSET('Water Data'!$I$28,0,10*ROW('Water Data'!I94))="","",OFFSET('Water Data'!$I$28,0,10*ROW('Water Data'!I94)))</f>
        <v/>
      </c>
      <c r="CJ100" s="305" t="str">
        <f ca="true">+IF(OFFSET('Water Data'!$I$29,0,10*ROW('Water Data'!I94))="","",OFFSET('Water Data'!$I$29,0,10*ROW('Water Data'!I94)))</f>
        <v/>
      </c>
      <c r="CK100" s="305" t="str">
        <f ca="true">+IF(OFFSET('Sanitation Data'!$D$28,0,10*ROW('Sanitation Data'!D94))="","",OFFSET('Sanitation Data'!$D$28,0,10*ROW('Sanitation Data'!D94)))</f>
        <v/>
      </c>
      <c r="CL100" s="305" t="str">
        <f ca="true">+IF(OFFSET('Sanitation Data'!$D$29,0,10*ROW('Sanitation Data'!D94))="","",OFFSET('Sanitation Data'!$D$29,0,10*ROW('Sanitation Data'!D94)))</f>
        <v/>
      </c>
      <c r="CM100" s="305" t="str">
        <f ca="true">+IF(OFFSET('Sanitation Data'!$D$30,0,10*ROW('Sanitation Data'!D94))="","",OFFSET('Sanitation Data'!$D$30,0,10*ROW('Sanitation Data'!D94)))</f>
        <v/>
      </c>
      <c r="CN100" s="305" t="str">
        <f ca="true">+IF(OFFSET('Sanitation Data'!$D$31,0,10*ROW('Sanitation Data'!D94))="","",OFFSET('Sanitation Data'!$D$31,0,10*ROW('Sanitation Data'!D94)))</f>
        <v/>
      </c>
      <c r="CO100" s="305" t="str">
        <f ca="true">+IF(OFFSET('Sanitation Data'!$D$32,0,10*ROW('Sanitation Data'!D94))="","",OFFSET('Sanitation Data'!$D$32,0,10*ROW('Sanitation Data'!D94)))</f>
        <v/>
      </c>
      <c r="CP100" s="305" t="str">
        <f ca="true">+IF(OFFSET('Sanitation Data'!$E$28,0,10*ROW('Sanitation Data'!E94))="","",OFFSET('Sanitation Data'!$E$28,0,10*ROW('Sanitation Data'!E94)))</f>
        <v/>
      </c>
      <c r="CQ100" s="305" t="str">
        <f ca="true">+IF(OFFSET('Sanitation Data'!$E$29,0,10*ROW('Sanitation Data'!E94))="","",OFFSET('Sanitation Data'!$E$29,0,10*ROW('Sanitation Data'!E94)))</f>
        <v/>
      </c>
      <c r="CR100" s="305" t="str">
        <f ca="true">+IF(OFFSET('Sanitation Data'!$E$30,0,10*ROW('Sanitation Data'!E94))="","",OFFSET('Sanitation Data'!$E$30,0,10*ROW('Sanitation Data'!E94)))</f>
        <v/>
      </c>
      <c r="CS100" s="305" t="str">
        <f ca="true">+IF(OFFSET('Sanitation Data'!$E$31,0,10*ROW('Sanitation Data'!E94))="","",OFFSET('Sanitation Data'!$E$31,0,10*ROW('Sanitation Data'!E94)))</f>
        <v/>
      </c>
      <c r="CT100" s="305" t="str">
        <f ca="true">+IF(OFFSET('Sanitation Data'!$E$32,0,10*ROW('Sanitation Data'!E94))="","",OFFSET('Sanitation Data'!$E$32,0,10*ROW('Sanitation Data'!E94)))</f>
        <v/>
      </c>
      <c r="CU100" s="305" t="str">
        <f ca="true">+IF(OFFSET('Sanitation Data'!$F$28,0,10*ROW('Sanitation Data'!F94))="","",OFFSET('Sanitation Data'!$F$28,0,10*ROW('Sanitation Data'!F94)))</f>
        <v/>
      </c>
      <c r="CV100" s="305" t="str">
        <f ca="true">+IF(OFFSET('Sanitation Data'!$F$29,0,10*ROW('Sanitation Data'!F94))="","",OFFSET('Sanitation Data'!$F$29,0,10*ROW('Sanitation Data'!F94)))</f>
        <v/>
      </c>
      <c r="CW100" s="305" t="str">
        <f ca="true">+IF(OFFSET('Sanitation Data'!$F$30,0,10*ROW('Sanitation Data'!F94))="","",OFFSET('Sanitation Data'!$F$30,0,10*ROW('Sanitation Data'!F94)))</f>
        <v/>
      </c>
      <c r="CX100" s="305" t="str">
        <f ca="true">+IF(OFFSET('Sanitation Data'!$F$31,0,10*ROW('Sanitation Data'!F94))="","",OFFSET('Sanitation Data'!$F$31,0,10*ROW('Sanitation Data'!F94)))</f>
        <v/>
      </c>
      <c r="CY100" s="305" t="str">
        <f ca="true">+IF(OFFSET('Sanitation Data'!$F$32,0,10*ROW('Sanitation Data'!F94))="","",OFFSET('Sanitation Data'!$F$32,0,10*ROW('Sanitation Data'!F94)))</f>
        <v/>
      </c>
      <c r="CZ100" s="305" t="str">
        <f ca="true">+IF(OFFSET('Sanitation Data'!$G$28,0,10*ROW('Sanitation Data'!G94))="","",OFFSET('Sanitation Data'!$G$28,0,10*ROW('Sanitation Data'!G94)))</f>
        <v/>
      </c>
      <c r="DA100" s="305" t="str">
        <f ca="true">+IF(OFFSET('Sanitation Data'!$G$29,0,10*ROW('Sanitation Data'!G94))="","",OFFSET('Sanitation Data'!$G$29,0,10*ROW('Sanitation Data'!G94)))</f>
        <v/>
      </c>
      <c r="DB100" s="305" t="str">
        <f ca="true">+IF(OFFSET('Sanitation Data'!$G$30,0,10*ROW('Sanitation Data'!G94))="","",OFFSET('Sanitation Data'!$G$30,0,10*ROW('Sanitation Data'!G94)))</f>
        <v/>
      </c>
      <c r="DC100" s="305" t="str">
        <f ca="true">+IF(OFFSET('Sanitation Data'!$G$31,0,10*ROW('Sanitation Data'!G94))="","",OFFSET('Sanitation Data'!$G$31,0,10*ROW('Sanitation Data'!G94)))</f>
        <v/>
      </c>
      <c r="DD100" s="305" t="str">
        <f ca="true">+IF(OFFSET('Sanitation Data'!$G$32,0,10*ROW('Sanitation Data'!G94))="","",OFFSET('Sanitation Data'!$G$32,0,10*ROW('Sanitation Data'!G94)))</f>
        <v/>
      </c>
      <c r="DE100" s="305" t="str">
        <f ca="true">+IF(OFFSET('Sanitation Data'!$H$28,0,10*ROW('Sanitation Data'!H94))="","",OFFSET('Sanitation Data'!$H$28,0,10*ROW('Sanitation Data'!H94)))</f>
        <v/>
      </c>
      <c r="DF100" s="305" t="str">
        <f ca="true">+IF(OFFSET('Sanitation Data'!$H$29,0,10*ROW('Sanitation Data'!H94))="","",OFFSET('Sanitation Data'!$H$29,0,10*ROW('Sanitation Data'!H94)))</f>
        <v/>
      </c>
      <c r="DG100" s="305" t="str">
        <f ca="true">+IF(OFFSET('Sanitation Data'!$H$30,0,10*ROW('Sanitation Data'!H94))="","",OFFSET('Sanitation Data'!$H$30,0,10*ROW('Sanitation Data'!H94)))</f>
        <v/>
      </c>
      <c r="DH100" s="305" t="str">
        <f ca="true">+IF(OFFSET('Sanitation Data'!$H$31,0,10*ROW('Sanitation Data'!H94))="","",OFFSET('Sanitation Data'!$H$31,0,10*ROW('Sanitation Data'!H94)))</f>
        <v/>
      </c>
      <c r="DI100" s="305" t="str">
        <f ca="true">+IF(OFFSET('Sanitation Data'!$H$32,0,10*ROW('Sanitation Data'!H94))="","",OFFSET('Sanitation Data'!$H$32,0,10*ROW('Sanitation Data'!H94)))</f>
        <v/>
      </c>
      <c r="DJ100" s="305" t="str">
        <f ca="true">+IF(OFFSET('Sanitation Data'!$I$28,0,10*ROW('Sanitation Data'!I94))="","",OFFSET('Sanitation Data'!$I$28,0,10*ROW('Sanitation Data'!I94)))</f>
        <v/>
      </c>
      <c r="DK100" s="305" t="str">
        <f ca="true">+IF(OFFSET('Sanitation Data'!$I$29,0,10*ROW('Sanitation Data'!I94))="","",OFFSET('Sanitation Data'!$I$29,0,10*ROW('Sanitation Data'!I94)))</f>
        <v/>
      </c>
      <c r="DL100" s="305" t="str">
        <f ca="true">+IF(OFFSET('Sanitation Data'!$I$30,0,10*ROW('Sanitation Data'!I94))="","",OFFSET('Sanitation Data'!$I$30,0,10*ROW('Sanitation Data'!I94)))</f>
        <v/>
      </c>
      <c r="DM100" s="305" t="str">
        <f ca="true">+IF(OFFSET('Sanitation Data'!$I$31,0,10*ROW('Sanitation Data'!I94))="","",OFFSET('Sanitation Data'!$I$31,0,10*ROW('Sanitation Data'!I94)))</f>
        <v/>
      </c>
      <c r="DN100" s="305" t="str">
        <f ca="true">+IF(OFFSET('Sanitation Data'!$I$32,0,10*ROW('Sanitation Data'!I94))="","",OFFSET('Sanitation Data'!$I$32,0,10*ROW('Sanitation Data'!I94)))</f>
        <v/>
      </c>
      <c r="DO100" s="305" t="str">
        <f ca="true">+IF(OFFSET('Hygiene Data'!$D$11,0,10*ROW('Hygiene Data'!D94))="","",OFFSET('Hygiene Data'!$D$11,0,10*ROW('Hygiene Data'!D94)))</f>
        <v/>
      </c>
      <c r="DP100" s="305" t="str">
        <f ca="true">+IF(OFFSET('Hygiene Data'!$D$12,0,10*ROW('Hygiene Data'!D94))="","",OFFSET('Hygiene Data'!$D$12,0,10*ROW('Hygiene Data'!D94)))</f>
        <v/>
      </c>
      <c r="DQ100" s="305" t="str">
        <f ca="true">+IF(OFFSET('Hygiene Data'!$D$13,0,10*ROW('Hygiene Data'!D94))="","",OFFSET('Hygiene Data'!$D$13,0,10*ROW('Hygiene Data'!D94)))</f>
        <v/>
      </c>
      <c r="DR100" s="305" t="str">
        <f ca="true">+IF(OFFSET('Hygiene Data'!$E$11,0,10*ROW('Hygiene Data'!E94))="","",OFFSET('Hygiene Data'!$E$11,0,10*ROW('Hygiene Data'!E94)))</f>
        <v/>
      </c>
      <c r="DS100" s="305" t="str">
        <f ca="true">+IF(OFFSET('Hygiene Data'!$E$12,0,10*ROW('Hygiene Data'!E94))="","",OFFSET('Hygiene Data'!$E$12,0,10*ROW('Hygiene Data'!E94)))</f>
        <v/>
      </c>
      <c r="DT100" s="305" t="str">
        <f ca="true">+IF(OFFSET('Hygiene Data'!$E$13,0,10*ROW('Hygiene Data'!E94))="","",OFFSET('Hygiene Data'!$E$13,0,10*ROW('Hygiene Data'!E94)))</f>
        <v/>
      </c>
      <c r="DU100" s="305" t="str">
        <f ca="true">+IF(OFFSET('Hygiene Data'!$F$11,0,10*ROW('Hygiene Data'!F94))="","",OFFSET('Hygiene Data'!$F$11,0,10*ROW('Hygiene Data'!F94)))</f>
        <v/>
      </c>
      <c r="DV100" s="305" t="str">
        <f ca="true">+IF(OFFSET('Hygiene Data'!$F$12,0,10*ROW('Hygiene Data'!F94))="","",OFFSET('Hygiene Data'!$F$12,0,10*ROW('Hygiene Data'!F94)))</f>
        <v/>
      </c>
      <c r="DW100" s="305" t="str">
        <f ca="true">+IF(OFFSET('Hygiene Data'!$F$13,0,10*ROW('Hygiene Data'!F94))="","",OFFSET('Hygiene Data'!$F$13,0,10*ROW('Hygiene Data'!F94)))</f>
        <v/>
      </c>
      <c r="DX100" s="305" t="str">
        <f ca="true">+IF(OFFSET('Hygiene Data'!$G$11,0,10*ROW('Hygiene Data'!G94))="","",OFFSET('Hygiene Data'!$G$11,0,10*ROW('Hygiene Data'!G94)))</f>
        <v/>
      </c>
      <c r="DY100" s="305" t="str">
        <f ca="true">+IF(OFFSET('Hygiene Data'!$G$12,0,10*ROW('Hygiene Data'!G94))="","",OFFSET('Hygiene Data'!$G$12,0,10*ROW('Hygiene Data'!G94)))</f>
        <v/>
      </c>
      <c r="DZ100" s="305" t="str">
        <f ca="true">+IF(OFFSET('Hygiene Data'!$G$13,0,10*ROW('Hygiene Data'!G94))="","",OFFSET('Hygiene Data'!$G$13,0,10*ROW('Hygiene Data'!G94)))</f>
        <v/>
      </c>
      <c r="EA100" s="305" t="str">
        <f ca="true">+IF(OFFSET('Hygiene Data'!$H$11,0,10*ROW('Hygiene Data'!H94))="","",OFFSET('Hygiene Data'!$H$11,0,10*ROW('Hygiene Data'!H94)))</f>
        <v/>
      </c>
      <c r="EB100" s="305" t="str">
        <f ca="true">+IF(OFFSET('Hygiene Data'!$H$12,0,10*ROW('Hygiene Data'!H94))="","",OFFSET('Hygiene Data'!$H$12,0,10*ROW('Hygiene Data'!H94)))</f>
        <v/>
      </c>
      <c r="EC100" s="305" t="str">
        <f ca="true">+IF(OFFSET('Hygiene Data'!$H$13,0,10*ROW('Hygiene Data'!H94))="","",OFFSET('Hygiene Data'!$H$13,0,10*ROW('Hygiene Data'!H94)))</f>
        <v/>
      </c>
      <c r="ED100" s="305" t="str">
        <f ca="true">+IF(OFFSET('Hygiene Data'!$I$11,0,10*ROW('Hygiene Data'!I94))="","",OFFSET('Hygiene Data'!$I$11,0,10*ROW('Hygiene Data'!I94)))</f>
        <v/>
      </c>
      <c r="EE100" s="305" t="str">
        <f ca="true">+IF(OFFSET('Hygiene Data'!$I$12,0,10*ROW('Hygiene Data'!I94))="","",OFFSET('Hygiene Data'!$I$12,0,10*ROW('Hygiene Data'!I94)))</f>
        <v/>
      </c>
      <c r="EF100" s="305"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61"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5"/>
      <c r="BS101" s="305" t="str">
        <f ca="true">+IF(OFFSET('Water Data'!$D$27,0,10*ROW('Water Data'!D95))="","",OFFSET('Water Data'!$D$27,0,10*ROW('Water Data'!D95)))</f>
        <v/>
      </c>
      <c r="BT101" s="305" t="str">
        <f ca="true">+IF(OFFSET('Water Data'!$D$28,0,10*ROW('Water Data'!D95))="","",OFFSET('Water Data'!$D$28,0,10*ROW('Water Data'!D95)))</f>
        <v/>
      </c>
      <c r="BU101" s="305" t="str">
        <f ca="true">+IF(OFFSET('Water Data'!$D$29,0,10*ROW('Water Data'!D95))="","",OFFSET('Water Data'!$D$29,0,10*ROW('Water Data'!D95)))</f>
        <v/>
      </c>
      <c r="BV101" s="305" t="str">
        <f ca="true">+IF(OFFSET('Water Data'!$E$27,0,10*ROW('Water Data'!E95))="","",OFFSET('Water Data'!$E$27,0,10*ROW('Water Data'!E95)))</f>
        <v/>
      </c>
      <c r="BW101" s="305" t="str">
        <f ca="true">+IF(OFFSET('Water Data'!$E$28,0,10*ROW('Water Data'!E95))="","",OFFSET('Water Data'!$E$28,0,10*ROW('Water Data'!E95)))</f>
        <v/>
      </c>
      <c r="BX101" s="305" t="str">
        <f ca="true">+IF(OFFSET('Water Data'!$E$29,0,10*ROW('Water Data'!E95))="","",OFFSET('Water Data'!$E$29,0,10*ROW('Water Data'!E95)))</f>
        <v/>
      </c>
      <c r="BY101" s="305" t="str">
        <f ca="true">+IF(OFFSET('Water Data'!$F$27,0,10*ROW('Water Data'!F95))="","",OFFSET('Water Data'!$F$27,0,10*ROW('Water Data'!F95)))</f>
        <v/>
      </c>
      <c r="BZ101" s="305" t="str">
        <f ca="true">+IF(OFFSET('Water Data'!$F$28,0,10*ROW('Water Data'!F95))="","",OFFSET('Water Data'!$F$28,0,10*ROW('Water Data'!F95)))</f>
        <v/>
      </c>
      <c r="CA101" s="305" t="str">
        <f ca="true">+IF(OFFSET('Water Data'!$F$29,0,10*ROW('Water Data'!F95))="","",OFFSET('Water Data'!$F$29,0,10*ROW('Water Data'!F95)))</f>
        <v/>
      </c>
      <c r="CB101" s="305" t="str">
        <f ca="true">+IF(OFFSET('Water Data'!$G$27,0,10*ROW('Water Data'!G95))="","",OFFSET('Water Data'!$G$27,0,10*ROW('Water Data'!G95)))</f>
        <v/>
      </c>
      <c r="CC101" s="305" t="str">
        <f ca="true">+IF(OFFSET('Water Data'!$G$28,0,10*ROW('Water Data'!G95))="","",OFFSET('Water Data'!$G$28,0,10*ROW('Water Data'!G95)))</f>
        <v/>
      </c>
      <c r="CD101" s="305" t="str">
        <f ca="true">+IF(OFFSET('Water Data'!$G$29,0,10*ROW('Water Data'!G95))="","",OFFSET('Water Data'!$G$29,0,10*ROW('Water Data'!G95)))</f>
        <v/>
      </c>
      <c r="CE101" s="305" t="str">
        <f ca="true">+IF(OFFSET('Water Data'!$H$27,0,10*ROW('Water Data'!H95))="","",OFFSET('Water Data'!$H$27,0,10*ROW('Water Data'!H95)))</f>
        <v/>
      </c>
      <c r="CF101" s="305" t="str">
        <f ca="true">+IF(OFFSET('Water Data'!$H$28,0,10*ROW('Water Data'!H95))="","",OFFSET('Water Data'!$H$28,0,10*ROW('Water Data'!H95)))</f>
        <v/>
      </c>
      <c r="CG101" s="305" t="str">
        <f ca="true">+IF(OFFSET('Water Data'!$H$29,0,10*ROW('Water Data'!H95))="","",OFFSET('Water Data'!$H$29,0,10*ROW('Water Data'!H95)))</f>
        <v/>
      </c>
      <c r="CH101" s="305" t="str">
        <f ca="true">+IF(OFFSET('Water Data'!$I$27,0,10*ROW('Water Data'!I95))="","",OFFSET('Water Data'!$I$27,0,10*ROW('Water Data'!I95)))</f>
        <v/>
      </c>
      <c r="CI101" s="305" t="str">
        <f ca="true">+IF(OFFSET('Water Data'!$I$28,0,10*ROW('Water Data'!I95))="","",OFFSET('Water Data'!$I$28,0,10*ROW('Water Data'!I95)))</f>
        <v/>
      </c>
      <c r="CJ101" s="305" t="str">
        <f ca="true">+IF(OFFSET('Water Data'!$I$29,0,10*ROW('Water Data'!I95))="","",OFFSET('Water Data'!$I$29,0,10*ROW('Water Data'!I95)))</f>
        <v/>
      </c>
      <c r="CK101" s="305" t="str">
        <f ca="true">+IF(OFFSET('Sanitation Data'!$D$28,0,10*ROW('Sanitation Data'!D95))="","",OFFSET('Sanitation Data'!$D$28,0,10*ROW('Sanitation Data'!D95)))</f>
        <v/>
      </c>
      <c r="CL101" s="305" t="str">
        <f ca="true">+IF(OFFSET('Sanitation Data'!$D$29,0,10*ROW('Sanitation Data'!D95))="","",OFFSET('Sanitation Data'!$D$29,0,10*ROW('Sanitation Data'!D95)))</f>
        <v/>
      </c>
      <c r="CM101" s="305" t="str">
        <f ca="true">+IF(OFFSET('Sanitation Data'!$D$30,0,10*ROW('Sanitation Data'!D95))="","",OFFSET('Sanitation Data'!$D$30,0,10*ROW('Sanitation Data'!D95)))</f>
        <v/>
      </c>
      <c r="CN101" s="305" t="str">
        <f ca="true">+IF(OFFSET('Sanitation Data'!$D$31,0,10*ROW('Sanitation Data'!D95))="","",OFFSET('Sanitation Data'!$D$31,0,10*ROW('Sanitation Data'!D95)))</f>
        <v/>
      </c>
      <c r="CO101" s="305" t="str">
        <f ca="true">+IF(OFFSET('Sanitation Data'!$D$32,0,10*ROW('Sanitation Data'!D95))="","",OFFSET('Sanitation Data'!$D$32,0,10*ROW('Sanitation Data'!D95)))</f>
        <v/>
      </c>
      <c r="CP101" s="305" t="str">
        <f ca="true">+IF(OFFSET('Sanitation Data'!$E$28,0,10*ROW('Sanitation Data'!E95))="","",OFFSET('Sanitation Data'!$E$28,0,10*ROW('Sanitation Data'!E95)))</f>
        <v/>
      </c>
      <c r="CQ101" s="305" t="str">
        <f ca="true">+IF(OFFSET('Sanitation Data'!$E$29,0,10*ROW('Sanitation Data'!E95))="","",OFFSET('Sanitation Data'!$E$29,0,10*ROW('Sanitation Data'!E95)))</f>
        <v/>
      </c>
      <c r="CR101" s="305" t="str">
        <f ca="true">+IF(OFFSET('Sanitation Data'!$E$30,0,10*ROW('Sanitation Data'!E95))="","",OFFSET('Sanitation Data'!$E$30,0,10*ROW('Sanitation Data'!E95)))</f>
        <v/>
      </c>
      <c r="CS101" s="305" t="str">
        <f ca="true">+IF(OFFSET('Sanitation Data'!$E$31,0,10*ROW('Sanitation Data'!E95))="","",OFFSET('Sanitation Data'!$E$31,0,10*ROW('Sanitation Data'!E95)))</f>
        <v/>
      </c>
      <c r="CT101" s="305" t="str">
        <f ca="true">+IF(OFFSET('Sanitation Data'!$E$32,0,10*ROW('Sanitation Data'!E95))="","",OFFSET('Sanitation Data'!$E$32,0,10*ROW('Sanitation Data'!E95)))</f>
        <v/>
      </c>
      <c r="CU101" s="305" t="str">
        <f ca="true">+IF(OFFSET('Sanitation Data'!$F$28,0,10*ROW('Sanitation Data'!F95))="","",OFFSET('Sanitation Data'!$F$28,0,10*ROW('Sanitation Data'!F95)))</f>
        <v/>
      </c>
      <c r="CV101" s="305" t="str">
        <f ca="true">+IF(OFFSET('Sanitation Data'!$F$29,0,10*ROW('Sanitation Data'!F95))="","",OFFSET('Sanitation Data'!$F$29,0,10*ROW('Sanitation Data'!F95)))</f>
        <v/>
      </c>
      <c r="CW101" s="305" t="str">
        <f ca="true">+IF(OFFSET('Sanitation Data'!$F$30,0,10*ROW('Sanitation Data'!F95))="","",OFFSET('Sanitation Data'!$F$30,0,10*ROW('Sanitation Data'!F95)))</f>
        <v/>
      </c>
      <c r="CX101" s="305" t="str">
        <f ca="true">+IF(OFFSET('Sanitation Data'!$F$31,0,10*ROW('Sanitation Data'!F95))="","",OFFSET('Sanitation Data'!$F$31,0,10*ROW('Sanitation Data'!F95)))</f>
        <v/>
      </c>
      <c r="CY101" s="305" t="str">
        <f ca="true">+IF(OFFSET('Sanitation Data'!$F$32,0,10*ROW('Sanitation Data'!F95))="","",OFFSET('Sanitation Data'!$F$32,0,10*ROW('Sanitation Data'!F95)))</f>
        <v/>
      </c>
      <c r="CZ101" s="305" t="str">
        <f ca="true">+IF(OFFSET('Sanitation Data'!$G$28,0,10*ROW('Sanitation Data'!G95))="","",OFFSET('Sanitation Data'!$G$28,0,10*ROW('Sanitation Data'!G95)))</f>
        <v/>
      </c>
      <c r="DA101" s="305" t="str">
        <f ca="true">+IF(OFFSET('Sanitation Data'!$G$29,0,10*ROW('Sanitation Data'!G95))="","",OFFSET('Sanitation Data'!$G$29,0,10*ROW('Sanitation Data'!G95)))</f>
        <v/>
      </c>
      <c r="DB101" s="305" t="str">
        <f ca="true">+IF(OFFSET('Sanitation Data'!$G$30,0,10*ROW('Sanitation Data'!G95))="","",OFFSET('Sanitation Data'!$G$30,0,10*ROW('Sanitation Data'!G95)))</f>
        <v/>
      </c>
      <c r="DC101" s="305" t="str">
        <f ca="true">+IF(OFFSET('Sanitation Data'!$G$31,0,10*ROW('Sanitation Data'!G95))="","",OFFSET('Sanitation Data'!$G$31,0,10*ROW('Sanitation Data'!G95)))</f>
        <v/>
      </c>
      <c r="DD101" s="305" t="str">
        <f ca="true">+IF(OFFSET('Sanitation Data'!$G$32,0,10*ROW('Sanitation Data'!G95))="","",OFFSET('Sanitation Data'!$G$32,0,10*ROW('Sanitation Data'!G95)))</f>
        <v/>
      </c>
      <c r="DE101" s="305" t="str">
        <f ca="true">+IF(OFFSET('Sanitation Data'!$H$28,0,10*ROW('Sanitation Data'!H95))="","",OFFSET('Sanitation Data'!$H$28,0,10*ROW('Sanitation Data'!H95)))</f>
        <v/>
      </c>
      <c r="DF101" s="305" t="str">
        <f ca="true">+IF(OFFSET('Sanitation Data'!$H$29,0,10*ROW('Sanitation Data'!H95))="","",OFFSET('Sanitation Data'!$H$29,0,10*ROW('Sanitation Data'!H95)))</f>
        <v/>
      </c>
      <c r="DG101" s="305" t="str">
        <f ca="true">+IF(OFFSET('Sanitation Data'!$H$30,0,10*ROW('Sanitation Data'!H95))="","",OFFSET('Sanitation Data'!$H$30,0,10*ROW('Sanitation Data'!H95)))</f>
        <v/>
      </c>
      <c r="DH101" s="305" t="str">
        <f ca="true">+IF(OFFSET('Sanitation Data'!$H$31,0,10*ROW('Sanitation Data'!H95))="","",OFFSET('Sanitation Data'!$H$31,0,10*ROW('Sanitation Data'!H95)))</f>
        <v/>
      </c>
      <c r="DI101" s="305" t="str">
        <f ca="true">+IF(OFFSET('Sanitation Data'!$H$32,0,10*ROW('Sanitation Data'!H95))="","",OFFSET('Sanitation Data'!$H$32,0,10*ROW('Sanitation Data'!H95)))</f>
        <v/>
      </c>
      <c r="DJ101" s="305" t="str">
        <f ca="true">+IF(OFFSET('Sanitation Data'!$I$28,0,10*ROW('Sanitation Data'!I95))="","",OFFSET('Sanitation Data'!$I$28,0,10*ROW('Sanitation Data'!I95)))</f>
        <v/>
      </c>
      <c r="DK101" s="305" t="str">
        <f ca="true">+IF(OFFSET('Sanitation Data'!$I$29,0,10*ROW('Sanitation Data'!I95))="","",OFFSET('Sanitation Data'!$I$29,0,10*ROW('Sanitation Data'!I95)))</f>
        <v/>
      </c>
      <c r="DL101" s="305" t="str">
        <f ca="true">+IF(OFFSET('Sanitation Data'!$I$30,0,10*ROW('Sanitation Data'!I95))="","",OFFSET('Sanitation Data'!$I$30,0,10*ROW('Sanitation Data'!I95)))</f>
        <v/>
      </c>
      <c r="DM101" s="305" t="str">
        <f ca="true">+IF(OFFSET('Sanitation Data'!$I$31,0,10*ROW('Sanitation Data'!I95))="","",OFFSET('Sanitation Data'!$I$31,0,10*ROW('Sanitation Data'!I95)))</f>
        <v/>
      </c>
      <c r="DN101" s="305" t="str">
        <f ca="true">+IF(OFFSET('Sanitation Data'!$I$32,0,10*ROW('Sanitation Data'!I95))="","",OFFSET('Sanitation Data'!$I$32,0,10*ROW('Sanitation Data'!I95)))</f>
        <v/>
      </c>
      <c r="DO101" s="305" t="str">
        <f ca="true">+IF(OFFSET('Hygiene Data'!$D$11,0,10*ROW('Hygiene Data'!D95))="","",OFFSET('Hygiene Data'!$D$11,0,10*ROW('Hygiene Data'!D95)))</f>
        <v/>
      </c>
      <c r="DP101" s="305" t="str">
        <f ca="true">+IF(OFFSET('Hygiene Data'!$D$12,0,10*ROW('Hygiene Data'!D95))="","",OFFSET('Hygiene Data'!$D$12,0,10*ROW('Hygiene Data'!D95)))</f>
        <v/>
      </c>
      <c r="DQ101" s="305" t="str">
        <f ca="true">+IF(OFFSET('Hygiene Data'!$D$13,0,10*ROW('Hygiene Data'!D95))="","",OFFSET('Hygiene Data'!$D$13,0,10*ROW('Hygiene Data'!D95)))</f>
        <v/>
      </c>
      <c r="DR101" s="305" t="str">
        <f ca="true">+IF(OFFSET('Hygiene Data'!$E$11,0,10*ROW('Hygiene Data'!E95))="","",OFFSET('Hygiene Data'!$E$11,0,10*ROW('Hygiene Data'!E95)))</f>
        <v/>
      </c>
      <c r="DS101" s="305" t="str">
        <f ca="true">+IF(OFFSET('Hygiene Data'!$E$12,0,10*ROW('Hygiene Data'!E95))="","",OFFSET('Hygiene Data'!$E$12,0,10*ROW('Hygiene Data'!E95)))</f>
        <v/>
      </c>
      <c r="DT101" s="305" t="str">
        <f ca="true">+IF(OFFSET('Hygiene Data'!$E$13,0,10*ROW('Hygiene Data'!E95))="","",OFFSET('Hygiene Data'!$E$13,0,10*ROW('Hygiene Data'!E95)))</f>
        <v/>
      </c>
      <c r="DU101" s="305" t="str">
        <f ca="true">+IF(OFFSET('Hygiene Data'!$F$11,0,10*ROW('Hygiene Data'!F95))="","",OFFSET('Hygiene Data'!$F$11,0,10*ROW('Hygiene Data'!F95)))</f>
        <v/>
      </c>
      <c r="DV101" s="305" t="str">
        <f ca="true">+IF(OFFSET('Hygiene Data'!$F$12,0,10*ROW('Hygiene Data'!F95))="","",OFFSET('Hygiene Data'!$F$12,0,10*ROW('Hygiene Data'!F95)))</f>
        <v/>
      </c>
      <c r="DW101" s="305" t="str">
        <f ca="true">+IF(OFFSET('Hygiene Data'!$F$13,0,10*ROW('Hygiene Data'!F95))="","",OFFSET('Hygiene Data'!$F$13,0,10*ROW('Hygiene Data'!F95)))</f>
        <v/>
      </c>
      <c r="DX101" s="305" t="str">
        <f ca="true">+IF(OFFSET('Hygiene Data'!$G$11,0,10*ROW('Hygiene Data'!G95))="","",OFFSET('Hygiene Data'!$G$11,0,10*ROW('Hygiene Data'!G95)))</f>
        <v/>
      </c>
      <c r="DY101" s="305" t="str">
        <f ca="true">+IF(OFFSET('Hygiene Data'!$G$12,0,10*ROW('Hygiene Data'!G95))="","",OFFSET('Hygiene Data'!$G$12,0,10*ROW('Hygiene Data'!G95)))</f>
        <v/>
      </c>
      <c r="DZ101" s="305" t="str">
        <f ca="true">+IF(OFFSET('Hygiene Data'!$G$13,0,10*ROW('Hygiene Data'!G95))="","",OFFSET('Hygiene Data'!$G$13,0,10*ROW('Hygiene Data'!G95)))</f>
        <v/>
      </c>
      <c r="EA101" s="305" t="str">
        <f ca="true">+IF(OFFSET('Hygiene Data'!$H$11,0,10*ROW('Hygiene Data'!H95))="","",OFFSET('Hygiene Data'!$H$11,0,10*ROW('Hygiene Data'!H95)))</f>
        <v/>
      </c>
      <c r="EB101" s="305" t="str">
        <f ca="true">+IF(OFFSET('Hygiene Data'!$H$12,0,10*ROW('Hygiene Data'!H95))="","",OFFSET('Hygiene Data'!$H$12,0,10*ROW('Hygiene Data'!H95)))</f>
        <v/>
      </c>
      <c r="EC101" s="305" t="str">
        <f ca="true">+IF(OFFSET('Hygiene Data'!$H$13,0,10*ROW('Hygiene Data'!H95))="","",OFFSET('Hygiene Data'!$H$13,0,10*ROW('Hygiene Data'!H95)))</f>
        <v/>
      </c>
      <c r="ED101" s="305" t="str">
        <f ca="true">+IF(OFFSET('Hygiene Data'!$I$11,0,10*ROW('Hygiene Data'!I95))="","",OFFSET('Hygiene Data'!$I$11,0,10*ROW('Hygiene Data'!I95)))</f>
        <v/>
      </c>
      <c r="EE101" s="305" t="str">
        <f ca="true">+IF(OFFSET('Hygiene Data'!$I$12,0,10*ROW('Hygiene Data'!I95))="","",OFFSET('Hygiene Data'!$I$12,0,10*ROW('Hygiene Data'!I95)))</f>
        <v/>
      </c>
      <c r="EF101" s="305"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61"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5"/>
      <c r="BS102" s="305" t="str">
        <f ca="true">+IF(OFFSET('Water Data'!$D$27,0,10*ROW('Water Data'!D96))="","",OFFSET('Water Data'!$D$27,0,10*ROW('Water Data'!D96)))</f>
        <v/>
      </c>
      <c r="BT102" s="305" t="str">
        <f ca="true">+IF(OFFSET('Water Data'!$D$28,0,10*ROW('Water Data'!D96))="","",OFFSET('Water Data'!$D$28,0,10*ROW('Water Data'!D96)))</f>
        <v/>
      </c>
      <c r="BU102" s="305" t="str">
        <f ca="true">+IF(OFFSET('Water Data'!$D$29,0,10*ROW('Water Data'!D96))="","",OFFSET('Water Data'!$D$29,0,10*ROW('Water Data'!D96)))</f>
        <v/>
      </c>
      <c r="BV102" s="305" t="str">
        <f ca="true">+IF(OFFSET('Water Data'!$E$27,0,10*ROW('Water Data'!E96))="","",OFFSET('Water Data'!$E$27,0,10*ROW('Water Data'!E96)))</f>
        <v/>
      </c>
      <c r="BW102" s="305" t="str">
        <f ca="true">+IF(OFFSET('Water Data'!$E$28,0,10*ROW('Water Data'!E96))="","",OFFSET('Water Data'!$E$28,0,10*ROW('Water Data'!E96)))</f>
        <v/>
      </c>
      <c r="BX102" s="305" t="str">
        <f ca="true">+IF(OFFSET('Water Data'!$E$29,0,10*ROW('Water Data'!E96))="","",OFFSET('Water Data'!$E$29,0,10*ROW('Water Data'!E96)))</f>
        <v/>
      </c>
      <c r="BY102" s="305" t="str">
        <f ca="true">+IF(OFFSET('Water Data'!$F$27,0,10*ROW('Water Data'!F96))="","",OFFSET('Water Data'!$F$27,0,10*ROW('Water Data'!F96)))</f>
        <v/>
      </c>
      <c r="BZ102" s="305" t="str">
        <f ca="true">+IF(OFFSET('Water Data'!$F$28,0,10*ROW('Water Data'!F96))="","",OFFSET('Water Data'!$F$28,0,10*ROW('Water Data'!F96)))</f>
        <v/>
      </c>
      <c r="CA102" s="305" t="str">
        <f ca="true">+IF(OFFSET('Water Data'!$F$29,0,10*ROW('Water Data'!F96))="","",OFFSET('Water Data'!$F$29,0,10*ROW('Water Data'!F96)))</f>
        <v/>
      </c>
      <c r="CB102" s="305" t="str">
        <f ca="true">+IF(OFFSET('Water Data'!$G$27,0,10*ROW('Water Data'!G96))="","",OFFSET('Water Data'!$G$27,0,10*ROW('Water Data'!G96)))</f>
        <v/>
      </c>
      <c r="CC102" s="305" t="str">
        <f ca="true">+IF(OFFSET('Water Data'!$G$28,0,10*ROW('Water Data'!G96))="","",OFFSET('Water Data'!$G$28,0,10*ROW('Water Data'!G96)))</f>
        <v/>
      </c>
      <c r="CD102" s="305" t="str">
        <f ca="true">+IF(OFFSET('Water Data'!$G$29,0,10*ROW('Water Data'!G96))="","",OFFSET('Water Data'!$G$29,0,10*ROW('Water Data'!G96)))</f>
        <v/>
      </c>
      <c r="CE102" s="305" t="str">
        <f ca="true">+IF(OFFSET('Water Data'!$H$27,0,10*ROW('Water Data'!H96))="","",OFFSET('Water Data'!$H$27,0,10*ROW('Water Data'!H96)))</f>
        <v/>
      </c>
      <c r="CF102" s="305" t="str">
        <f ca="true">+IF(OFFSET('Water Data'!$H$28,0,10*ROW('Water Data'!H96))="","",OFFSET('Water Data'!$H$28,0,10*ROW('Water Data'!H96)))</f>
        <v/>
      </c>
      <c r="CG102" s="305" t="str">
        <f ca="true">+IF(OFFSET('Water Data'!$H$29,0,10*ROW('Water Data'!H96))="","",OFFSET('Water Data'!$H$29,0,10*ROW('Water Data'!H96)))</f>
        <v/>
      </c>
      <c r="CH102" s="305" t="str">
        <f ca="true">+IF(OFFSET('Water Data'!$I$27,0,10*ROW('Water Data'!I96))="","",OFFSET('Water Data'!$I$27,0,10*ROW('Water Data'!I96)))</f>
        <v/>
      </c>
      <c r="CI102" s="305" t="str">
        <f ca="true">+IF(OFFSET('Water Data'!$I$28,0,10*ROW('Water Data'!I96))="","",OFFSET('Water Data'!$I$28,0,10*ROW('Water Data'!I96)))</f>
        <v/>
      </c>
      <c r="CJ102" s="305" t="str">
        <f ca="true">+IF(OFFSET('Water Data'!$I$29,0,10*ROW('Water Data'!I96))="","",OFFSET('Water Data'!$I$29,0,10*ROW('Water Data'!I96)))</f>
        <v/>
      </c>
      <c r="CK102" s="305" t="str">
        <f ca="true">+IF(OFFSET('Sanitation Data'!$D$28,0,10*ROW('Sanitation Data'!D96))="","",OFFSET('Sanitation Data'!$D$28,0,10*ROW('Sanitation Data'!D96)))</f>
        <v/>
      </c>
      <c r="CL102" s="305" t="str">
        <f ca="true">+IF(OFFSET('Sanitation Data'!$D$29,0,10*ROW('Sanitation Data'!D96))="","",OFFSET('Sanitation Data'!$D$29,0,10*ROW('Sanitation Data'!D96)))</f>
        <v/>
      </c>
      <c r="CM102" s="305" t="str">
        <f ca="true">+IF(OFFSET('Sanitation Data'!$D$30,0,10*ROW('Sanitation Data'!D96))="","",OFFSET('Sanitation Data'!$D$30,0,10*ROW('Sanitation Data'!D96)))</f>
        <v/>
      </c>
      <c r="CN102" s="305" t="str">
        <f ca="true">+IF(OFFSET('Sanitation Data'!$D$31,0,10*ROW('Sanitation Data'!D96))="","",OFFSET('Sanitation Data'!$D$31,0,10*ROW('Sanitation Data'!D96)))</f>
        <v/>
      </c>
      <c r="CO102" s="305" t="str">
        <f ca="true">+IF(OFFSET('Sanitation Data'!$D$32,0,10*ROW('Sanitation Data'!D96))="","",OFFSET('Sanitation Data'!$D$32,0,10*ROW('Sanitation Data'!D96)))</f>
        <v/>
      </c>
      <c r="CP102" s="305" t="str">
        <f ca="true">+IF(OFFSET('Sanitation Data'!$E$28,0,10*ROW('Sanitation Data'!E96))="","",OFFSET('Sanitation Data'!$E$28,0,10*ROW('Sanitation Data'!E96)))</f>
        <v/>
      </c>
      <c r="CQ102" s="305" t="str">
        <f ca="true">+IF(OFFSET('Sanitation Data'!$E$29,0,10*ROW('Sanitation Data'!E96))="","",OFFSET('Sanitation Data'!$E$29,0,10*ROW('Sanitation Data'!E96)))</f>
        <v/>
      </c>
      <c r="CR102" s="305" t="str">
        <f ca="true">+IF(OFFSET('Sanitation Data'!$E$30,0,10*ROW('Sanitation Data'!E96))="","",OFFSET('Sanitation Data'!$E$30,0,10*ROW('Sanitation Data'!E96)))</f>
        <v/>
      </c>
      <c r="CS102" s="305" t="str">
        <f ca="true">+IF(OFFSET('Sanitation Data'!$E$31,0,10*ROW('Sanitation Data'!E96))="","",OFFSET('Sanitation Data'!$E$31,0,10*ROW('Sanitation Data'!E96)))</f>
        <v/>
      </c>
      <c r="CT102" s="305" t="str">
        <f ca="true">+IF(OFFSET('Sanitation Data'!$E$32,0,10*ROW('Sanitation Data'!E96))="","",OFFSET('Sanitation Data'!$E$32,0,10*ROW('Sanitation Data'!E96)))</f>
        <v/>
      </c>
      <c r="CU102" s="305" t="str">
        <f ca="true">+IF(OFFSET('Sanitation Data'!$F$28,0,10*ROW('Sanitation Data'!F96))="","",OFFSET('Sanitation Data'!$F$28,0,10*ROW('Sanitation Data'!F96)))</f>
        <v/>
      </c>
      <c r="CV102" s="305" t="str">
        <f ca="true">+IF(OFFSET('Sanitation Data'!$F$29,0,10*ROW('Sanitation Data'!F96))="","",OFFSET('Sanitation Data'!$F$29,0,10*ROW('Sanitation Data'!F96)))</f>
        <v/>
      </c>
      <c r="CW102" s="305" t="str">
        <f ca="true">+IF(OFFSET('Sanitation Data'!$F$30,0,10*ROW('Sanitation Data'!F96))="","",OFFSET('Sanitation Data'!$F$30,0,10*ROW('Sanitation Data'!F96)))</f>
        <v/>
      </c>
      <c r="CX102" s="305" t="str">
        <f ca="true">+IF(OFFSET('Sanitation Data'!$F$31,0,10*ROW('Sanitation Data'!F96))="","",OFFSET('Sanitation Data'!$F$31,0,10*ROW('Sanitation Data'!F96)))</f>
        <v/>
      </c>
      <c r="CY102" s="305" t="str">
        <f ca="true">+IF(OFFSET('Sanitation Data'!$F$32,0,10*ROW('Sanitation Data'!F96))="","",OFFSET('Sanitation Data'!$F$32,0,10*ROW('Sanitation Data'!F96)))</f>
        <v/>
      </c>
      <c r="CZ102" s="305" t="str">
        <f ca="true">+IF(OFFSET('Sanitation Data'!$G$28,0,10*ROW('Sanitation Data'!G96))="","",OFFSET('Sanitation Data'!$G$28,0,10*ROW('Sanitation Data'!G96)))</f>
        <v/>
      </c>
      <c r="DA102" s="305" t="str">
        <f ca="true">+IF(OFFSET('Sanitation Data'!$G$29,0,10*ROW('Sanitation Data'!G96))="","",OFFSET('Sanitation Data'!$G$29,0,10*ROW('Sanitation Data'!G96)))</f>
        <v/>
      </c>
      <c r="DB102" s="305" t="str">
        <f ca="true">+IF(OFFSET('Sanitation Data'!$G$30,0,10*ROW('Sanitation Data'!G96))="","",OFFSET('Sanitation Data'!$G$30,0,10*ROW('Sanitation Data'!G96)))</f>
        <v/>
      </c>
      <c r="DC102" s="305" t="str">
        <f ca="true">+IF(OFFSET('Sanitation Data'!$G$31,0,10*ROW('Sanitation Data'!G96))="","",OFFSET('Sanitation Data'!$G$31,0,10*ROW('Sanitation Data'!G96)))</f>
        <v/>
      </c>
      <c r="DD102" s="305" t="str">
        <f ca="true">+IF(OFFSET('Sanitation Data'!$G$32,0,10*ROW('Sanitation Data'!G96))="","",OFFSET('Sanitation Data'!$G$32,0,10*ROW('Sanitation Data'!G96)))</f>
        <v/>
      </c>
      <c r="DE102" s="305" t="str">
        <f ca="true">+IF(OFFSET('Sanitation Data'!$H$28,0,10*ROW('Sanitation Data'!H96))="","",OFFSET('Sanitation Data'!$H$28,0,10*ROW('Sanitation Data'!H96)))</f>
        <v/>
      </c>
      <c r="DF102" s="305" t="str">
        <f ca="true">+IF(OFFSET('Sanitation Data'!$H$29,0,10*ROW('Sanitation Data'!H96))="","",OFFSET('Sanitation Data'!$H$29,0,10*ROW('Sanitation Data'!H96)))</f>
        <v/>
      </c>
      <c r="DG102" s="305" t="str">
        <f ca="true">+IF(OFFSET('Sanitation Data'!$H$30,0,10*ROW('Sanitation Data'!H96))="","",OFFSET('Sanitation Data'!$H$30,0,10*ROW('Sanitation Data'!H96)))</f>
        <v/>
      </c>
      <c r="DH102" s="305" t="str">
        <f ca="true">+IF(OFFSET('Sanitation Data'!$H$31,0,10*ROW('Sanitation Data'!H96))="","",OFFSET('Sanitation Data'!$H$31,0,10*ROW('Sanitation Data'!H96)))</f>
        <v/>
      </c>
      <c r="DI102" s="305" t="str">
        <f ca="true">+IF(OFFSET('Sanitation Data'!$H$32,0,10*ROW('Sanitation Data'!H96))="","",OFFSET('Sanitation Data'!$H$32,0,10*ROW('Sanitation Data'!H96)))</f>
        <v/>
      </c>
      <c r="DJ102" s="305" t="str">
        <f ca="true">+IF(OFFSET('Sanitation Data'!$I$28,0,10*ROW('Sanitation Data'!I96))="","",OFFSET('Sanitation Data'!$I$28,0,10*ROW('Sanitation Data'!I96)))</f>
        <v/>
      </c>
      <c r="DK102" s="305" t="str">
        <f ca="true">+IF(OFFSET('Sanitation Data'!$I$29,0,10*ROW('Sanitation Data'!I96))="","",OFFSET('Sanitation Data'!$I$29,0,10*ROW('Sanitation Data'!I96)))</f>
        <v/>
      </c>
      <c r="DL102" s="305" t="str">
        <f ca="true">+IF(OFFSET('Sanitation Data'!$I$30,0,10*ROW('Sanitation Data'!I96))="","",OFFSET('Sanitation Data'!$I$30,0,10*ROW('Sanitation Data'!I96)))</f>
        <v/>
      </c>
      <c r="DM102" s="305" t="str">
        <f ca="true">+IF(OFFSET('Sanitation Data'!$I$31,0,10*ROW('Sanitation Data'!I96))="","",OFFSET('Sanitation Data'!$I$31,0,10*ROW('Sanitation Data'!I96)))</f>
        <v/>
      </c>
      <c r="DN102" s="305" t="str">
        <f ca="true">+IF(OFFSET('Sanitation Data'!$I$32,0,10*ROW('Sanitation Data'!I96))="","",OFFSET('Sanitation Data'!$I$32,0,10*ROW('Sanitation Data'!I96)))</f>
        <v/>
      </c>
      <c r="DO102" s="305" t="str">
        <f ca="true">+IF(OFFSET('Hygiene Data'!$D$11,0,10*ROW('Hygiene Data'!D96))="","",OFFSET('Hygiene Data'!$D$11,0,10*ROW('Hygiene Data'!D96)))</f>
        <v/>
      </c>
      <c r="DP102" s="305" t="str">
        <f ca="true">+IF(OFFSET('Hygiene Data'!$D$12,0,10*ROW('Hygiene Data'!D96))="","",OFFSET('Hygiene Data'!$D$12,0,10*ROW('Hygiene Data'!D96)))</f>
        <v/>
      </c>
      <c r="DQ102" s="305" t="str">
        <f ca="true">+IF(OFFSET('Hygiene Data'!$D$13,0,10*ROW('Hygiene Data'!D96))="","",OFFSET('Hygiene Data'!$D$13,0,10*ROW('Hygiene Data'!D96)))</f>
        <v/>
      </c>
      <c r="DR102" s="305" t="str">
        <f ca="true">+IF(OFFSET('Hygiene Data'!$E$11,0,10*ROW('Hygiene Data'!E96))="","",OFFSET('Hygiene Data'!$E$11,0,10*ROW('Hygiene Data'!E96)))</f>
        <v/>
      </c>
      <c r="DS102" s="305" t="str">
        <f ca="true">+IF(OFFSET('Hygiene Data'!$E$12,0,10*ROW('Hygiene Data'!E96))="","",OFFSET('Hygiene Data'!$E$12,0,10*ROW('Hygiene Data'!E96)))</f>
        <v/>
      </c>
      <c r="DT102" s="305" t="str">
        <f ca="true">+IF(OFFSET('Hygiene Data'!$E$13,0,10*ROW('Hygiene Data'!E96))="","",OFFSET('Hygiene Data'!$E$13,0,10*ROW('Hygiene Data'!E96)))</f>
        <v/>
      </c>
      <c r="DU102" s="305" t="str">
        <f ca="true">+IF(OFFSET('Hygiene Data'!$F$11,0,10*ROW('Hygiene Data'!F96))="","",OFFSET('Hygiene Data'!$F$11,0,10*ROW('Hygiene Data'!F96)))</f>
        <v/>
      </c>
      <c r="DV102" s="305" t="str">
        <f ca="true">+IF(OFFSET('Hygiene Data'!$F$12,0,10*ROW('Hygiene Data'!F96))="","",OFFSET('Hygiene Data'!$F$12,0,10*ROW('Hygiene Data'!F96)))</f>
        <v/>
      </c>
      <c r="DW102" s="305" t="str">
        <f ca="true">+IF(OFFSET('Hygiene Data'!$F$13,0,10*ROW('Hygiene Data'!F96))="","",OFFSET('Hygiene Data'!$F$13,0,10*ROW('Hygiene Data'!F96)))</f>
        <v/>
      </c>
      <c r="DX102" s="305" t="str">
        <f ca="true">+IF(OFFSET('Hygiene Data'!$G$11,0,10*ROW('Hygiene Data'!G96))="","",OFFSET('Hygiene Data'!$G$11,0,10*ROW('Hygiene Data'!G96)))</f>
        <v/>
      </c>
      <c r="DY102" s="305" t="str">
        <f ca="true">+IF(OFFSET('Hygiene Data'!$G$12,0,10*ROW('Hygiene Data'!G96))="","",OFFSET('Hygiene Data'!$G$12,0,10*ROW('Hygiene Data'!G96)))</f>
        <v/>
      </c>
      <c r="DZ102" s="305" t="str">
        <f ca="true">+IF(OFFSET('Hygiene Data'!$G$13,0,10*ROW('Hygiene Data'!G96))="","",OFFSET('Hygiene Data'!$G$13,0,10*ROW('Hygiene Data'!G96)))</f>
        <v/>
      </c>
      <c r="EA102" s="305" t="str">
        <f ca="true">+IF(OFFSET('Hygiene Data'!$H$11,0,10*ROW('Hygiene Data'!H96))="","",OFFSET('Hygiene Data'!$H$11,0,10*ROW('Hygiene Data'!H96)))</f>
        <v/>
      </c>
      <c r="EB102" s="305" t="str">
        <f ca="true">+IF(OFFSET('Hygiene Data'!$H$12,0,10*ROW('Hygiene Data'!H96))="","",OFFSET('Hygiene Data'!$H$12,0,10*ROW('Hygiene Data'!H96)))</f>
        <v/>
      </c>
      <c r="EC102" s="305" t="str">
        <f ca="true">+IF(OFFSET('Hygiene Data'!$H$13,0,10*ROW('Hygiene Data'!H96))="","",OFFSET('Hygiene Data'!$H$13,0,10*ROW('Hygiene Data'!H96)))</f>
        <v/>
      </c>
      <c r="ED102" s="305" t="str">
        <f ca="true">+IF(OFFSET('Hygiene Data'!$I$11,0,10*ROW('Hygiene Data'!I96))="","",OFFSET('Hygiene Data'!$I$11,0,10*ROW('Hygiene Data'!I96)))</f>
        <v/>
      </c>
      <c r="EE102" s="305" t="str">
        <f ca="true">+IF(OFFSET('Hygiene Data'!$I$12,0,10*ROW('Hygiene Data'!I96))="","",OFFSET('Hygiene Data'!$I$12,0,10*ROW('Hygiene Data'!I96)))</f>
        <v/>
      </c>
      <c r="EF102" s="305"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61"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5"/>
      <c r="BS103" s="305" t="str">
        <f ca="true">+IF(OFFSET('Water Data'!$D$27,0,10*ROW('Water Data'!D97))="","",OFFSET('Water Data'!$D$27,0,10*ROW('Water Data'!D97)))</f>
        <v/>
      </c>
      <c r="BT103" s="305" t="str">
        <f ca="true">+IF(OFFSET('Water Data'!$D$28,0,10*ROW('Water Data'!D97))="","",OFFSET('Water Data'!$D$28,0,10*ROW('Water Data'!D97)))</f>
        <v/>
      </c>
      <c r="BU103" s="305" t="str">
        <f ca="true">+IF(OFFSET('Water Data'!$D$29,0,10*ROW('Water Data'!D97))="","",OFFSET('Water Data'!$D$29,0,10*ROW('Water Data'!D97)))</f>
        <v/>
      </c>
      <c r="BV103" s="305" t="str">
        <f ca="true">+IF(OFFSET('Water Data'!$E$27,0,10*ROW('Water Data'!E97))="","",OFFSET('Water Data'!$E$27,0,10*ROW('Water Data'!E97)))</f>
        <v/>
      </c>
      <c r="BW103" s="305" t="str">
        <f ca="true">+IF(OFFSET('Water Data'!$E$28,0,10*ROW('Water Data'!E97))="","",OFFSET('Water Data'!$E$28,0,10*ROW('Water Data'!E97)))</f>
        <v/>
      </c>
      <c r="BX103" s="305" t="str">
        <f ca="true">+IF(OFFSET('Water Data'!$E$29,0,10*ROW('Water Data'!E97))="","",OFFSET('Water Data'!$E$29,0,10*ROW('Water Data'!E97)))</f>
        <v/>
      </c>
      <c r="BY103" s="305" t="str">
        <f ca="true">+IF(OFFSET('Water Data'!$F$27,0,10*ROW('Water Data'!F97))="","",OFFSET('Water Data'!$F$27,0,10*ROW('Water Data'!F97)))</f>
        <v/>
      </c>
      <c r="BZ103" s="305" t="str">
        <f ca="true">+IF(OFFSET('Water Data'!$F$28,0,10*ROW('Water Data'!F97))="","",OFFSET('Water Data'!$F$28,0,10*ROW('Water Data'!F97)))</f>
        <v/>
      </c>
      <c r="CA103" s="305" t="str">
        <f ca="true">+IF(OFFSET('Water Data'!$F$29,0,10*ROW('Water Data'!F97))="","",OFFSET('Water Data'!$F$29,0,10*ROW('Water Data'!F97)))</f>
        <v/>
      </c>
      <c r="CB103" s="305" t="str">
        <f ca="true">+IF(OFFSET('Water Data'!$G$27,0,10*ROW('Water Data'!G97))="","",OFFSET('Water Data'!$G$27,0,10*ROW('Water Data'!G97)))</f>
        <v/>
      </c>
      <c r="CC103" s="305" t="str">
        <f ca="true">+IF(OFFSET('Water Data'!$G$28,0,10*ROW('Water Data'!G97))="","",OFFSET('Water Data'!$G$28,0,10*ROW('Water Data'!G97)))</f>
        <v/>
      </c>
      <c r="CD103" s="305" t="str">
        <f ca="true">+IF(OFFSET('Water Data'!$G$29,0,10*ROW('Water Data'!G97))="","",OFFSET('Water Data'!$G$29,0,10*ROW('Water Data'!G97)))</f>
        <v/>
      </c>
      <c r="CE103" s="305" t="str">
        <f ca="true">+IF(OFFSET('Water Data'!$H$27,0,10*ROW('Water Data'!H97))="","",OFFSET('Water Data'!$H$27,0,10*ROW('Water Data'!H97)))</f>
        <v/>
      </c>
      <c r="CF103" s="305" t="str">
        <f ca="true">+IF(OFFSET('Water Data'!$H$28,0,10*ROW('Water Data'!H97))="","",OFFSET('Water Data'!$H$28,0,10*ROW('Water Data'!H97)))</f>
        <v/>
      </c>
      <c r="CG103" s="305" t="str">
        <f ca="true">+IF(OFFSET('Water Data'!$H$29,0,10*ROW('Water Data'!H97))="","",OFFSET('Water Data'!$H$29,0,10*ROW('Water Data'!H97)))</f>
        <v/>
      </c>
      <c r="CH103" s="305" t="str">
        <f ca="true">+IF(OFFSET('Water Data'!$I$27,0,10*ROW('Water Data'!I97))="","",OFFSET('Water Data'!$I$27,0,10*ROW('Water Data'!I97)))</f>
        <v/>
      </c>
      <c r="CI103" s="305" t="str">
        <f ca="true">+IF(OFFSET('Water Data'!$I$28,0,10*ROW('Water Data'!I97))="","",OFFSET('Water Data'!$I$28,0,10*ROW('Water Data'!I97)))</f>
        <v/>
      </c>
      <c r="CJ103" s="305" t="str">
        <f ca="true">+IF(OFFSET('Water Data'!$I$29,0,10*ROW('Water Data'!I97))="","",OFFSET('Water Data'!$I$29,0,10*ROW('Water Data'!I97)))</f>
        <v/>
      </c>
      <c r="CK103" s="305" t="str">
        <f ca="true">+IF(OFFSET('Sanitation Data'!$D$28,0,10*ROW('Sanitation Data'!D97))="","",OFFSET('Sanitation Data'!$D$28,0,10*ROW('Sanitation Data'!D97)))</f>
        <v/>
      </c>
      <c r="CL103" s="305" t="str">
        <f ca="true">+IF(OFFSET('Sanitation Data'!$D$29,0,10*ROW('Sanitation Data'!D97))="","",OFFSET('Sanitation Data'!$D$29,0,10*ROW('Sanitation Data'!D97)))</f>
        <v/>
      </c>
      <c r="CM103" s="305" t="str">
        <f ca="true">+IF(OFFSET('Sanitation Data'!$D$30,0,10*ROW('Sanitation Data'!D97))="","",OFFSET('Sanitation Data'!$D$30,0,10*ROW('Sanitation Data'!D97)))</f>
        <v/>
      </c>
      <c r="CN103" s="305" t="str">
        <f ca="true">+IF(OFFSET('Sanitation Data'!$D$31,0,10*ROW('Sanitation Data'!D97))="","",OFFSET('Sanitation Data'!$D$31,0,10*ROW('Sanitation Data'!D97)))</f>
        <v/>
      </c>
      <c r="CO103" s="305" t="str">
        <f ca="true">+IF(OFFSET('Sanitation Data'!$D$32,0,10*ROW('Sanitation Data'!D97))="","",OFFSET('Sanitation Data'!$D$32,0,10*ROW('Sanitation Data'!D97)))</f>
        <v/>
      </c>
      <c r="CP103" s="305" t="str">
        <f ca="true">+IF(OFFSET('Sanitation Data'!$E$28,0,10*ROW('Sanitation Data'!E97))="","",OFFSET('Sanitation Data'!$E$28,0,10*ROW('Sanitation Data'!E97)))</f>
        <v/>
      </c>
      <c r="CQ103" s="305" t="str">
        <f ca="true">+IF(OFFSET('Sanitation Data'!$E$29,0,10*ROW('Sanitation Data'!E97))="","",OFFSET('Sanitation Data'!$E$29,0,10*ROW('Sanitation Data'!E97)))</f>
        <v/>
      </c>
      <c r="CR103" s="305" t="str">
        <f ca="true">+IF(OFFSET('Sanitation Data'!$E$30,0,10*ROW('Sanitation Data'!E97))="","",OFFSET('Sanitation Data'!$E$30,0,10*ROW('Sanitation Data'!E97)))</f>
        <v/>
      </c>
      <c r="CS103" s="305" t="str">
        <f ca="true">+IF(OFFSET('Sanitation Data'!$E$31,0,10*ROW('Sanitation Data'!E97))="","",OFFSET('Sanitation Data'!$E$31,0,10*ROW('Sanitation Data'!E97)))</f>
        <v/>
      </c>
      <c r="CT103" s="305" t="str">
        <f ca="true">+IF(OFFSET('Sanitation Data'!$E$32,0,10*ROW('Sanitation Data'!E97))="","",OFFSET('Sanitation Data'!$E$32,0,10*ROW('Sanitation Data'!E97)))</f>
        <v/>
      </c>
      <c r="CU103" s="305" t="str">
        <f ca="true">+IF(OFFSET('Sanitation Data'!$F$28,0,10*ROW('Sanitation Data'!F97))="","",OFFSET('Sanitation Data'!$F$28,0,10*ROW('Sanitation Data'!F97)))</f>
        <v/>
      </c>
      <c r="CV103" s="305" t="str">
        <f ca="true">+IF(OFFSET('Sanitation Data'!$F$29,0,10*ROW('Sanitation Data'!F97))="","",OFFSET('Sanitation Data'!$F$29,0,10*ROW('Sanitation Data'!F97)))</f>
        <v/>
      </c>
      <c r="CW103" s="305" t="str">
        <f ca="true">+IF(OFFSET('Sanitation Data'!$F$30,0,10*ROW('Sanitation Data'!F97))="","",OFFSET('Sanitation Data'!$F$30,0,10*ROW('Sanitation Data'!F97)))</f>
        <v/>
      </c>
      <c r="CX103" s="305" t="str">
        <f ca="true">+IF(OFFSET('Sanitation Data'!$F$31,0,10*ROW('Sanitation Data'!F97))="","",OFFSET('Sanitation Data'!$F$31,0,10*ROW('Sanitation Data'!F97)))</f>
        <v/>
      </c>
      <c r="CY103" s="305" t="str">
        <f ca="true">+IF(OFFSET('Sanitation Data'!$F$32,0,10*ROW('Sanitation Data'!F97))="","",OFFSET('Sanitation Data'!$F$32,0,10*ROW('Sanitation Data'!F97)))</f>
        <v/>
      </c>
      <c r="CZ103" s="305" t="str">
        <f ca="true">+IF(OFFSET('Sanitation Data'!$G$28,0,10*ROW('Sanitation Data'!G97))="","",OFFSET('Sanitation Data'!$G$28,0,10*ROW('Sanitation Data'!G97)))</f>
        <v/>
      </c>
      <c r="DA103" s="305" t="str">
        <f ca="true">+IF(OFFSET('Sanitation Data'!$G$29,0,10*ROW('Sanitation Data'!G97))="","",OFFSET('Sanitation Data'!$G$29,0,10*ROW('Sanitation Data'!G97)))</f>
        <v/>
      </c>
      <c r="DB103" s="305" t="str">
        <f ca="true">+IF(OFFSET('Sanitation Data'!$G$30,0,10*ROW('Sanitation Data'!G97))="","",OFFSET('Sanitation Data'!$G$30,0,10*ROW('Sanitation Data'!G97)))</f>
        <v/>
      </c>
      <c r="DC103" s="305" t="str">
        <f ca="true">+IF(OFFSET('Sanitation Data'!$G$31,0,10*ROW('Sanitation Data'!G97))="","",OFFSET('Sanitation Data'!$G$31,0,10*ROW('Sanitation Data'!G97)))</f>
        <v/>
      </c>
      <c r="DD103" s="305" t="str">
        <f ca="true">+IF(OFFSET('Sanitation Data'!$G$32,0,10*ROW('Sanitation Data'!G97))="","",OFFSET('Sanitation Data'!$G$32,0,10*ROW('Sanitation Data'!G97)))</f>
        <v/>
      </c>
      <c r="DE103" s="305" t="str">
        <f ca="true">+IF(OFFSET('Sanitation Data'!$H$28,0,10*ROW('Sanitation Data'!H97))="","",OFFSET('Sanitation Data'!$H$28,0,10*ROW('Sanitation Data'!H97)))</f>
        <v/>
      </c>
      <c r="DF103" s="305" t="str">
        <f ca="true">+IF(OFFSET('Sanitation Data'!$H$29,0,10*ROW('Sanitation Data'!H97))="","",OFFSET('Sanitation Data'!$H$29,0,10*ROW('Sanitation Data'!H97)))</f>
        <v/>
      </c>
      <c r="DG103" s="305" t="str">
        <f ca="true">+IF(OFFSET('Sanitation Data'!$H$30,0,10*ROW('Sanitation Data'!H97))="","",OFFSET('Sanitation Data'!$H$30,0,10*ROW('Sanitation Data'!H97)))</f>
        <v/>
      </c>
      <c r="DH103" s="305" t="str">
        <f ca="true">+IF(OFFSET('Sanitation Data'!$H$31,0,10*ROW('Sanitation Data'!H97))="","",OFFSET('Sanitation Data'!$H$31,0,10*ROW('Sanitation Data'!H97)))</f>
        <v/>
      </c>
      <c r="DI103" s="305" t="str">
        <f ca="true">+IF(OFFSET('Sanitation Data'!$H$32,0,10*ROW('Sanitation Data'!H97))="","",OFFSET('Sanitation Data'!$H$32,0,10*ROW('Sanitation Data'!H97)))</f>
        <v/>
      </c>
      <c r="DJ103" s="305" t="str">
        <f ca="true">+IF(OFFSET('Sanitation Data'!$I$28,0,10*ROW('Sanitation Data'!I97))="","",OFFSET('Sanitation Data'!$I$28,0,10*ROW('Sanitation Data'!I97)))</f>
        <v/>
      </c>
      <c r="DK103" s="305" t="str">
        <f ca="true">+IF(OFFSET('Sanitation Data'!$I$29,0,10*ROW('Sanitation Data'!I97))="","",OFFSET('Sanitation Data'!$I$29,0,10*ROW('Sanitation Data'!I97)))</f>
        <v/>
      </c>
      <c r="DL103" s="305" t="str">
        <f ca="true">+IF(OFFSET('Sanitation Data'!$I$30,0,10*ROW('Sanitation Data'!I97))="","",OFFSET('Sanitation Data'!$I$30,0,10*ROW('Sanitation Data'!I97)))</f>
        <v/>
      </c>
      <c r="DM103" s="305" t="str">
        <f ca="true">+IF(OFFSET('Sanitation Data'!$I$31,0,10*ROW('Sanitation Data'!I97))="","",OFFSET('Sanitation Data'!$I$31,0,10*ROW('Sanitation Data'!I97)))</f>
        <v/>
      </c>
      <c r="DN103" s="305" t="str">
        <f ca="true">+IF(OFFSET('Sanitation Data'!$I$32,0,10*ROW('Sanitation Data'!I97))="","",OFFSET('Sanitation Data'!$I$32,0,10*ROW('Sanitation Data'!I97)))</f>
        <v/>
      </c>
      <c r="DO103" s="305" t="str">
        <f ca="true">+IF(OFFSET('Hygiene Data'!$D$11,0,10*ROW('Hygiene Data'!D97))="","",OFFSET('Hygiene Data'!$D$11,0,10*ROW('Hygiene Data'!D97)))</f>
        <v/>
      </c>
      <c r="DP103" s="305" t="str">
        <f ca="true">+IF(OFFSET('Hygiene Data'!$D$12,0,10*ROW('Hygiene Data'!D97))="","",OFFSET('Hygiene Data'!$D$12,0,10*ROW('Hygiene Data'!D97)))</f>
        <v/>
      </c>
      <c r="DQ103" s="305" t="str">
        <f ca="true">+IF(OFFSET('Hygiene Data'!$D$13,0,10*ROW('Hygiene Data'!D97))="","",OFFSET('Hygiene Data'!$D$13,0,10*ROW('Hygiene Data'!D97)))</f>
        <v/>
      </c>
      <c r="DR103" s="305" t="str">
        <f ca="true">+IF(OFFSET('Hygiene Data'!$E$11,0,10*ROW('Hygiene Data'!E97))="","",OFFSET('Hygiene Data'!$E$11,0,10*ROW('Hygiene Data'!E97)))</f>
        <v/>
      </c>
      <c r="DS103" s="305" t="str">
        <f ca="true">+IF(OFFSET('Hygiene Data'!$E$12,0,10*ROW('Hygiene Data'!E97))="","",OFFSET('Hygiene Data'!$E$12,0,10*ROW('Hygiene Data'!E97)))</f>
        <v/>
      </c>
      <c r="DT103" s="305" t="str">
        <f ca="true">+IF(OFFSET('Hygiene Data'!$E$13,0,10*ROW('Hygiene Data'!E97))="","",OFFSET('Hygiene Data'!$E$13,0,10*ROW('Hygiene Data'!E97)))</f>
        <v/>
      </c>
      <c r="DU103" s="305" t="str">
        <f ca="true">+IF(OFFSET('Hygiene Data'!$F$11,0,10*ROW('Hygiene Data'!F97))="","",OFFSET('Hygiene Data'!$F$11,0,10*ROW('Hygiene Data'!F97)))</f>
        <v/>
      </c>
      <c r="DV103" s="305" t="str">
        <f ca="true">+IF(OFFSET('Hygiene Data'!$F$12,0,10*ROW('Hygiene Data'!F97))="","",OFFSET('Hygiene Data'!$F$12,0,10*ROW('Hygiene Data'!F97)))</f>
        <v/>
      </c>
      <c r="DW103" s="305" t="str">
        <f ca="true">+IF(OFFSET('Hygiene Data'!$F$13,0,10*ROW('Hygiene Data'!F97))="","",OFFSET('Hygiene Data'!$F$13,0,10*ROW('Hygiene Data'!F97)))</f>
        <v/>
      </c>
      <c r="DX103" s="305" t="str">
        <f ca="true">+IF(OFFSET('Hygiene Data'!$G$11,0,10*ROW('Hygiene Data'!G97))="","",OFFSET('Hygiene Data'!$G$11,0,10*ROW('Hygiene Data'!G97)))</f>
        <v/>
      </c>
      <c r="DY103" s="305" t="str">
        <f ca="true">+IF(OFFSET('Hygiene Data'!$G$12,0,10*ROW('Hygiene Data'!G97))="","",OFFSET('Hygiene Data'!$G$12,0,10*ROW('Hygiene Data'!G97)))</f>
        <v/>
      </c>
      <c r="DZ103" s="305" t="str">
        <f ca="true">+IF(OFFSET('Hygiene Data'!$G$13,0,10*ROW('Hygiene Data'!G97))="","",OFFSET('Hygiene Data'!$G$13,0,10*ROW('Hygiene Data'!G97)))</f>
        <v/>
      </c>
      <c r="EA103" s="305" t="str">
        <f ca="true">+IF(OFFSET('Hygiene Data'!$H$11,0,10*ROW('Hygiene Data'!H97))="","",OFFSET('Hygiene Data'!$H$11,0,10*ROW('Hygiene Data'!H97)))</f>
        <v/>
      </c>
      <c r="EB103" s="305" t="str">
        <f ca="true">+IF(OFFSET('Hygiene Data'!$H$12,0,10*ROW('Hygiene Data'!H97))="","",OFFSET('Hygiene Data'!$H$12,0,10*ROW('Hygiene Data'!H97)))</f>
        <v/>
      </c>
      <c r="EC103" s="305" t="str">
        <f ca="true">+IF(OFFSET('Hygiene Data'!$H$13,0,10*ROW('Hygiene Data'!H97))="","",OFFSET('Hygiene Data'!$H$13,0,10*ROW('Hygiene Data'!H97)))</f>
        <v/>
      </c>
      <c r="ED103" s="305" t="str">
        <f ca="true">+IF(OFFSET('Hygiene Data'!$I$11,0,10*ROW('Hygiene Data'!I97))="","",OFFSET('Hygiene Data'!$I$11,0,10*ROW('Hygiene Data'!I97)))</f>
        <v/>
      </c>
      <c r="EE103" s="305" t="str">
        <f ca="true">+IF(OFFSET('Hygiene Data'!$I$12,0,10*ROW('Hygiene Data'!I97))="","",OFFSET('Hygiene Data'!$I$12,0,10*ROW('Hygiene Data'!I97)))</f>
        <v/>
      </c>
      <c r="EF103" s="305"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61"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5"/>
      <c r="BS104" s="305" t="str">
        <f ca="true">+IF(OFFSET('Water Data'!$D$27,0,10*ROW('Water Data'!D98))="","",OFFSET('Water Data'!$D$27,0,10*ROW('Water Data'!D98)))</f>
        <v/>
      </c>
      <c r="BT104" s="305" t="str">
        <f ca="true">+IF(OFFSET('Water Data'!$D$28,0,10*ROW('Water Data'!D98))="","",OFFSET('Water Data'!$D$28,0,10*ROW('Water Data'!D98)))</f>
        <v/>
      </c>
      <c r="BU104" s="305" t="str">
        <f ca="true">+IF(OFFSET('Water Data'!$D$29,0,10*ROW('Water Data'!D98))="","",OFFSET('Water Data'!$D$29,0,10*ROW('Water Data'!D98)))</f>
        <v/>
      </c>
      <c r="BV104" s="305" t="str">
        <f ca="true">+IF(OFFSET('Water Data'!$E$27,0,10*ROW('Water Data'!E98))="","",OFFSET('Water Data'!$E$27,0,10*ROW('Water Data'!E98)))</f>
        <v/>
      </c>
      <c r="BW104" s="305" t="str">
        <f ca="true">+IF(OFFSET('Water Data'!$E$28,0,10*ROW('Water Data'!E98))="","",OFFSET('Water Data'!$E$28,0,10*ROW('Water Data'!E98)))</f>
        <v/>
      </c>
      <c r="BX104" s="305" t="str">
        <f ca="true">+IF(OFFSET('Water Data'!$E$29,0,10*ROW('Water Data'!E98))="","",OFFSET('Water Data'!$E$29,0,10*ROW('Water Data'!E98)))</f>
        <v/>
      </c>
      <c r="BY104" s="305" t="str">
        <f ca="true">+IF(OFFSET('Water Data'!$F$27,0,10*ROW('Water Data'!F98))="","",OFFSET('Water Data'!$F$27,0,10*ROW('Water Data'!F98)))</f>
        <v/>
      </c>
      <c r="BZ104" s="305" t="str">
        <f ca="true">+IF(OFFSET('Water Data'!$F$28,0,10*ROW('Water Data'!F98))="","",OFFSET('Water Data'!$F$28,0,10*ROW('Water Data'!F98)))</f>
        <v/>
      </c>
      <c r="CA104" s="305" t="str">
        <f ca="true">+IF(OFFSET('Water Data'!$F$29,0,10*ROW('Water Data'!F98))="","",OFFSET('Water Data'!$F$29,0,10*ROW('Water Data'!F98)))</f>
        <v/>
      </c>
      <c r="CB104" s="305" t="str">
        <f ca="true">+IF(OFFSET('Water Data'!$G$27,0,10*ROW('Water Data'!G98))="","",OFFSET('Water Data'!$G$27,0,10*ROW('Water Data'!G98)))</f>
        <v/>
      </c>
      <c r="CC104" s="305" t="str">
        <f ca="true">+IF(OFFSET('Water Data'!$G$28,0,10*ROW('Water Data'!G98))="","",OFFSET('Water Data'!$G$28,0,10*ROW('Water Data'!G98)))</f>
        <v/>
      </c>
      <c r="CD104" s="305" t="str">
        <f ca="true">+IF(OFFSET('Water Data'!$G$29,0,10*ROW('Water Data'!G98))="","",OFFSET('Water Data'!$G$29,0,10*ROW('Water Data'!G98)))</f>
        <v/>
      </c>
      <c r="CE104" s="305" t="str">
        <f ca="true">+IF(OFFSET('Water Data'!$H$27,0,10*ROW('Water Data'!H98))="","",OFFSET('Water Data'!$H$27,0,10*ROW('Water Data'!H98)))</f>
        <v/>
      </c>
      <c r="CF104" s="305" t="str">
        <f ca="true">+IF(OFFSET('Water Data'!$H$28,0,10*ROW('Water Data'!H98))="","",OFFSET('Water Data'!$H$28,0,10*ROW('Water Data'!H98)))</f>
        <v/>
      </c>
      <c r="CG104" s="305" t="str">
        <f ca="true">+IF(OFFSET('Water Data'!$H$29,0,10*ROW('Water Data'!H98))="","",OFFSET('Water Data'!$H$29,0,10*ROW('Water Data'!H98)))</f>
        <v/>
      </c>
      <c r="CH104" s="305" t="str">
        <f ca="true">+IF(OFFSET('Water Data'!$I$27,0,10*ROW('Water Data'!I98))="","",OFFSET('Water Data'!$I$27,0,10*ROW('Water Data'!I98)))</f>
        <v/>
      </c>
      <c r="CI104" s="305" t="str">
        <f ca="true">+IF(OFFSET('Water Data'!$I$28,0,10*ROW('Water Data'!I98))="","",OFFSET('Water Data'!$I$28,0,10*ROW('Water Data'!I98)))</f>
        <v/>
      </c>
      <c r="CJ104" s="305" t="str">
        <f ca="true">+IF(OFFSET('Water Data'!$I$29,0,10*ROW('Water Data'!I98))="","",OFFSET('Water Data'!$I$29,0,10*ROW('Water Data'!I98)))</f>
        <v/>
      </c>
      <c r="CK104" s="305" t="str">
        <f ca="true">+IF(OFFSET('Sanitation Data'!$D$28,0,10*ROW('Sanitation Data'!D98))="","",OFFSET('Sanitation Data'!$D$28,0,10*ROW('Sanitation Data'!D98)))</f>
        <v/>
      </c>
      <c r="CL104" s="305" t="str">
        <f ca="true">+IF(OFFSET('Sanitation Data'!$D$29,0,10*ROW('Sanitation Data'!D98))="","",OFFSET('Sanitation Data'!$D$29,0,10*ROW('Sanitation Data'!D98)))</f>
        <v/>
      </c>
      <c r="CM104" s="305" t="str">
        <f ca="true">+IF(OFFSET('Sanitation Data'!$D$30,0,10*ROW('Sanitation Data'!D98))="","",OFFSET('Sanitation Data'!$D$30,0,10*ROW('Sanitation Data'!D98)))</f>
        <v/>
      </c>
      <c r="CN104" s="305" t="str">
        <f ca="true">+IF(OFFSET('Sanitation Data'!$D$31,0,10*ROW('Sanitation Data'!D98))="","",OFFSET('Sanitation Data'!$D$31,0,10*ROW('Sanitation Data'!D98)))</f>
        <v/>
      </c>
      <c r="CO104" s="305" t="str">
        <f ca="true">+IF(OFFSET('Sanitation Data'!$D$32,0,10*ROW('Sanitation Data'!D98))="","",OFFSET('Sanitation Data'!$D$32,0,10*ROW('Sanitation Data'!D98)))</f>
        <v/>
      </c>
      <c r="CP104" s="305" t="str">
        <f ca="true">+IF(OFFSET('Sanitation Data'!$E$28,0,10*ROW('Sanitation Data'!E98))="","",OFFSET('Sanitation Data'!$E$28,0,10*ROW('Sanitation Data'!E98)))</f>
        <v/>
      </c>
      <c r="CQ104" s="305" t="str">
        <f ca="true">+IF(OFFSET('Sanitation Data'!$E$29,0,10*ROW('Sanitation Data'!E98))="","",OFFSET('Sanitation Data'!$E$29,0,10*ROW('Sanitation Data'!E98)))</f>
        <v/>
      </c>
      <c r="CR104" s="305" t="str">
        <f ca="true">+IF(OFFSET('Sanitation Data'!$E$30,0,10*ROW('Sanitation Data'!E98))="","",OFFSET('Sanitation Data'!$E$30,0,10*ROW('Sanitation Data'!E98)))</f>
        <v/>
      </c>
      <c r="CS104" s="305" t="str">
        <f ca="true">+IF(OFFSET('Sanitation Data'!$E$31,0,10*ROW('Sanitation Data'!E98))="","",OFFSET('Sanitation Data'!$E$31,0,10*ROW('Sanitation Data'!E98)))</f>
        <v/>
      </c>
      <c r="CT104" s="305" t="str">
        <f ca="true">+IF(OFFSET('Sanitation Data'!$E$32,0,10*ROW('Sanitation Data'!E98))="","",OFFSET('Sanitation Data'!$E$32,0,10*ROW('Sanitation Data'!E98)))</f>
        <v/>
      </c>
      <c r="CU104" s="305" t="str">
        <f ca="true">+IF(OFFSET('Sanitation Data'!$F$28,0,10*ROW('Sanitation Data'!F98))="","",OFFSET('Sanitation Data'!$F$28,0,10*ROW('Sanitation Data'!F98)))</f>
        <v/>
      </c>
      <c r="CV104" s="305" t="str">
        <f ca="true">+IF(OFFSET('Sanitation Data'!$F$29,0,10*ROW('Sanitation Data'!F98))="","",OFFSET('Sanitation Data'!$F$29,0,10*ROW('Sanitation Data'!F98)))</f>
        <v/>
      </c>
      <c r="CW104" s="305" t="str">
        <f ca="true">+IF(OFFSET('Sanitation Data'!$F$30,0,10*ROW('Sanitation Data'!F98))="","",OFFSET('Sanitation Data'!$F$30,0,10*ROW('Sanitation Data'!F98)))</f>
        <v/>
      </c>
      <c r="CX104" s="305" t="str">
        <f ca="true">+IF(OFFSET('Sanitation Data'!$F$31,0,10*ROW('Sanitation Data'!F98))="","",OFFSET('Sanitation Data'!$F$31,0,10*ROW('Sanitation Data'!F98)))</f>
        <v/>
      </c>
      <c r="CY104" s="305" t="str">
        <f ca="true">+IF(OFFSET('Sanitation Data'!$F$32,0,10*ROW('Sanitation Data'!F98))="","",OFFSET('Sanitation Data'!$F$32,0,10*ROW('Sanitation Data'!F98)))</f>
        <v/>
      </c>
      <c r="CZ104" s="305" t="str">
        <f ca="true">+IF(OFFSET('Sanitation Data'!$G$28,0,10*ROW('Sanitation Data'!G98))="","",OFFSET('Sanitation Data'!$G$28,0,10*ROW('Sanitation Data'!G98)))</f>
        <v/>
      </c>
      <c r="DA104" s="305" t="str">
        <f ca="true">+IF(OFFSET('Sanitation Data'!$G$29,0,10*ROW('Sanitation Data'!G98))="","",OFFSET('Sanitation Data'!$G$29,0,10*ROW('Sanitation Data'!G98)))</f>
        <v/>
      </c>
      <c r="DB104" s="305" t="str">
        <f ca="true">+IF(OFFSET('Sanitation Data'!$G$30,0,10*ROW('Sanitation Data'!G98))="","",OFFSET('Sanitation Data'!$G$30,0,10*ROW('Sanitation Data'!G98)))</f>
        <v/>
      </c>
      <c r="DC104" s="305" t="str">
        <f ca="true">+IF(OFFSET('Sanitation Data'!$G$31,0,10*ROW('Sanitation Data'!G98))="","",OFFSET('Sanitation Data'!$G$31,0,10*ROW('Sanitation Data'!G98)))</f>
        <v/>
      </c>
      <c r="DD104" s="305" t="str">
        <f ca="true">+IF(OFFSET('Sanitation Data'!$G$32,0,10*ROW('Sanitation Data'!G98))="","",OFFSET('Sanitation Data'!$G$32,0,10*ROW('Sanitation Data'!G98)))</f>
        <v/>
      </c>
      <c r="DE104" s="305" t="str">
        <f ca="true">+IF(OFFSET('Sanitation Data'!$H$28,0,10*ROW('Sanitation Data'!H98))="","",OFFSET('Sanitation Data'!$H$28,0,10*ROW('Sanitation Data'!H98)))</f>
        <v/>
      </c>
      <c r="DF104" s="305" t="str">
        <f ca="true">+IF(OFFSET('Sanitation Data'!$H$29,0,10*ROW('Sanitation Data'!H98))="","",OFFSET('Sanitation Data'!$H$29,0,10*ROW('Sanitation Data'!H98)))</f>
        <v/>
      </c>
      <c r="DG104" s="305" t="str">
        <f ca="true">+IF(OFFSET('Sanitation Data'!$H$30,0,10*ROW('Sanitation Data'!H98))="","",OFFSET('Sanitation Data'!$H$30,0,10*ROW('Sanitation Data'!H98)))</f>
        <v/>
      </c>
      <c r="DH104" s="305" t="str">
        <f ca="true">+IF(OFFSET('Sanitation Data'!$H$31,0,10*ROW('Sanitation Data'!H98))="","",OFFSET('Sanitation Data'!$H$31,0,10*ROW('Sanitation Data'!H98)))</f>
        <v/>
      </c>
      <c r="DI104" s="305" t="str">
        <f ca="true">+IF(OFFSET('Sanitation Data'!$H$32,0,10*ROW('Sanitation Data'!H98))="","",OFFSET('Sanitation Data'!$H$32,0,10*ROW('Sanitation Data'!H98)))</f>
        <v/>
      </c>
      <c r="DJ104" s="305" t="str">
        <f ca="true">+IF(OFFSET('Sanitation Data'!$I$28,0,10*ROW('Sanitation Data'!I98))="","",OFFSET('Sanitation Data'!$I$28,0,10*ROW('Sanitation Data'!I98)))</f>
        <v/>
      </c>
      <c r="DK104" s="305" t="str">
        <f ca="true">+IF(OFFSET('Sanitation Data'!$I$29,0,10*ROW('Sanitation Data'!I98))="","",OFFSET('Sanitation Data'!$I$29,0,10*ROW('Sanitation Data'!I98)))</f>
        <v/>
      </c>
      <c r="DL104" s="305" t="str">
        <f ca="true">+IF(OFFSET('Sanitation Data'!$I$30,0,10*ROW('Sanitation Data'!I98))="","",OFFSET('Sanitation Data'!$I$30,0,10*ROW('Sanitation Data'!I98)))</f>
        <v/>
      </c>
      <c r="DM104" s="305" t="str">
        <f ca="true">+IF(OFFSET('Sanitation Data'!$I$31,0,10*ROW('Sanitation Data'!I98))="","",OFFSET('Sanitation Data'!$I$31,0,10*ROW('Sanitation Data'!I98)))</f>
        <v/>
      </c>
      <c r="DN104" s="305" t="str">
        <f ca="true">+IF(OFFSET('Sanitation Data'!$I$32,0,10*ROW('Sanitation Data'!I98))="","",OFFSET('Sanitation Data'!$I$32,0,10*ROW('Sanitation Data'!I98)))</f>
        <v/>
      </c>
      <c r="DO104" s="305" t="str">
        <f ca="true">+IF(OFFSET('Hygiene Data'!$D$11,0,10*ROW('Hygiene Data'!D98))="","",OFFSET('Hygiene Data'!$D$11,0,10*ROW('Hygiene Data'!D98)))</f>
        <v/>
      </c>
      <c r="DP104" s="305" t="str">
        <f ca="true">+IF(OFFSET('Hygiene Data'!$D$12,0,10*ROW('Hygiene Data'!D98))="","",OFFSET('Hygiene Data'!$D$12,0,10*ROW('Hygiene Data'!D98)))</f>
        <v/>
      </c>
      <c r="DQ104" s="305" t="str">
        <f ca="true">+IF(OFFSET('Hygiene Data'!$D$13,0,10*ROW('Hygiene Data'!D98))="","",OFFSET('Hygiene Data'!$D$13,0,10*ROW('Hygiene Data'!D98)))</f>
        <v/>
      </c>
      <c r="DR104" s="305" t="str">
        <f ca="true">+IF(OFFSET('Hygiene Data'!$E$11,0,10*ROW('Hygiene Data'!E98))="","",OFFSET('Hygiene Data'!$E$11,0,10*ROW('Hygiene Data'!E98)))</f>
        <v/>
      </c>
      <c r="DS104" s="305" t="str">
        <f ca="true">+IF(OFFSET('Hygiene Data'!$E$12,0,10*ROW('Hygiene Data'!E98))="","",OFFSET('Hygiene Data'!$E$12,0,10*ROW('Hygiene Data'!E98)))</f>
        <v/>
      </c>
      <c r="DT104" s="305" t="str">
        <f ca="true">+IF(OFFSET('Hygiene Data'!$E$13,0,10*ROW('Hygiene Data'!E98))="","",OFFSET('Hygiene Data'!$E$13,0,10*ROW('Hygiene Data'!E98)))</f>
        <v/>
      </c>
      <c r="DU104" s="305" t="str">
        <f ca="true">+IF(OFFSET('Hygiene Data'!$F$11,0,10*ROW('Hygiene Data'!F98))="","",OFFSET('Hygiene Data'!$F$11,0,10*ROW('Hygiene Data'!F98)))</f>
        <v/>
      </c>
      <c r="DV104" s="305" t="str">
        <f ca="true">+IF(OFFSET('Hygiene Data'!$F$12,0,10*ROW('Hygiene Data'!F98))="","",OFFSET('Hygiene Data'!$F$12,0,10*ROW('Hygiene Data'!F98)))</f>
        <v/>
      </c>
      <c r="DW104" s="305" t="str">
        <f ca="true">+IF(OFFSET('Hygiene Data'!$F$13,0,10*ROW('Hygiene Data'!F98))="","",OFFSET('Hygiene Data'!$F$13,0,10*ROW('Hygiene Data'!F98)))</f>
        <v/>
      </c>
      <c r="DX104" s="305" t="str">
        <f ca="true">+IF(OFFSET('Hygiene Data'!$G$11,0,10*ROW('Hygiene Data'!G98))="","",OFFSET('Hygiene Data'!$G$11,0,10*ROW('Hygiene Data'!G98)))</f>
        <v/>
      </c>
      <c r="DY104" s="305" t="str">
        <f ca="true">+IF(OFFSET('Hygiene Data'!$G$12,0,10*ROW('Hygiene Data'!G98))="","",OFFSET('Hygiene Data'!$G$12,0,10*ROW('Hygiene Data'!G98)))</f>
        <v/>
      </c>
      <c r="DZ104" s="305" t="str">
        <f ca="true">+IF(OFFSET('Hygiene Data'!$G$13,0,10*ROW('Hygiene Data'!G98))="","",OFFSET('Hygiene Data'!$G$13,0,10*ROW('Hygiene Data'!G98)))</f>
        <v/>
      </c>
      <c r="EA104" s="305" t="str">
        <f ca="true">+IF(OFFSET('Hygiene Data'!$H$11,0,10*ROW('Hygiene Data'!H98))="","",OFFSET('Hygiene Data'!$H$11,0,10*ROW('Hygiene Data'!H98)))</f>
        <v/>
      </c>
      <c r="EB104" s="305" t="str">
        <f ca="true">+IF(OFFSET('Hygiene Data'!$H$12,0,10*ROW('Hygiene Data'!H98))="","",OFFSET('Hygiene Data'!$H$12,0,10*ROW('Hygiene Data'!H98)))</f>
        <v/>
      </c>
      <c r="EC104" s="305" t="str">
        <f ca="true">+IF(OFFSET('Hygiene Data'!$H$13,0,10*ROW('Hygiene Data'!H98))="","",OFFSET('Hygiene Data'!$H$13,0,10*ROW('Hygiene Data'!H98)))</f>
        <v/>
      </c>
      <c r="ED104" s="305" t="str">
        <f ca="true">+IF(OFFSET('Hygiene Data'!$I$11,0,10*ROW('Hygiene Data'!I98))="","",OFFSET('Hygiene Data'!$I$11,0,10*ROW('Hygiene Data'!I98)))</f>
        <v/>
      </c>
      <c r="EE104" s="305" t="str">
        <f ca="true">+IF(OFFSET('Hygiene Data'!$I$12,0,10*ROW('Hygiene Data'!I98))="","",OFFSET('Hygiene Data'!$I$12,0,10*ROW('Hygiene Data'!I98)))</f>
        <v/>
      </c>
      <c r="EF104" s="305"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61"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5"/>
      <c r="BS105" s="305" t="str">
        <f ca="true">+IF(OFFSET('Water Data'!$D$27,0,10*ROW('Water Data'!D99))="","",OFFSET('Water Data'!$D$27,0,10*ROW('Water Data'!D99)))</f>
        <v/>
      </c>
      <c r="BT105" s="305" t="str">
        <f ca="true">+IF(OFFSET('Water Data'!$D$28,0,10*ROW('Water Data'!D99))="","",OFFSET('Water Data'!$D$28,0,10*ROW('Water Data'!D99)))</f>
        <v/>
      </c>
      <c r="BU105" s="305" t="str">
        <f ca="true">+IF(OFFSET('Water Data'!$D$29,0,10*ROW('Water Data'!D99))="","",OFFSET('Water Data'!$D$29,0,10*ROW('Water Data'!D99)))</f>
        <v/>
      </c>
      <c r="BV105" s="305" t="str">
        <f ca="true">+IF(OFFSET('Water Data'!$E$27,0,10*ROW('Water Data'!E99))="","",OFFSET('Water Data'!$E$27,0,10*ROW('Water Data'!E99)))</f>
        <v/>
      </c>
      <c r="BW105" s="305" t="str">
        <f ca="true">+IF(OFFSET('Water Data'!$E$28,0,10*ROW('Water Data'!E99))="","",OFFSET('Water Data'!$E$28,0,10*ROW('Water Data'!E99)))</f>
        <v/>
      </c>
      <c r="BX105" s="305" t="str">
        <f ca="true">+IF(OFFSET('Water Data'!$E$29,0,10*ROW('Water Data'!E99))="","",OFFSET('Water Data'!$E$29,0,10*ROW('Water Data'!E99)))</f>
        <v/>
      </c>
      <c r="BY105" s="305" t="str">
        <f ca="true">+IF(OFFSET('Water Data'!$F$27,0,10*ROW('Water Data'!F99))="","",OFFSET('Water Data'!$F$27,0,10*ROW('Water Data'!F99)))</f>
        <v/>
      </c>
      <c r="BZ105" s="305" t="str">
        <f ca="true">+IF(OFFSET('Water Data'!$F$28,0,10*ROW('Water Data'!F99))="","",OFFSET('Water Data'!$F$28,0,10*ROW('Water Data'!F99)))</f>
        <v/>
      </c>
      <c r="CA105" s="305" t="str">
        <f ca="true">+IF(OFFSET('Water Data'!$F$29,0,10*ROW('Water Data'!F99))="","",OFFSET('Water Data'!$F$29,0,10*ROW('Water Data'!F99)))</f>
        <v/>
      </c>
      <c r="CB105" s="305" t="str">
        <f ca="true">+IF(OFFSET('Water Data'!$G$27,0,10*ROW('Water Data'!G99))="","",OFFSET('Water Data'!$G$27,0,10*ROW('Water Data'!G99)))</f>
        <v/>
      </c>
      <c r="CC105" s="305" t="str">
        <f ca="true">+IF(OFFSET('Water Data'!$G$28,0,10*ROW('Water Data'!G99))="","",OFFSET('Water Data'!$G$28,0,10*ROW('Water Data'!G99)))</f>
        <v/>
      </c>
      <c r="CD105" s="305" t="str">
        <f ca="true">+IF(OFFSET('Water Data'!$G$29,0,10*ROW('Water Data'!G99))="","",OFFSET('Water Data'!$G$29,0,10*ROW('Water Data'!G99)))</f>
        <v/>
      </c>
      <c r="CE105" s="305" t="str">
        <f ca="true">+IF(OFFSET('Water Data'!$H$27,0,10*ROW('Water Data'!H99))="","",OFFSET('Water Data'!$H$27,0,10*ROW('Water Data'!H99)))</f>
        <v/>
      </c>
      <c r="CF105" s="305" t="str">
        <f ca="true">+IF(OFFSET('Water Data'!$H$28,0,10*ROW('Water Data'!H99))="","",OFFSET('Water Data'!$H$28,0,10*ROW('Water Data'!H99)))</f>
        <v/>
      </c>
      <c r="CG105" s="305" t="str">
        <f ca="true">+IF(OFFSET('Water Data'!$H$29,0,10*ROW('Water Data'!H99))="","",OFFSET('Water Data'!$H$29,0,10*ROW('Water Data'!H99)))</f>
        <v/>
      </c>
      <c r="CH105" s="305" t="str">
        <f ca="true">+IF(OFFSET('Water Data'!$I$27,0,10*ROW('Water Data'!I99))="","",OFFSET('Water Data'!$I$27,0,10*ROW('Water Data'!I99)))</f>
        <v/>
      </c>
      <c r="CI105" s="305" t="str">
        <f ca="true">+IF(OFFSET('Water Data'!$I$28,0,10*ROW('Water Data'!I99))="","",OFFSET('Water Data'!$I$28,0,10*ROW('Water Data'!I99)))</f>
        <v/>
      </c>
      <c r="CJ105" s="305" t="str">
        <f ca="true">+IF(OFFSET('Water Data'!$I$29,0,10*ROW('Water Data'!I99))="","",OFFSET('Water Data'!$I$29,0,10*ROW('Water Data'!I99)))</f>
        <v/>
      </c>
      <c r="CK105" s="305" t="str">
        <f ca="true">+IF(OFFSET('Sanitation Data'!$D$28,0,10*ROW('Sanitation Data'!D99))="","",OFFSET('Sanitation Data'!$D$28,0,10*ROW('Sanitation Data'!D99)))</f>
        <v/>
      </c>
      <c r="CL105" s="305" t="str">
        <f ca="true">+IF(OFFSET('Sanitation Data'!$D$29,0,10*ROW('Sanitation Data'!D99))="","",OFFSET('Sanitation Data'!$D$29,0,10*ROW('Sanitation Data'!D99)))</f>
        <v/>
      </c>
      <c r="CM105" s="305" t="str">
        <f ca="true">+IF(OFFSET('Sanitation Data'!$D$30,0,10*ROW('Sanitation Data'!D99))="","",OFFSET('Sanitation Data'!$D$30,0,10*ROW('Sanitation Data'!D99)))</f>
        <v/>
      </c>
      <c r="CN105" s="305" t="str">
        <f ca="true">+IF(OFFSET('Sanitation Data'!$D$31,0,10*ROW('Sanitation Data'!D99))="","",OFFSET('Sanitation Data'!$D$31,0,10*ROW('Sanitation Data'!D99)))</f>
        <v/>
      </c>
      <c r="CO105" s="305" t="str">
        <f ca="true">+IF(OFFSET('Sanitation Data'!$D$32,0,10*ROW('Sanitation Data'!D99))="","",OFFSET('Sanitation Data'!$D$32,0,10*ROW('Sanitation Data'!D99)))</f>
        <v/>
      </c>
      <c r="CP105" s="305" t="str">
        <f ca="true">+IF(OFFSET('Sanitation Data'!$E$28,0,10*ROW('Sanitation Data'!E99))="","",OFFSET('Sanitation Data'!$E$28,0,10*ROW('Sanitation Data'!E99)))</f>
        <v/>
      </c>
      <c r="CQ105" s="305" t="str">
        <f ca="true">+IF(OFFSET('Sanitation Data'!$E$29,0,10*ROW('Sanitation Data'!E99))="","",OFFSET('Sanitation Data'!$E$29,0,10*ROW('Sanitation Data'!E99)))</f>
        <v/>
      </c>
      <c r="CR105" s="305" t="str">
        <f ca="true">+IF(OFFSET('Sanitation Data'!$E$30,0,10*ROW('Sanitation Data'!E99))="","",OFFSET('Sanitation Data'!$E$30,0,10*ROW('Sanitation Data'!E99)))</f>
        <v/>
      </c>
      <c r="CS105" s="305" t="str">
        <f ca="true">+IF(OFFSET('Sanitation Data'!$E$31,0,10*ROW('Sanitation Data'!E99))="","",OFFSET('Sanitation Data'!$E$31,0,10*ROW('Sanitation Data'!E99)))</f>
        <v/>
      </c>
      <c r="CT105" s="305" t="str">
        <f ca="true">+IF(OFFSET('Sanitation Data'!$E$32,0,10*ROW('Sanitation Data'!E99))="","",OFFSET('Sanitation Data'!$E$32,0,10*ROW('Sanitation Data'!E99)))</f>
        <v/>
      </c>
      <c r="CU105" s="305" t="str">
        <f ca="true">+IF(OFFSET('Sanitation Data'!$F$28,0,10*ROW('Sanitation Data'!F99))="","",OFFSET('Sanitation Data'!$F$28,0,10*ROW('Sanitation Data'!F99)))</f>
        <v/>
      </c>
      <c r="CV105" s="305" t="str">
        <f ca="true">+IF(OFFSET('Sanitation Data'!$F$29,0,10*ROW('Sanitation Data'!F99))="","",OFFSET('Sanitation Data'!$F$29,0,10*ROW('Sanitation Data'!F99)))</f>
        <v/>
      </c>
      <c r="CW105" s="305" t="str">
        <f ca="true">+IF(OFFSET('Sanitation Data'!$F$30,0,10*ROW('Sanitation Data'!F99))="","",OFFSET('Sanitation Data'!$F$30,0,10*ROW('Sanitation Data'!F99)))</f>
        <v/>
      </c>
      <c r="CX105" s="305" t="str">
        <f ca="true">+IF(OFFSET('Sanitation Data'!$F$31,0,10*ROW('Sanitation Data'!F99))="","",OFFSET('Sanitation Data'!$F$31,0,10*ROW('Sanitation Data'!F99)))</f>
        <v/>
      </c>
      <c r="CY105" s="305" t="str">
        <f ca="true">+IF(OFFSET('Sanitation Data'!$F$32,0,10*ROW('Sanitation Data'!F99))="","",OFFSET('Sanitation Data'!$F$32,0,10*ROW('Sanitation Data'!F99)))</f>
        <v/>
      </c>
      <c r="CZ105" s="305" t="str">
        <f ca="true">+IF(OFFSET('Sanitation Data'!$G$28,0,10*ROW('Sanitation Data'!G99))="","",OFFSET('Sanitation Data'!$G$28,0,10*ROW('Sanitation Data'!G99)))</f>
        <v/>
      </c>
      <c r="DA105" s="305" t="str">
        <f ca="true">+IF(OFFSET('Sanitation Data'!$G$29,0,10*ROW('Sanitation Data'!G99))="","",OFFSET('Sanitation Data'!$G$29,0,10*ROW('Sanitation Data'!G99)))</f>
        <v/>
      </c>
      <c r="DB105" s="305" t="str">
        <f ca="true">+IF(OFFSET('Sanitation Data'!$G$30,0,10*ROW('Sanitation Data'!G99))="","",OFFSET('Sanitation Data'!$G$30,0,10*ROW('Sanitation Data'!G99)))</f>
        <v/>
      </c>
      <c r="DC105" s="305" t="str">
        <f ca="true">+IF(OFFSET('Sanitation Data'!$G$31,0,10*ROW('Sanitation Data'!G99))="","",OFFSET('Sanitation Data'!$G$31,0,10*ROW('Sanitation Data'!G99)))</f>
        <v/>
      </c>
      <c r="DD105" s="305" t="str">
        <f ca="true">+IF(OFFSET('Sanitation Data'!$G$32,0,10*ROW('Sanitation Data'!G99))="","",OFFSET('Sanitation Data'!$G$32,0,10*ROW('Sanitation Data'!G99)))</f>
        <v/>
      </c>
      <c r="DE105" s="305" t="str">
        <f ca="true">+IF(OFFSET('Sanitation Data'!$H$28,0,10*ROW('Sanitation Data'!H99))="","",OFFSET('Sanitation Data'!$H$28,0,10*ROW('Sanitation Data'!H99)))</f>
        <v/>
      </c>
      <c r="DF105" s="305" t="str">
        <f ca="true">+IF(OFFSET('Sanitation Data'!$H$29,0,10*ROW('Sanitation Data'!H99))="","",OFFSET('Sanitation Data'!$H$29,0,10*ROW('Sanitation Data'!H99)))</f>
        <v/>
      </c>
      <c r="DG105" s="305" t="str">
        <f ca="true">+IF(OFFSET('Sanitation Data'!$H$30,0,10*ROW('Sanitation Data'!H99))="","",OFFSET('Sanitation Data'!$H$30,0,10*ROW('Sanitation Data'!H99)))</f>
        <v/>
      </c>
      <c r="DH105" s="305" t="str">
        <f ca="true">+IF(OFFSET('Sanitation Data'!$H$31,0,10*ROW('Sanitation Data'!H99))="","",OFFSET('Sanitation Data'!$H$31,0,10*ROW('Sanitation Data'!H99)))</f>
        <v/>
      </c>
      <c r="DI105" s="305" t="str">
        <f ca="true">+IF(OFFSET('Sanitation Data'!$H$32,0,10*ROW('Sanitation Data'!H99))="","",OFFSET('Sanitation Data'!$H$32,0,10*ROW('Sanitation Data'!H99)))</f>
        <v/>
      </c>
      <c r="DJ105" s="305" t="str">
        <f ca="true">+IF(OFFSET('Sanitation Data'!$I$28,0,10*ROW('Sanitation Data'!I99))="","",OFFSET('Sanitation Data'!$I$28,0,10*ROW('Sanitation Data'!I99)))</f>
        <v/>
      </c>
      <c r="DK105" s="305" t="str">
        <f ca="true">+IF(OFFSET('Sanitation Data'!$I$29,0,10*ROW('Sanitation Data'!I99))="","",OFFSET('Sanitation Data'!$I$29,0,10*ROW('Sanitation Data'!I99)))</f>
        <v/>
      </c>
      <c r="DL105" s="305" t="str">
        <f ca="true">+IF(OFFSET('Sanitation Data'!$I$30,0,10*ROW('Sanitation Data'!I99))="","",OFFSET('Sanitation Data'!$I$30,0,10*ROW('Sanitation Data'!I99)))</f>
        <v/>
      </c>
      <c r="DM105" s="305" t="str">
        <f ca="true">+IF(OFFSET('Sanitation Data'!$I$31,0,10*ROW('Sanitation Data'!I99))="","",OFFSET('Sanitation Data'!$I$31,0,10*ROW('Sanitation Data'!I99)))</f>
        <v/>
      </c>
      <c r="DN105" s="305" t="str">
        <f ca="true">+IF(OFFSET('Sanitation Data'!$I$32,0,10*ROW('Sanitation Data'!I99))="","",OFFSET('Sanitation Data'!$I$32,0,10*ROW('Sanitation Data'!I99)))</f>
        <v/>
      </c>
      <c r="DO105" s="305" t="str">
        <f ca="true">+IF(OFFSET('Hygiene Data'!$D$11,0,10*ROW('Hygiene Data'!D99))="","",OFFSET('Hygiene Data'!$D$11,0,10*ROW('Hygiene Data'!D99)))</f>
        <v/>
      </c>
      <c r="DP105" s="305" t="str">
        <f ca="true">+IF(OFFSET('Hygiene Data'!$D$12,0,10*ROW('Hygiene Data'!D99))="","",OFFSET('Hygiene Data'!$D$12,0,10*ROW('Hygiene Data'!D99)))</f>
        <v/>
      </c>
      <c r="DQ105" s="305" t="str">
        <f ca="true">+IF(OFFSET('Hygiene Data'!$D$13,0,10*ROW('Hygiene Data'!D99))="","",OFFSET('Hygiene Data'!$D$13,0,10*ROW('Hygiene Data'!D99)))</f>
        <v/>
      </c>
      <c r="DR105" s="305" t="str">
        <f ca="true">+IF(OFFSET('Hygiene Data'!$E$11,0,10*ROW('Hygiene Data'!E99))="","",OFFSET('Hygiene Data'!$E$11,0,10*ROW('Hygiene Data'!E99)))</f>
        <v/>
      </c>
      <c r="DS105" s="305" t="str">
        <f ca="true">+IF(OFFSET('Hygiene Data'!$E$12,0,10*ROW('Hygiene Data'!E99))="","",OFFSET('Hygiene Data'!$E$12,0,10*ROW('Hygiene Data'!E99)))</f>
        <v/>
      </c>
      <c r="DT105" s="305" t="str">
        <f ca="true">+IF(OFFSET('Hygiene Data'!$E$13,0,10*ROW('Hygiene Data'!E99))="","",OFFSET('Hygiene Data'!$E$13,0,10*ROW('Hygiene Data'!E99)))</f>
        <v/>
      </c>
      <c r="DU105" s="305" t="str">
        <f ca="true">+IF(OFFSET('Hygiene Data'!$F$11,0,10*ROW('Hygiene Data'!F99))="","",OFFSET('Hygiene Data'!$F$11,0,10*ROW('Hygiene Data'!F99)))</f>
        <v/>
      </c>
      <c r="DV105" s="305" t="str">
        <f ca="true">+IF(OFFSET('Hygiene Data'!$F$12,0,10*ROW('Hygiene Data'!F99))="","",OFFSET('Hygiene Data'!$F$12,0,10*ROW('Hygiene Data'!F99)))</f>
        <v/>
      </c>
      <c r="DW105" s="305" t="str">
        <f ca="true">+IF(OFFSET('Hygiene Data'!$F$13,0,10*ROW('Hygiene Data'!F99))="","",OFFSET('Hygiene Data'!$F$13,0,10*ROW('Hygiene Data'!F99)))</f>
        <v/>
      </c>
      <c r="DX105" s="305" t="str">
        <f ca="true">+IF(OFFSET('Hygiene Data'!$G$11,0,10*ROW('Hygiene Data'!G99))="","",OFFSET('Hygiene Data'!$G$11,0,10*ROW('Hygiene Data'!G99)))</f>
        <v/>
      </c>
      <c r="DY105" s="305" t="str">
        <f ca="true">+IF(OFFSET('Hygiene Data'!$G$12,0,10*ROW('Hygiene Data'!G99))="","",OFFSET('Hygiene Data'!$G$12,0,10*ROW('Hygiene Data'!G99)))</f>
        <v/>
      </c>
      <c r="DZ105" s="305" t="str">
        <f ca="true">+IF(OFFSET('Hygiene Data'!$G$13,0,10*ROW('Hygiene Data'!G99))="","",OFFSET('Hygiene Data'!$G$13,0,10*ROW('Hygiene Data'!G99)))</f>
        <v/>
      </c>
      <c r="EA105" s="305" t="str">
        <f ca="true">+IF(OFFSET('Hygiene Data'!$H$11,0,10*ROW('Hygiene Data'!H99))="","",OFFSET('Hygiene Data'!$H$11,0,10*ROW('Hygiene Data'!H99)))</f>
        <v/>
      </c>
      <c r="EB105" s="305" t="str">
        <f ca="true">+IF(OFFSET('Hygiene Data'!$H$12,0,10*ROW('Hygiene Data'!H99))="","",OFFSET('Hygiene Data'!$H$12,0,10*ROW('Hygiene Data'!H99)))</f>
        <v/>
      </c>
      <c r="EC105" s="305" t="str">
        <f ca="true">+IF(OFFSET('Hygiene Data'!$H$13,0,10*ROW('Hygiene Data'!H99))="","",OFFSET('Hygiene Data'!$H$13,0,10*ROW('Hygiene Data'!H99)))</f>
        <v/>
      </c>
      <c r="ED105" s="305" t="str">
        <f ca="true">+IF(OFFSET('Hygiene Data'!$I$11,0,10*ROW('Hygiene Data'!I99))="","",OFFSET('Hygiene Data'!$I$11,0,10*ROW('Hygiene Data'!I99)))</f>
        <v/>
      </c>
      <c r="EE105" s="305" t="str">
        <f ca="true">+IF(OFFSET('Hygiene Data'!$I$12,0,10*ROW('Hygiene Data'!I99))="","",OFFSET('Hygiene Data'!$I$12,0,10*ROW('Hygiene Data'!I99)))</f>
        <v/>
      </c>
      <c r="EF105" s="305"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61"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5"/>
      <c r="BS106" s="305" t="str">
        <f ca="true">+IF(OFFSET('Water Data'!$D$27,0,10*ROW('Water Data'!D100))="","",OFFSET('Water Data'!$D$27,0,10*ROW('Water Data'!D100)))</f>
        <v/>
      </c>
      <c r="BT106" s="305" t="str">
        <f ca="true">+IF(OFFSET('Water Data'!$D$28,0,10*ROW('Water Data'!D100))="","",OFFSET('Water Data'!$D$28,0,10*ROW('Water Data'!D100)))</f>
        <v/>
      </c>
      <c r="BU106" s="305" t="str">
        <f ca="true">+IF(OFFSET('Water Data'!$D$29,0,10*ROW('Water Data'!D100))="","",OFFSET('Water Data'!$D$29,0,10*ROW('Water Data'!D100)))</f>
        <v/>
      </c>
      <c r="BV106" s="305" t="str">
        <f ca="true">+IF(OFFSET('Water Data'!$E$27,0,10*ROW('Water Data'!E100))="","",OFFSET('Water Data'!$E$27,0,10*ROW('Water Data'!E100)))</f>
        <v/>
      </c>
      <c r="BW106" s="305" t="str">
        <f ca="true">+IF(OFFSET('Water Data'!$E$28,0,10*ROW('Water Data'!E100))="","",OFFSET('Water Data'!$E$28,0,10*ROW('Water Data'!E100)))</f>
        <v/>
      </c>
      <c r="BX106" s="305" t="str">
        <f ca="true">+IF(OFFSET('Water Data'!$E$29,0,10*ROW('Water Data'!E100))="","",OFFSET('Water Data'!$E$29,0,10*ROW('Water Data'!E100)))</f>
        <v/>
      </c>
      <c r="BY106" s="305" t="str">
        <f ca="true">+IF(OFFSET('Water Data'!$F$27,0,10*ROW('Water Data'!F100))="","",OFFSET('Water Data'!$F$27,0,10*ROW('Water Data'!F100)))</f>
        <v/>
      </c>
      <c r="BZ106" s="305" t="str">
        <f ca="true">+IF(OFFSET('Water Data'!$F$28,0,10*ROW('Water Data'!F100))="","",OFFSET('Water Data'!$F$28,0,10*ROW('Water Data'!F100)))</f>
        <v/>
      </c>
      <c r="CA106" s="305" t="str">
        <f ca="true">+IF(OFFSET('Water Data'!$F$29,0,10*ROW('Water Data'!F100))="","",OFFSET('Water Data'!$F$29,0,10*ROW('Water Data'!F100)))</f>
        <v/>
      </c>
      <c r="CB106" s="305" t="str">
        <f ca="true">+IF(OFFSET('Water Data'!$G$27,0,10*ROW('Water Data'!G100))="","",OFFSET('Water Data'!$G$27,0,10*ROW('Water Data'!G100)))</f>
        <v/>
      </c>
      <c r="CC106" s="305" t="str">
        <f ca="true">+IF(OFFSET('Water Data'!$G$28,0,10*ROW('Water Data'!G100))="","",OFFSET('Water Data'!$G$28,0,10*ROW('Water Data'!G100)))</f>
        <v/>
      </c>
      <c r="CD106" s="305" t="str">
        <f ca="true">+IF(OFFSET('Water Data'!$G$29,0,10*ROW('Water Data'!G100))="","",OFFSET('Water Data'!$G$29,0,10*ROW('Water Data'!G100)))</f>
        <v/>
      </c>
      <c r="CE106" s="305" t="str">
        <f ca="true">+IF(OFFSET('Water Data'!$H$27,0,10*ROW('Water Data'!H100))="","",OFFSET('Water Data'!$H$27,0,10*ROW('Water Data'!H100)))</f>
        <v/>
      </c>
      <c r="CF106" s="305" t="str">
        <f ca="true">+IF(OFFSET('Water Data'!$H$28,0,10*ROW('Water Data'!H100))="","",OFFSET('Water Data'!$H$28,0,10*ROW('Water Data'!H100)))</f>
        <v/>
      </c>
      <c r="CG106" s="305" t="str">
        <f ca="true">+IF(OFFSET('Water Data'!$H$29,0,10*ROW('Water Data'!H100))="","",OFFSET('Water Data'!$H$29,0,10*ROW('Water Data'!H100)))</f>
        <v/>
      </c>
      <c r="CH106" s="305" t="str">
        <f ca="true">+IF(OFFSET('Water Data'!$I$27,0,10*ROW('Water Data'!I100))="","",OFFSET('Water Data'!$I$27,0,10*ROW('Water Data'!I100)))</f>
        <v/>
      </c>
      <c r="CI106" s="305" t="str">
        <f ca="true">+IF(OFFSET('Water Data'!$I$28,0,10*ROW('Water Data'!I100))="","",OFFSET('Water Data'!$I$28,0,10*ROW('Water Data'!I100)))</f>
        <v/>
      </c>
      <c r="CJ106" s="305" t="str">
        <f ca="true">+IF(OFFSET('Water Data'!$I$29,0,10*ROW('Water Data'!I100))="","",OFFSET('Water Data'!$I$29,0,10*ROW('Water Data'!I100)))</f>
        <v/>
      </c>
      <c r="CK106" s="305" t="str">
        <f ca="true">+IF(OFFSET('Sanitation Data'!$D$28,0,10*ROW('Sanitation Data'!D100))="","",OFFSET('Sanitation Data'!$D$28,0,10*ROW('Sanitation Data'!D100)))</f>
        <v/>
      </c>
      <c r="CL106" s="305" t="str">
        <f ca="true">+IF(OFFSET('Sanitation Data'!$D$29,0,10*ROW('Sanitation Data'!D100))="","",OFFSET('Sanitation Data'!$D$29,0,10*ROW('Sanitation Data'!D100)))</f>
        <v/>
      </c>
      <c r="CM106" s="305" t="str">
        <f ca="true">+IF(OFFSET('Sanitation Data'!$D$30,0,10*ROW('Sanitation Data'!D100))="","",OFFSET('Sanitation Data'!$D$30,0,10*ROW('Sanitation Data'!D100)))</f>
        <v/>
      </c>
      <c r="CN106" s="305" t="str">
        <f ca="true">+IF(OFFSET('Sanitation Data'!$D$31,0,10*ROW('Sanitation Data'!D100))="","",OFFSET('Sanitation Data'!$D$31,0,10*ROW('Sanitation Data'!D100)))</f>
        <v/>
      </c>
      <c r="CO106" s="305" t="str">
        <f ca="true">+IF(OFFSET('Sanitation Data'!$D$32,0,10*ROW('Sanitation Data'!D100))="","",OFFSET('Sanitation Data'!$D$32,0,10*ROW('Sanitation Data'!D100)))</f>
        <v/>
      </c>
      <c r="CP106" s="305" t="str">
        <f ca="true">+IF(OFFSET('Sanitation Data'!$E$28,0,10*ROW('Sanitation Data'!E100))="","",OFFSET('Sanitation Data'!$E$28,0,10*ROW('Sanitation Data'!E100)))</f>
        <v/>
      </c>
      <c r="CQ106" s="305" t="str">
        <f ca="true">+IF(OFFSET('Sanitation Data'!$E$29,0,10*ROW('Sanitation Data'!E100))="","",OFFSET('Sanitation Data'!$E$29,0,10*ROW('Sanitation Data'!E100)))</f>
        <v/>
      </c>
      <c r="CR106" s="305" t="str">
        <f ca="true">+IF(OFFSET('Sanitation Data'!$E$30,0,10*ROW('Sanitation Data'!E100))="","",OFFSET('Sanitation Data'!$E$30,0,10*ROW('Sanitation Data'!E100)))</f>
        <v/>
      </c>
      <c r="CS106" s="305" t="str">
        <f ca="true">+IF(OFFSET('Sanitation Data'!$E$31,0,10*ROW('Sanitation Data'!E100))="","",OFFSET('Sanitation Data'!$E$31,0,10*ROW('Sanitation Data'!E100)))</f>
        <v/>
      </c>
      <c r="CT106" s="305" t="str">
        <f ca="true">+IF(OFFSET('Sanitation Data'!$E$32,0,10*ROW('Sanitation Data'!E100))="","",OFFSET('Sanitation Data'!$E$32,0,10*ROW('Sanitation Data'!E100)))</f>
        <v/>
      </c>
      <c r="CU106" s="305" t="str">
        <f ca="true">+IF(OFFSET('Sanitation Data'!$F$28,0,10*ROW('Sanitation Data'!F100))="","",OFFSET('Sanitation Data'!$F$28,0,10*ROW('Sanitation Data'!F100)))</f>
        <v/>
      </c>
      <c r="CV106" s="305" t="str">
        <f ca="true">+IF(OFFSET('Sanitation Data'!$F$29,0,10*ROW('Sanitation Data'!F100))="","",OFFSET('Sanitation Data'!$F$29,0,10*ROW('Sanitation Data'!F100)))</f>
        <v/>
      </c>
      <c r="CW106" s="305" t="str">
        <f ca="true">+IF(OFFSET('Sanitation Data'!$F$30,0,10*ROW('Sanitation Data'!F100))="","",OFFSET('Sanitation Data'!$F$30,0,10*ROW('Sanitation Data'!F100)))</f>
        <v/>
      </c>
      <c r="CX106" s="305" t="str">
        <f ca="true">+IF(OFFSET('Sanitation Data'!$F$31,0,10*ROW('Sanitation Data'!F100))="","",OFFSET('Sanitation Data'!$F$31,0,10*ROW('Sanitation Data'!F100)))</f>
        <v/>
      </c>
      <c r="CY106" s="305" t="str">
        <f ca="true">+IF(OFFSET('Sanitation Data'!$F$32,0,10*ROW('Sanitation Data'!F100))="","",OFFSET('Sanitation Data'!$F$32,0,10*ROW('Sanitation Data'!F100)))</f>
        <v/>
      </c>
      <c r="CZ106" s="305" t="str">
        <f ca="true">+IF(OFFSET('Sanitation Data'!$G$28,0,10*ROW('Sanitation Data'!G100))="","",OFFSET('Sanitation Data'!$G$28,0,10*ROW('Sanitation Data'!G100)))</f>
        <v/>
      </c>
      <c r="DA106" s="305" t="str">
        <f ca="true">+IF(OFFSET('Sanitation Data'!$G$29,0,10*ROW('Sanitation Data'!G100))="","",OFFSET('Sanitation Data'!$G$29,0,10*ROW('Sanitation Data'!G100)))</f>
        <v/>
      </c>
      <c r="DB106" s="305" t="str">
        <f ca="true">+IF(OFFSET('Sanitation Data'!$G$30,0,10*ROW('Sanitation Data'!G100))="","",OFFSET('Sanitation Data'!$G$30,0,10*ROW('Sanitation Data'!G100)))</f>
        <v/>
      </c>
      <c r="DC106" s="305" t="str">
        <f ca="true">+IF(OFFSET('Sanitation Data'!$G$31,0,10*ROW('Sanitation Data'!G100))="","",OFFSET('Sanitation Data'!$G$31,0,10*ROW('Sanitation Data'!G100)))</f>
        <v/>
      </c>
      <c r="DD106" s="305" t="str">
        <f ca="true">+IF(OFFSET('Sanitation Data'!$G$32,0,10*ROW('Sanitation Data'!G100))="","",OFFSET('Sanitation Data'!$G$32,0,10*ROW('Sanitation Data'!G100)))</f>
        <v/>
      </c>
      <c r="DE106" s="305" t="str">
        <f ca="true">+IF(OFFSET('Sanitation Data'!$H$28,0,10*ROW('Sanitation Data'!H100))="","",OFFSET('Sanitation Data'!$H$28,0,10*ROW('Sanitation Data'!H100)))</f>
        <v/>
      </c>
      <c r="DF106" s="305" t="str">
        <f ca="true">+IF(OFFSET('Sanitation Data'!$H$29,0,10*ROW('Sanitation Data'!H100))="","",OFFSET('Sanitation Data'!$H$29,0,10*ROW('Sanitation Data'!H100)))</f>
        <v/>
      </c>
      <c r="DG106" s="305" t="str">
        <f ca="true">+IF(OFFSET('Sanitation Data'!$H$30,0,10*ROW('Sanitation Data'!H100))="","",OFFSET('Sanitation Data'!$H$30,0,10*ROW('Sanitation Data'!H100)))</f>
        <v/>
      </c>
      <c r="DH106" s="305" t="str">
        <f ca="true">+IF(OFFSET('Sanitation Data'!$H$31,0,10*ROW('Sanitation Data'!H100))="","",OFFSET('Sanitation Data'!$H$31,0,10*ROW('Sanitation Data'!H100)))</f>
        <v/>
      </c>
      <c r="DI106" s="305" t="str">
        <f ca="true">+IF(OFFSET('Sanitation Data'!$H$32,0,10*ROW('Sanitation Data'!H100))="","",OFFSET('Sanitation Data'!$H$32,0,10*ROW('Sanitation Data'!H100)))</f>
        <v/>
      </c>
      <c r="DJ106" s="305" t="str">
        <f ca="true">+IF(OFFSET('Sanitation Data'!$I$28,0,10*ROW('Sanitation Data'!I100))="","",OFFSET('Sanitation Data'!$I$28,0,10*ROW('Sanitation Data'!I100)))</f>
        <v/>
      </c>
      <c r="DK106" s="305" t="str">
        <f ca="true">+IF(OFFSET('Sanitation Data'!$I$29,0,10*ROW('Sanitation Data'!I100))="","",OFFSET('Sanitation Data'!$I$29,0,10*ROW('Sanitation Data'!I100)))</f>
        <v/>
      </c>
      <c r="DL106" s="305" t="str">
        <f ca="true">+IF(OFFSET('Sanitation Data'!$I$30,0,10*ROW('Sanitation Data'!I100))="","",OFFSET('Sanitation Data'!$I$30,0,10*ROW('Sanitation Data'!I100)))</f>
        <v/>
      </c>
      <c r="DM106" s="305" t="str">
        <f ca="true">+IF(OFFSET('Sanitation Data'!$I$31,0,10*ROW('Sanitation Data'!I100))="","",OFFSET('Sanitation Data'!$I$31,0,10*ROW('Sanitation Data'!I100)))</f>
        <v/>
      </c>
      <c r="DN106" s="305" t="str">
        <f ca="true">+IF(OFFSET('Sanitation Data'!$I$32,0,10*ROW('Sanitation Data'!I100))="","",OFFSET('Sanitation Data'!$I$32,0,10*ROW('Sanitation Data'!I100)))</f>
        <v/>
      </c>
      <c r="DO106" s="305" t="str">
        <f ca="true">+IF(OFFSET('Hygiene Data'!$D$11,0,10*ROW('Hygiene Data'!D100))="","",OFFSET('Hygiene Data'!$D$11,0,10*ROW('Hygiene Data'!D100)))</f>
        <v/>
      </c>
      <c r="DP106" s="305" t="str">
        <f ca="true">+IF(OFFSET('Hygiene Data'!$D$12,0,10*ROW('Hygiene Data'!D100))="","",OFFSET('Hygiene Data'!$D$12,0,10*ROW('Hygiene Data'!D100)))</f>
        <v/>
      </c>
      <c r="DQ106" s="305" t="str">
        <f ca="true">+IF(OFFSET('Hygiene Data'!$D$13,0,10*ROW('Hygiene Data'!D100))="","",OFFSET('Hygiene Data'!$D$13,0,10*ROW('Hygiene Data'!D100)))</f>
        <v/>
      </c>
      <c r="DR106" s="305" t="str">
        <f ca="true">+IF(OFFSET('Hygiene Data'!$E$11,0,10*ROW('Hygiene Data'!E100))="","",OFFSET('Hygiene Data'!$E$11,0,10*ROW('Hygiene Data'!E100)))</f>
        <v/>
      </c>
      <c r="DS106" s="305" t="str">
        <f ca="true">+IF(OFFSET('Hygiene Data'!$E$12,0,10*ROW('Hygiene Data'!E100))="","",OFFSET('Hygiene Data'!$E$12,0,10*ROW('Hygiene Data'!E100)))</f>
        <v/>
      </c>
      <c r="DT106" s="305" t="str">
        <f ca="true">+IF(OFFSET('Hygiene Data'!$E$13,0,10*ROW('Hygiene Data'!E100))="","",OFFSET('Hygiene Data'!$E$13,0,10*ROW('Hygiene Data'!E100)))</f>
        <v/>
      </c>
      <c r="DU106" s="305" t="str">
        <f ca="true">+IF(OFFSET('Hygiene Data'!$F$11,0,10*ROW('Hygiene Data'!F100))="","",OFFSET('Hygiene Data'!$F$11,0,10*ROW('Hygiene Data'!F100)))</f>
        <v/>
      </c>
      <c r="DV106" s="305" t="str">
        <f ca="true">+IF(OFFSET('Hygiene Data'!$F$12,0,10*ROW('Hygiene Data'!F100))="","",OFFSET('Hygiene Data'!$F$12,0,10*ROW('Hygiene Data'!F100)))</f>
        <v/>
      </c>
      <c r="DW106" s="305" t="str">
        <f ca="true">+IF(OFFSET('Hygiene Data'!$F$13,0,10*ROW('Hygiene Data'!F100))="","",OFFSET('Hygiene Data'!$F$13,0,10*ROW('Hygiene Data'!F100)))</f>
        <v/>
      </c>
      <c r="DX106" s="305" t="str">
        <f ca="true">+IF(OFFSET('Hygiene Data'!$G$11,0,10*ROW('Hygiene Data'!G100))="","",OFFSET('Hygiene Data'!$G$11,0,10*ROW('Hygiene Data'!G100)))</f>
        <v/>
      </c>
      <c r="DY106" s="305" t="str">
        <f ca="true">+IF(OFFSET('Hygiene Data'!$G$12,0,10*ROW('Hygiene Data'!G100))="","",OFFSET('Hygiene Data'!$G$12,0,10*ROW('Hygiene Data'!G100)))</f>
        <v/>
      </c>
      <c r="DZ106" s="305" t="str">
        <f ca="true">+IF(OFFSET('Hygiene Data'!$G$13,0,10*ROW('Hygiene Data'!G100))="","",OFFSET('Hygiene Data'!$G$13,0,10*ROW('Hygiene Data'!G100)))</f>
        <v/>
      </c>
      <c r="EA106" s="305" t="str">
        <f ca="true">+IF(OFFSET('Hygiene Data'!$H$11,0,10*ROW('Hygiene Data'!H100))="","",OFFSET('Hygiene Data'!$H$11,0,10*ROW('Hygiene Data'!H100)))</f>
        <v/>
      </c>
      <c r="EB106" s="305" t="str">
        <f ca="true">+IF(OFFSET('Hygiene Data'!$H$12,0,10*ROW('Hygiene Data'!H100))="","",OFFSET('Hygiene Data'!$H$12,0,10*ROW('Hygiene Data'!H100)))</f>
        <v/>
      </c>
      <c r="EC106" s="305" t="str">
        <f ca="true">+IF(OFFSET('Hygiene Data'!$H$13,0,10*ROW('Hygiene Data'!H100))="","",OFFSET('Hygiene Data'!$H$13,0,10*ROW('Hygiene Data'!H100)))</f>
        <v/>
      </c>
      <c r="ED106" s="305" t="str">
        <f ca="true">+IF(OFFSET('Hygiene Data'!$I$11,0,10*ROW('Hygiene Data'!I100))="","",OFFSET('Hygiene Data'!$I$11,0,10*ROW('Hygiene Data'!I100)))</f>
        <v/>
      </c>
      <c r="EE106" s="305" t="str">
        <f ca="true">+IF(OFFSET('Hygiene Data'!$I$12,0,10*ROW('Hygiene Data'!I100))="","",OFFSET('Hygiene Data'!$I$12,0,10*ROW('Hygiene Data'!I100)))</f>
        <v/>
      </c>
      <c r="EF106" s="305"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61"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5"/>
      <c r="BS107" s="305" t="str">
        <f ca="true">+IF(OFFSET('Water Data'!$D$27,0,10*ROW('Water Data'!D101))="","",OFFSET('Water Data'!$D$27,0,10*ROW('Water Data'!D101)))</f>
        <v/>
      </c>
      <c r="BT107" s="305" t="str">
        <f ca="true">+IF(OFFSET('Water Data'!$D$28,0,10*ROW('Water Data'!D101))="","",OFFSET('Water Data'!$D$28,0,10*ROW('Water Data'!D101)))</f>
        <v/>
      </c>
      <c r="BU107" s="305" t="str">
        <f ca="true">+IF(OFFSET('Water Data'!$D$29,0,10*ROW('Water Data'!D101))="","",OFFSET('Water Data'!$D$29,0,10*ROW('Water Data'!D101)))</f>
        <v/>
      </c>
      <c r="BV107" s="305" t="str">
        <f ca="true">+IF(OFFSET('Water Data'!$E$27,0,10*ROW('Water Data'!E101))="","",OFFSET('Water Data'!$E$27,0,10*ROW('Water Data'!E101)))</f>
        <v/>
      </c>
      <c r="BW107" s="305" t="str">
        <f ca="true">+IF(OFFSET('Water Data'!$E$28,0,10*ROW('Water Data'!E101))="","",OFFSET('Water Data'!$E$28,0,10*ROW('Water Data'!E101)))</f>
        <v/>
      </c>
      <c r="BX107" s="305" t="str">
        <f ca="true">+IF(OFFSET('Water Data'!$E$29,0,10*ROW('Water Data'!E101))="","",OFFSET('Water Data'!$E$29,0,10*ROW('Water Data'!E101)))</f>
        <v/>
      </c>
      <c r="BY107" s="305" t="str">
        <f ca="true">+IF(OFFSET('Water Data'!$F$27,0,10*ROW('Water Data'!F101))="","",OFFSET('Water Data'!$F$27,0,10*ROW('Water Data'!F101)))</f>
        <v/>
      </c>
      <c r="BZ107" s="305" t="str">
        <f ca="true">+IF(OFFSET('Water Data'!$F$28,0,10*ROW('Water Data'!F101))="","",OFFSET('Water Data'!$F$28,0,10*ROW('Water Data'!F101)))</f>
        <v/>
      </c>
      <c r="CA107" s="305" t="str">
        <f ca="true">+IF(OFFSET('Water Data'!$F$29,0,10*ROW('Water Data'!F101))="","",OFFSET('Water Data'!$F$29,0,10*ROW('Water Data'!F101)))</f>
        <v/>
      </c>
      <c r="CB107" s="305" t="str">
        <f ca="true">+IF(OFFSET('Water Data'!$G$27,0,10*ROW('Water Data'!G101))="","",OFFSET('Water Data'!$G$27,0,10*ROW('Water Data'!G101)))</f>
        <v/>
      </c>
      <c r="CC107" s="305" t="str">
        <f ca="true">+IF(OFFSET('Water Data'!$G$28,0,10*ROW('Water Data'!G101))="","",OFFSET('Water Data'!$G$28,0,10*ROW('Water Data'!G101)))</f>
        <v/>
      </c>
      <c r="CD107" s="305" t="str">
        <f ca="true">+IF(OFFSET('Water Data'!$G$29,0,10*ROW('Water Data'!G101))="","",OFFSET('Water Data'!$G$29,0,10*ROW('Water Data'!G101)))</f>
        <v/>
      </c>
      <c r="CE107" s="305" t="str">
        <f ca="true">+IF(OFFSET('Water Data'!$H$27,0,10*ROW('Water Data'!H101))="","",OFFSET('Water Data'!$H$27,0,10*ROW('Water Data'!H101)))</f>
        <v/>
      </c>
      <c r="CF107" s="305" t="str">
        <f ca="true">+IF(OFFSET('Water Data'!$H$28,0,10*ROW('Water Data'!H101))="","",OFFSET('Water Data'!$H$28,0,10*ROW('Water Data'!H101)))</f>
        <v/>
      </c>
      <c r="CG107" s="305" t="str">
        <f ca="true">+IF(OFFSET('Water Data'!$H$29,0,10*ROW('Water Data'!H101))="","",OFFSET('Water Data'!$H$29,0,10*ROW('Water Data'!H101)))</f>
        <v/>
      </c>
      <c r="CH107" s="305" t="str">
        <f ca="true">+IF(OFFSET('Water Data'!$I$27,0,10*ROW('Water Data'!I101))="","",OFFSET('Water Data'!$I$27,0,10*ROW('Water Data'!I101)))</f>
        <v/>
      </c>
      <c r="CI107" s="305" t="str">
        <f ca="true">+IF(OFFSET('Water Data'!$I$28,0,10*ROW('Water Data'!I101))="","",OFFSET('Water Data'!$I$28,0,10*ROW('Water Data'!I101)))</f>
        <v/>
      </c>
      <c r="CJ107" s="305" t="str">
        <f ca="true">+IF(OFFSET('Water Data'!$I$29,0,10*ROW('Water Data'!I101))="","",OFFSET('Water Data'!$I$29,0,10*ROW('Water Data'!I101)))</f>
        <v/>
      </c>
      <c r="CK107" s="305" t="str">
        <f ca="true">+IF(OFFSET('Sanitation Data'!$D$28,0,10*ROW('Sanitation Data'!D101))="","",OFFSET('Sanitation Data'!$D$28,0,10*ROW('Sanitation Data'!D101)))</f>
        <v/>
      </c>
      <c r="CL107" s="305" t="str">
        <f ca="true">+IF(OFFSET('Sanitation Data'!$D$29,0,10*ROW('Sanitation Data'!D101))="","",OFFSET('Sanitation Data'!$D$29,0,10*ROW('Sanitation Data'!D101)))</f>
        <v/>
      </c>
      <c r="CM107" s="305" t="str">
        <f ca="true">+IF(OFFSET('Sanitation Data'!$D$30,0,10*ROW('Sanitation Data'!D101))="","",OFFSET('Sanitation Data'!$D$30,0,10*ROW('Sanitation Data'!D101)))</f>
        <v/>
      </c>
      <c r="CN107" s="305" t="str">
        <f ca="true">+IF(OFFSET('Sanitation Data'!$D$31,0,10*ROW('Sanitation Data'!D101))="","",OFFSET('Sanitation Data'!$D$31,0,10*ROW('Sanitation Data'!D101)))</f>
        <v/>
      </c>
      <c r="CO107" s="305" t="str">
        <f ca="true">+IF(OFFSET('Sanitation Data'!$D$32,0,10*ROW('Sanitation Data'!D101))="","",OFFSET('Sanitation Data'!$D$32,0,10*ROW('Sanitation Data'!D101)))</f>
        <v/>
      </c>
      <c r="CP107" s="305" t="str">
        <f ca="true">+IF(OFFSET('Sanitation Data'!$E$28,0,10*ROW('Sanitation Data'!E101))="","",OFFSET('Sanitation Data'!$E$28,0,10*ROW('Sanitation Data'!E101)))</f>
        <v/>
      </c>
      <c r="CQ107" s="305" t="str">
        <f ca="true">+IF(OFFSET('Sanitation Data'!$E$29,0,10*ROW('Sanitation Data'!E101))="","",OFFSET('Sanitation Data'!$E$29,0,10*ROW('Sanitation Data'!E101)))</f>
        <v/>
      </c>
      <c r="CR107" s="305" t="str">
        <f ca="true">+IF(OFFSET('Sanitation Data'!$E$30,0,10*ROW('Sanitation Data'!E101))="","",OFFSET('Sanitation Data'!$E$30,0,10*ROW('Sanitation Data'!E101)))</f>
        <v/>
      </c>
      <c r="CS107" s="305" t="str">
        <f ca="true">+IF(OFFSET('Sanitation Data'!$E$31,0,10*ROW('Sanitation Data'!E101))="","",OFFSET('Sanitation Data'!$E$31,0,10*ROW('Sanitation Data'!E101)))</f>
        <v/>
      </c>
      <c r="CT107" s="305" t="str">
        <f ca="true">+IF(OFFSET('Sanitation Data'!$E$32,0,10*ROW('Sanitation Data'!E101))="","",OFFSET('Sanitation Data'!$E$32,0,10*ROW('Sanitation Data'!E101)))</f>
        <v/>
      </c>
      <c r="CU107" s="305" t="str">
        <f ca="true">+IF(OFFSET('Sanitation Data'!$F$28,0,10*ROW('Sanitation Data'!F101))="","",OFFSET('Sanitation Data'!$F$28,0,10*ROW('Sanitation Data'!F101)))</f>
        <v/>
      </c>
      <c r="CV107" s="305" t="str">
        <f ca="true">+IF(OFFSET('Sanitation Data'!$F$29,0,10*ROW('Sanitation Data'!F101))="","",OFFSET('Sanitation Data'!$F$29,0,10*ROW('Sanitation Data'!F101)))</f>
        <v/>
      </c>
      <c r="CW107" s="305" t="str">
        <f ca="true">+IF(OFFSET('Sanitation Data'!$F$30,0,10*ROW('Sanitation Data'!F101))="","",OFFSET('Sanitation Data'!$F$30,0,10*ROW('Sanitation Data'!F101)))</f>
        <v/>
      </c>
      <c r="CX107" s="305" t="str">
        <f ca="true">+IF(OFFSET('Sanitation Data'!$F$31,0,10*ROW('Sanitation Data'!F101))="","",OFFSET('Sanitation Data'!$F$31,0,10*ROW('Sanitation Data'!F101)))</f>
        <v/>
      </c>
      <c r="CY107" s="305" t="str">
        <f ca="true">+IF(OFFSET('Sanitation Data'!$F$32,0,10*ROW('Sanitation Data'!F101))="","",OFFSET('Sanitation Data'!$F$32,0,10*ROW('Sanitation Data'!F101)))</f>
        <v/>
      </c>
      <c r="CZ107" s="305" t="str">
        <f ca="true">+IF(OFFSET('Sanitation Data'!$G$28,0,10*ROW('Sanitation Data'!G101))="","",OFFSET('Sanitation Data'!$G$28,0,10*ROW('Sanitation Data'!G101)))</f>
        <v/>
      </c>
      <c r="DA107" s="305" t="str">
        <f ca="true">+IF(OFFSET('Sanitation Data'!$G$29,0,10*ROW('Sanitation Data'!G101))="","",OFFSET('Sanitation Data'!$G$29,0,10*ROW('Sanitation Data'!G101)))</f>
        <v/>
      </c>
      <c r="DB107" s="305" t="str">
        <f ca="true">+IF(OFFSET('Sanitation Data'!$G$30,0,10*ROW('Sanitation Data'!G101))="","",OFFSET('Sanitation Data'!$G$30,0,10*ROW('Sanitation Data'!G101)))</f>
        <v/>
      </c>
      <c r="DC107" s="305" t="str">
        <f ca="true">+IF(OFFSET('Sanitation Data'!$G$31,0,10*ROW('Sanitation Data'!G101))="","",OFFSET('Sanitation Data'!$G$31,0,10*ROW('Sanitation Data'!G101)))</f>
        <v/>
      </c>
      <c r="DD107" s="305" t="str">
        <f ca="true">+IF(OFFSET('Sanitation Data'!$G$32,0,10*ROW('Sanitation Data'!G101))="","",OFFSET('Sanitation Data'!$G$32,0,10*ROW('Sanitation Data'!G101)))</f>
        <v/>
      </c>
      <c r="DE107" s="305" t="str">
        <f ca="true">+IF(OFFSET('Sanitation Data'!$H$28,0,10*ROW('Sanitation Data'!H101))="","",OFFSET('Sanitation Data'!$H$28,0,10*ROW('Sanitation Data'!H101)))</f>
        <v/>
      </c>
      <c r="DF107" s="305" t="str">
        <f ca="true">+IF(OFFSET('Sanitation Data'!$H$29,0,10*ROW('Sanitation Data'!H101))="","",OFFSET('Sanitation Data'!$H$29,0,10*ROW('Sanitation Data'!H101)))</f>
        <v/>
      </c>
      <c r="DG107" s="305" t="str">
        <f ca="true">+IF(OFFSET('Sanitation Data'!$H$30,0,10*ROW('Sanitation Data'!H101))="","",OFFSET('Sanitation Data'!$H$30,0,10*ROW('Sanitation Data'!H101)))</f>
        <v/>
      </c>
      <c r="DH107" s="305" t="str">
        <f ca="true">+IF(OFFSET('Sanitation Data'!$H$31,0,10*ROW('Sanitation Data'!H101))="","",OFFSET('Sanitation Data'!$H$31,0,10*ROW('Sanitation Data'!H101)))</f>
        <v/>
      </c>
      <c r="DI107" s="305" t="str">
        <f ca="true">+IF(OFFSET('Sanitation Data'!$H$32,0,10*ROW('Sanitation Data'!H101))="","",OFFSET('Sanitation Data'!$H$32,0,10*ROW('Sanitation Data'!H101)))</f>
        <v/>
      </c>
      <c r="DJ107" s="305" t="str">
        <f ca="true">+IF(OFFSET('Sanitation Data'!$I$28,0,10*ROW('Sanitation Data'!I101))="","",OFFSET('Sanitation Data'!$I$28,0,10*ROW('Sanitation Data'!I101)))</f>
        <v/>
      </c>
      <c r="DK107" s="305" t="str">
        <f ca="true">+IF(OFFSET('Sanitation Data'!$I$29,0,10*ROW('Sanitation Data'!I101))="","",OFFSET('Sanitation Data'!$I$29,0,10*ROW('Sanitation Data'!I101)))</f>
        <v/>
      </c>
      <c r="DL107" s="305" t="str">
        <f ca="true">+IF(OFFSET('Sanitation Data'!$I$30,0,10*ROW('Sanitation Data'!I101))="","",OFFSET('Sanitation Data'!$I$30,0,10*ROW('Sanitation Data'!I101)))</f>
        <v/>
      </c>
      <c r="DM107" s="305" t="str">
        <f ca="true">+IF(OFFSET('Sanitation Data'!$I$31,0,10*ROW('Sanitation Data'!I101))="","",OFFSET('Sanitation Data'!$I$31,0,10*ROW('Sanitation Data'!I101)))</f>
        <v/>
      </c>
      <c r="DN107" s="305" t="str">
        <f ca="true">+IF(OFFSET('Sanitation Data'!$I$32,0,10*ROW('Sanitation Data'!I101))="","",OFFSET('Sanitation Data'!$I$32,0,10*ROW('Sanitation Data'!I101)))</f>
        <v/>
      </c>
      <c r="DO107" s="305" t="str">
        <f ca="true">+IF(OFFSET('Hygiene Data'!$D$11,0,10*ROW('Hygiene Data'!D101))="","",OFFSET('Hygiene Data'!$D$11,0,10*ROW('Hygiene Data'!D101)))</f>
        <v/>
      </c>
      <c r="DP107" s="305" t="str">
        <f ca="true">+IF(OFFSET('Hygiene Data'!$D$12,0,10*ROW('Hygiene Data'!D101))="","",OFFSET('Hygiene Data'!$D$12,0,10*ROW('Hygiene Data'!D101)))</f>
        <v/>
      </c>
      <c r="DQ107" s="305" t="str">
        <f ca="true">+IF(OFFSET('Hygiene Data'!$D$13,0,10*ROW('Hygiene Data'!D101))="","",OFFSET('Hygiene Data'!$D$13,0,10*ROW('Hygiene Data'!D101)))</f>
        <v/>
      </c>
      <c r="DR107" s="305" t="str">
        <f ca="true">+IF(OFFSET('Hygiene Data'!$E$11,0,10*ROW('Hygiene Data'!E101))="","",OFFSET('Hygiene Data'!$E$11,0,10*ROW('Hygiene Data'!E101)))</f>
        <v/>
      </c>
      <c r="DS107" s="305" t="str">
        <f ca="true">+IF(OFFSET('Hygiene Data'!$E$12,0,10*ROW('Hygiene Data'!E101))="","",OFFSET('Hygiene Data'!$E$12,0,10*ROW('Hygiene Data'!E101)))</f>
        <v/>
      </c>
      <c r="DT107" s="305" t="str">
        <f ca="true">+IF(OFFSET('Hygiene Data'!$E$13,0,10*ROW('Hygiene Data'!E101))="","",OFFSET('Hygiene Data'!$E$13,0,10*ROW('Hygiene Data'!E101)))</f>
        <v/>
      </c>
      <c r="DU107" s="305" t="str">
        <f ca="true">+IF(OFFSET('Hygiene Data'!$F$11,0,10*ROW('Hygiene Data'!F101))="","",OFFSET('Hygiene Data'!$F$11,0,10*ROW('Hygiene Data'!F101)))</f>
        <v/>
      </c>
      <c r="DV107" s="305" t="str">
        <f ca="true">+IF(OFFSET('Hygiene Data'!$F$12,0,10*ROW('Hygiene Data'!F101))="","",OFFSET('Hygiene Data'!$F$12,0,10*ROW('Hygiene Data'!F101)))</f>
        <v/>
      </c>
      <c r="DW107" s="305" t="str">
        <f ca="true">+IF(OFFSET('Hygiene Data'!$F$13,0,10*ROW('Hygiene Data'!F101))="","",OFFSET('Hygiene Data'!$F$13,0,10*ROW('Hygiene Data'!F101)))</f>
        <v/>
      </c>
      <c r="DX107" s="305" t="str">
        <f ca="true">+IF(OFFSET('Hygiene Data'!$G$11,0,10*ROW('Hygiene Data'!G101))="","",OFFSET('Hygiene Data'!$G$11,0,10*ROW('Hygiene Data'!G101)))</f>
        <v/>
      </c>
      <c r="DY107" s="305" t="str">
        <f ca="true">+IF(OFFSET('Hygiene Data'!$G$12,0,10*ROW('Hygiene Data'!G101))="","",OFFSET('Hygiene Data'!$G$12,0,10*ROW('Hygiene Data'!G101)))</f>
        <v/>
      </c>
      <c r="DZ107" s="305" t="str">
        <f ca="true">+IF(OFFSET('Hygiene Data'!$G$13,0,10*ROW('Hygiene Data'!G101))="","",OFFSET('Hygiene Data'!$G$13,0,10*ROW('Hygiene Data'!G101)))</f>
        <v/>
      </c>
      <c r="EA107" s="305" t="str">
        <f ca="true">+IF(OFFSET('Hygiene Data'!$H$11,0,10*ROW('Hygiene Data'!H101))="","",OFFSET('Hygiene Data'!$H$11,0,10*ROW('Hygiene Data'!H101)))</f>
        <v/>
      </c>
      <c r="EB107" s="305" t="str">
        <f ca="true">+IF(OFFSET('Hygiene Data'!$H$12,0,10*ROW('Hygiene Data'!H101))="","",OFFSET('Hygiene Data'!$H$12,0,10*ROW('Hygiene Data'!H101)))</f>
        <v/>
      </c>
      <c r="EC107" s="305" t="str">
        <f ca="true">+IF(OFFSET('Hygiene Data'!$H$13,0,10*ROW('Hygiene Data'!H101))="","",OFFSET('Hygiene Data'!$H$13,0,10*ROW('Hygiene Data'!H101)))</f>
        <v/>
      </c>
      <c r="ED107" s="305" t="str">
        <f ca="true">+IF(OFFSET('Hygiene Data'!$I$11,0,10*ROW('Hygiene Data'!I101))="","",OFFSET('Hygiene Data'!$I$11,0,10*ROW('Hygiene Data'!I101)))</f>
        <v/>
      </c>
      <c r="EE107" s="305" t="str">
        <f ca="true">+IF(OFFSET('Hygiene Data'!$I$12,0,10*ROW('Hygiene Data'!I101))="","",OFFSET('Hygiene Data'!$I$12,0,10*ROW('Hygiene Data'!I101)))</f>
        <v/>
      </c>
      <c r="EF107" s="305"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61"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5"/>
      <c r="BS108" s="305" t="str">
        <f ca="true">+IF(OFFSET('Water Data'!$D$27,0,10*ROW('Water Data'!D102))="","",OFFSET('Water Data'!$D$27,0,10*ROW('Water Data'!D102)))</f>
        <v/>
      </c>
      <c r="BT108" s="305" t="str">
        <f ca="true">+IF(OFFSET('Water Data'!$D$28,0,10*ROW('Water Data'!D102))="","",OFFSET('Water Data'!$D$28,0,10*ROW('Water Data'!D102)))</f>
        <v/>
      </c>
      <c r="BU108" s="305" t="str">
        <f ca="true">+IF(OFFSET('Water Data'!$D$29,0,10*ROW('Water Data'!D102))="","",OFFSET('Water Data'!$D$29,0,10*ROW('Water Data'!D102)))</f>
        <v/>
      </c>
      <c r="BV108" s="305" t="str">
        <f ca="true">+IF(OFFSET('Water Data'!$E$27,0,10*ROW('Water Data'!E102))="","",OFFSET('Water Data'!$E$27,0,10*ROW('Water Data'!E102)))</f>
        <v/>
      </c>
      <c r="BW108" s="305" t="str">
        <f ca="true">+IF(OFFSET('Water Data'!$E$28,0,10*ROW('Water Data'!E102))="","",OFFSET('Water Data'!$E$28,0,10*ROW('Water Data'!E102)))</f>
        <v/>
      </c>
      <c r="BX108" s="305" t="str">
        <f ca="true">+IF(OFFSET('Water Data'!$E$29,0,10*ROW('Water Data'!E102))="","",OFFSET('Water Data'!$E$29,0,10*ROW('Water Data'!E102)))</f>
        <v/>
      </c>
      <c r="BY108" s="305" t="str">
        <f ca="true">+IF(OFFSET('Water Data'!$F$27,0,10*ROW('Water Data'!F102))="","",OFFSET('Water Data'!$F$27,0,10*ROW('Water Data'!F102)))</f>
        <v/>
      </c>
      <c r="BZ108" s="305" t="str">
        <f ca="true">+IF(OFFSET('Water Data'!$F$28,0,10*ROW('Water Data'!F102))="","",OFFSET('Water Data'!$F$28,0,10*ROW('Water Data'!F102)))</f>
        <v/>
      </c>
      <c r="CA108" s="305" t="str">
        <f ca="true">+IF(OFFSET('Water Data'!$F$29,0,10*ROW('Water Data'!F102))="","",OFFSET('Water Data'!$F$29,0,10*ROW('Water Data'!F102)))</f>
        <v/>
      </c>
      <c r="CB108" s="305" t="str">
        <f ca="true">+IF(OFFSET('Water Data'!$G$27,0,10*ROW('Water Data'!G102))="","",OFFSET('Water Data'!$G$27,0,10*ROW('Water Data'!G102)))</f>
        <v/>
      </c>
      <c r="CC108" s="305" t="str">
        <f ca="true">+IF(OFFSET('Water Data'!$G$28,0,10*ROW('Water Data'!G102))="","",OFFSET('Water Data'!$G$28,0,10*ROW('Water Data'!G102)))</f>
        <v/>
      </c>
      <c r="CD108" s="305" t="str">
        <f ca="true">+IF(OFFSET('Water Data'!$G$29,0,10*ROW('Water Data'!G102))="","",OFFSET('Water Data'!$G$29,0,10*ROW('Water Data'!G102)))</f>
        <v/>
      </c>
      <c r="CE108" s="305" t="str">
        <f ca="true">+IF(OFFSET('Water Data'!$H$27,0,10*ROW('Water Data'!H102))="","",OFFSET('Water Data'!$H$27,0,10*ROW('Water Data'!H102)))</f>
        <v/>
      </c>
      <c r="CF108" s="305" t="str">
        <f ca="true">+IF(OFFSET('Water Data'!$H$28,0,10*ROW('Water Data'!H102))="","",OFFSET('Water Data'!$H$28,0,10*ROW('Water Data'!H102)))</f>
        <v/>
      </c>
      <c r="CG108" s="305" t="str">
        <f ca="true">+IF(OFFSET('Water Data'!$H$29,0,10*ROW('Water Data'!H102))="","",OFFSET('Water Data'!$H$29,0,10*ROW('Water Data'!H102)))</f>
        <v/>
      </c>
      <c r="CH108" s="305" t="str">
        <f ca="true">+IF(OFFSET('Water Data'!$I$27,0,10*ROW('Water Data'!I102))="","",OFFSET('Water Data'!$I$27,0,10*ROW('Water Data'!I102)))</f>
        <v/>
      </c>
      <c r="CI108" s="305" t="str">
        <f ca="true">+IF(OFFSET('Water Data'!$I$28,0,10*ROW('Water Data'!I102))="","",OFFSET('Water Data'!$I$28,0,10*ROW('Water Data'!I102)))</f>
        <v/>
      </c>
      <c r="CJ108" s="305" t="str">
        <f ca="true">+IF(OFFSET('Water Data'!$I$29,0,10*ROW('Water Data'!I102))="","",OFFSET('Water Data'!$I$29,0,10*ROW('Water Data'!I102)))</f>
        <v/>
      </c>
      <c r="CK108" s="305" t="str">
        <f ca="true">+IF(OFFSET('Sanitation Data'!$D$28,0,10*ROW('Sanitation Data'!D102))="","",OFFSET('Sanitation Data'!$D$28,0,10*ROW('Sanitation Data'!D102)))</f>
        <v/>
      </c>
      <c r="CL108" s="305" t="str">
        <f ca="true">+IF(OFFSET('Sanitation Data'!$D$29,0,10*ROW('Sanitation Data'!D102))="","",OFFSET('Sanitation Data'!$D$29,0,10*ROW('Sanitation Data'!D102)))</f>
        <v/>
      </c>
      <c r="CM108" s="305" t="str">
        <f ca="true">+IF(OFFSET('Sanitation Data'!$D$30,0,10*ROW('Sanitation Data'!D102))="","",OFFSET('Sanitation Data'!$D$30,0,10*ROW('Sanitation Data'!D102)))</f>
        <v/>
      </c>
      <c r="CN108" s="305" t="str">
        <f ca="true">+IF(OFFSET('Sanitation Data'!$D$31,0,10*ROW('Sanitation Data'!D102))="","",OFFSET('Sanitation Data'!$D$31,0,10*ROW('Sanitation Data'!D102)))</f>
        <v/>
      </c>
      <c r="CO108" s="305" t="str">
        <f ca="true">+IF(OFFSET('Sanitation Data'!$D$32,0,10*ROW('Sanitation Data'!D102))="","",OFFSET('Sanitation Data'!$D$32,0,10*ROW('Sanitation Data'!D102)))</f>
        <v/>
      </c>
      <c r="CP108" s="305" t="str">
        <f ca="true">+IF(OFFSET('Sanitation Data'!$E$28,0,10*ROW('Sanitation Data'!E102))="","",OFFSET('Sanitation Data'!$E$28,0,10*ROW('Sanitation Data'!E102)))</f>
        <v/>
      </c>
      <c r="CQ108" s="305" t="str">
        <f ca="true">+IF(OFFSET('Sanitation Data'!$E$29,0,10*ROW('Sanitation Data'!E102))="","",OFFSET('Sanitation Data'!$E$29,0,10*ROW('Sanitation Data'!E102)))</f>
        <v/>
      </c>
      <c r="CR108" s="305" t="str">
        <f ca="true">+IF(OFFSET('Sanitation Data'!$E$30,0,10*ROW('Sanitation Data'!E102))="","",OFFSET('Sanitation Data'!$E$30,0,10*ROW('Sanitation Data'!E102)))</f>
        <v/>
      </c>
      <c r="CS108" s="305" t="str">
        <f ca="true">+IF(OFFSET('Sanitation Data'!$E$31,0,10*ROW('Sanitation Data'!E102))="","",OFFSET('Sanitation Data'!$E$31,0,10*ROW('Sanitation Data'!E102)))</f>
        <v/>
      </c>
      <c r="CT108" s="305" t="str">
        <f ca="true">+IF(OFFSET('Sanitation Data'!$E$32,0,10*ROW('Sanitation Data'!E102))="","",OFFSET('Sanitation Data'!$E$32,0,10*ROW('Sanitation Data'!E102)))</f>
        <v/>
      </c>
      <c r="CU108" s="305" t="str">
        <f ca="true">+IF(OFFSET('Sanitation Data'!$F$28,0,10*ROW('Sanitation Data'!F102))="","",OFFSET('Sanitation Data'!$F$28,0,10*ROW('Sanitation Data'!F102)))</f>
        <v/>
      </c>
      <c r="CV108" s="305" t="str">
        <f ca="true">+IF(OFFSET('Sanitation Data'!$F$29,0,10*ROW('Sanitation Data'!F102))="","",OFFSET('Sanitation Data'!$F$29,0,10*ROW('Sanitation Data'!F102)))</f>
        <v/>
      </c>
      <c r="CW108" s="305" t="str">
        <f ca="true">+IF(OFFSET('Sanitation Data'!$F$30,0,10*ROW('Sanitation Data'!F102))="","",OFFSET('Sanitation Data'!$F$30,0,10*ROW('Sanitation Data'!F102)))</f>
        <v/>
      </c>
      <c r="CX108" s="305" t="str">
        <f ca="true">+IF(OFFSET('Sanitation Data'!$F$31,0,10*ROW('Sanitation Data'!F102))="","",OFFSET('Sanitation Data'!$F$31,0,10*ROW('Sanitation Data'!F102)))</f>
        <v/>
      </c>
      <c r="CY108" s="305" t="str">
        <f ca="true">+IF(OFFSET('Sanitation Data'!$F$32,0,10*ROW('Sanitation Data'!F102))="","",OFFSET('Sanitation Data'!$F$32,0,10*ROW('Sanitation Data'!F102)))</f>
        <v/>
      </c>
      <c r="CZ108" s="305" t="str">
        <f ca="true">+IF(OFFSET('Sanitation Data'!$G$28,0,10*ROW('Sanitation Data'!G102))="","",OFFSET('Sanitation Data'!$G$28,0,10*ROW('Sanitation Data'!G102)))</f>
        <v/>
      </c>
      <c r="DA108" s="305" t="str">
        <f ca="true">+IF(OFFSET('Sanitation Data'!$G$29,0,10*ROW('Sanitation Data'!G102))="","",OFFSET('Sanitation Data'!$G$29,0,10*ROW('Sanitation Data'!G102)))</f>
        <v/>
      </c>
      <c r="DB108" s="305" t="str">
        <f ca="true">+IF(OFFSET('Sanitation Data'!$G$30,0,10*ROW('Sanitation Data'!G102))="","",OFFSET('Sanitation Data'!$G$30,0,10*ROW('Sanitation Data'!G102)))</f>
        <v/>
      </c>
      <c r="DC108" s="305" t="str">
        <f ca="true">+IF(OFFSET('Sanitation Data'!$G$31,0,10*ROW('Sanitation Data'!G102))="","",OFFSET('Sanitation Data'!$G$31,0,10*ROW('Sanitation Data'!G102)))</f>
        <v/>
      </c>
      <c r="DD108" s="305" t="str">
        <f ca="true">+IF(OFFSET('Sanitation Data'!$G$32,0,10*ROW('Sanitation Data'!G102))="","",OFFSET('Sanitation Data'!$G$32,0,10*ROW('Sanitation Data'!G102)))</f>
        <v/>
      </c>
      <c r="DE108" s="305" t="str">
        <f ca="true">+IF(OFFSET('Sanitation Data'!$H$28,0,10*ROW('Sanitation Data'!H102))="","",OFFSET('Sanitation Data'!$H$28,0,10*ROW('Sanitation Data'!H102)))</f>
        <v/>
      </c>
      <c r="DF108" s="305" t="str">
        <f ca="true">+IF(OFFSET('Sanitation Data'!$H$29,0,10*ROW('Sanitation Data'!H102))="","",OFFSET('Sanitation Data'!$H$29,0,10*ROW('Sanitation Data'!H102)))</f>
        <v/>
      </c>
      <c r="DG108" s="305" t="str">
        <f ca="true">+IF(OFFSET('Sanitation Data'!$H$30,0,10*ROW('Sanitation Data'!H102))="","",OFFSET('Sanitation Data'!$H$30,0,10*ROW('Sanitation Data'!H102)))</f>
        <v/>
      </c>
      <c r="DH108" s="305" t="str">
        <f ca="true">+IF(OFFSET('Sanitation Data'!$H$31,0,10*ROW('Sanitation Data'!H102))="","",OFFSET('Sanitation Data'!$H$31,0,10*ROW('Sanitation Data'!H102)))</f>
        <v/>
      </c>
      <c r="DI108" s="305" t="str">
        <f ca="true">+IF(OFFSET('Sanitation Data'!$H$32,0,10*ROW('Sanitation Data'!H102))="","",OFFSET('Sanitation Data'!$H$32,0,10*ROW('Sanitation Data'!H102)))</f>
        <v/>
      </c>
      <c r="DJ108" s="305" t="str">
        <f ca="true">+IF(OFFSET('Sanitation Data'!$I$28,0,10*ROW('Sanitation Data'!I102))="","",OFFSET('Sanitation Data'!$I$28,0,10*ROW('Sanitation Data'!I102)))</f>
        <v/>
      </c>
      <c r="DK108" s="305" t="str">
        <f ca="true">+IF(OFFSET('Sanitation Data'!$I$29,0,10*ROW('Sanitation Data'!I102))="","",OFFSET('Sanitation Data'!$I$29,0,10*ROW('Sanitation Data'!I102)))</f>
        <v/>
      </c>
      <c r="DL108" s="305" t="str">
        <f ca="true">+IF(OFFSET('Sanitation Data'!$I$30,0,10*ROW('Sanitation Data'!I102))="","",OFFSET('Sanitation Data'!$I$30,0,10*ROW('Sanitation Data'!I102)))</f>
        <v/>
      </c>
      <c r="DM108" s="305" t="str">
        <f ca="true">+IF(OFFSET('Sanitation Data'!$I$31,0,10*ROW('Sanitation Data'!I102))="","",OFFSET('Sanitation Data'!$I$31,0,10*ROW('Sanitation Data'!I102)))</f>
        <v/>
      </c>
      <c r="DN108" s="305" t="str">
        <f ca="true">+IF(OFFSET('Sanitation Data'!$I$32,0,10*ROW('Sanitation Data'!I102))="","",OFFSET('Sanitation Data'!$I$32,0,10*ROW('Sanitation Data'!I102)))</f>
        <v/>
      </c>
      <c r="DO108" s="305" t="str">
        <f ca="true">+IF(OFFSET('Hygiene Data'!$D$11,0,10*ROW('Hygiene Data'!D102))="","",OFFSET('Hygiene Data'!$D$11,0,10*ROW('Hygiene Data'!D102)))</f>
        <v/>
      </c>
      <c r="DP108" s="305" t="str">
        <f ca="true">+IF(OFFSET('Hygiene Data'!$D$12,0,10*ROW('Hygiene Data'!D102))="","",OFFSET('Hygiene Data'!$D$12,0,10*ROW('Hygiene Data'!D102)))</f>
        <v/>
      </c>
      <c r="DQ108" s="305" t="str">
        <f ca="true">+IF(OFFSET('Hygiene Data'!$D$13,0,10*ROW('Hygiene Data'!D102))="","",OFFSET('Hygiene Data'!$D$13,0,10*ROW('Hygiene Data'!D102)))</f>
        <v/>
      </c>
      <c r="DR108" s="305" t="str">
        <f ca="true">+IF(OFFSET('Hygiene Data'!$E$11,0,10*ROW('Hygiene Data'!E102))="","",OFFSET('Hygiene Data'!$E$11,0,10*ROW('Hygiene Data'!E102)))</f>
        <v/>
      </c>
      <c r="DS108" s="305" t="str">
        <f ca="true">+IF(OFFSET('Hygiene Data'!$E$12,0,10*ROW('Hygiene Data'!E102))="","",OFFSET('Hygiene Data'!$E$12,0,10*ROW('Hygiene Data'!E102)))</f>
        <v/>
      </c>
      <c r="DT108" s="305" t="str">
        <f ca="true">+IF(OFFSET('Hygiene Data'!$E$13,0,10*ROW('Hygiene Data'!E102))="","",OFFSET('Hygiene Data'!$E$13,0,10*ROW('Hygiene Data'!E102)))</f>
        <v/>
      </c>
      <c r="DU108" s="305" t="str">
        <f ca="true">+IF(OFFSET('Hygiene Data'!$F$11,0,10*ROW('Hygiene Data'!F102))="","",OFFSET('Hygiene Data'!$F$11,0,10*ROW('Hygiene Data'!F102)))</f>
        <v/>
      </c>
      <c r="DV108" s="305" t="str">
        <f ca="true">+IF(OFFSET('Hygiene Data'!$F$12,0,10*ROW('Hygiene Data'!F102))="","",OFFSET('Hygiene Data'!$F$12,0,10*ROW('Hygiene Data'!F102)))</f>
        <v/>
      </c>
      <c r="DW108" s="305" t="str">
        <f ca="true">+IF(OFFSET('Hygiene Data'!$F$13,0,10*ROW('Hygiene Data'!F102))="","",OFFSET('Hygiene Data'!$F$13,0,10*ROW('Hygiene Data'!F102)))</f>
        <v/>
      </c>
      <c r="DX108" s="305" t="str">
        <f ca="true">+IF(OFFSET('Hygiene Data'!$G$11,0,10*ROW('Hygiene Data'!G102))="","",OFFSET('Hygiene Data'!$G$11,0,10*ROW('Hygiene Data'!G102)))</f>
        <v/>
      </c>
      <c r="DY108" s="305" t="str">
        <f ca="true">+IF(OFFSET('Hygiene Data'!$G$12,0,10*ROW('Hygiene Data'!G102))="","",OFFSET('Hygiene Data'!$G$12,0,10*ROW('Hygiene Data'!G102)))</f>
        <v/>
      </c>
      <c r="DZ108" s="305" t="str">
        <f ca="true">+IF(OFFSET('Hygiene Data'!$G$13,0,10*ROW('Hygiene Data'!G102))="","",OFFSET('Hygiene Data'!$G$13,0,10*ROW('Hygiene Data'!G102)))</f>
        <v/>
      </c>
      <c r="EA108" s="305" t="str">
        <f ca="true">+IF(OFFSET('Hygiene Data'!$H$11,0,10*ROW('Hygiene Data'!H102))="","",OFFSET('Hygiene Data'!$H$11,0,10*ROW('Hygiene Data'!H102)))</f>
        <v/>
      </c>
      <c r="EB108" s="305" t="str">
        <f ca="true">+IF(OFFSET('Hygiene Data'!$H$12,0,10*ROW('Hygiene Data'!H102))="","",OFFSET('Hygiene Data'!$H$12,0,10*ROW('Hygiene Data'!H102)))</f>
        <v/>
      </c>
      <c r="EC108" s="305" t="str">
        <f ca="true">+IF(OFFSET('Hygiene Data'!$H$13,0,10*ROW('Hygiene Data'!H102))="","",OFFSET('Hygiene Data'!$H$13,0,10*ROW('Hygiene Data'!H102)))</f>
        <v/>
      </c>
      <c r="ED108" s="305" t="str">
        <f ca="true">+IF(OFFSET('Hygiene Data'!$I$11,0,10*ROW('Hygiene Data'!I102))="","",OFFSET('Hygiene Data'!$I$11,0,10*ROW('Hygiene Data'!I102)))</f>
        <v/>
      </c>
      <c r="EE108" s="305" t="str">
        <f ca="true">+IF(OFFSET('Hygiene Data'!$I$12,0,10*ROW('Hygiene Data'!I102))="","",OFFSET('Hygiene Data'!$I$12,0,10*ROW('Hygiene Data'!I102)))</f>
        <v/>
      </c>
      <c r="EF108" s="305"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61"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5"/>
      <c r="BS109" s="305" t="str">
        <f ca="true">+IF(OFFSET('Water Data'!$D$27,0,10*ROW('Water Data'!D103))="","",OFFSET('Water Data'!$D$27,0,10*ROW('Water Data'!D103)))</f>
        <v/>
      </c>
      <c r="BT109" s="305" t="str">
        <f ca="true">+IF(OFFSET('Water Data'!$D$28,0,10*ROW('Water Data'!D103))="","",OFFSET('Water Data'!$D$28,0,10*ROW('Water Data'!D103)))</f>
        <v/>
      </c>
      <c r="BU109" s="305" t="str">
        <f ca="true">+IF(OFFSET('Water Data'!$D$29,0,10*ROW('Water Data'!D103))="","",OFFSET('Water Data'!$D$29,0,10*ROW('Water Data'!D103)))</f>
        <v/>
      </c>
      <c r="BV109" s="305" t="str">
        <f ca="true">+IF(OFFSET('Water Data'!$E$27,0,10*ROW('Water Data'!E103))="","",OFFSET('Water Data'!$E$27,0,10*ROW('Water Data'!E103)))</f>
        <v/>
      </c>
      <c r="BW109" s="305" t="str">
        <f ca="true">+IF(OFFSET('Water Data'!$E$28,0,10*ROW('Water Data'!E103))="","",OFFSET('Water Data'!$E$28,0,10*ROW('Water Data'!E103)))</f>
        <v/>
      </c>
      <c r="BX109" s="305" t="str">
        <f ca="true">+IF(OFFSET('Water Data'!$E$29,0,10*ROW('Water Data'!E103))="","",OFFSET('Water Data'!$E$29,0,10*ROW('Water Data'!E103)))</f>
        <v/>
      </c>
      <c r="BY109" s="305" t="str">
        <f ca="true">+IF(OFFSET('Water Data'!$F$27,0,10*ROW('Water Data'!F103))="","",OFFSET('Water Data'!$F$27,0,10*ROW('Water Data'!F103)))</f>
        <v/>
      </c>
      <c r="BZ109" s="305" t="str">
        <f ca="true">+IF(OFFSET('Water Data'!$F$28,0,10*ROW('Water Data'!F103))="","",OFFSET('Water Data'!$F$28,0,10*ROW('Water Data'!F103)))</f>
        <v/>
      </c>
      <c r="CA109" s="305" t="str">
        <f ca="true">+IF(OFFSET('Water Data'!$F$29,0,10*ROW('Water Data'!F103))="","",OFFSET('Water Data'!$F$29,0,10*ROW('Water Data'!F103)))</f>
        <v/>
      </c>
      <c r="CB109" s="305" t="str">
        <f ca="true">+IF(OFFSET('Water Data'!$G$27,0,10*ROW('Water Data'!G103))="","",OFFSET('Water Data'!$G$27,0,10*ROW('Water Data'!G103)))</f>
        <v/>
      </c>
      <c r="CC109" s="305" t="str">
        <f ca="true">+IF(OFFSET('Water Data'!$G$28,0,10*ROW('Water Data'!G103))="","",OFFSET('Water Data'!$G$28,0,10*ROW('Water Data'!G103)))</f>
        <v/>
      </c>
      <c r="CD109" s="305" t="str">
        <f ca="true">+IF(OFFSET('Water Data'!$G$29,0,10*ROW('Water Data'!G103))="","",OFFSET('Water Data'!$G$29,0,10*ROW('Water Data'!G103)))</f>
        <v/>
      </c>
      <c r="CE109" s="305" t="str">
        <f ca="true">+IF(OFFSET('Water Data'!$H$27,0,10*ROW('Water Data'!H103))="","",OFFSET('Water Data'!$H$27,0,10*ROW('Water Data'!H103)))</f>
        <v/>
      </c>
      <c r="CF109" s="305" t="str">
        <f ca="true">+IF(OFFSET('Water Data'!$H$28,0,10*ROW('Water Data'!H103))="","",OFFSET('Water Data'!$H$28,0,10*ROW('Water Data'!H103)))</f>
        <v/>
      </c>
      <c r="CG109" s="305" t="str">
        <f ca="true">+IF(OFFSET('Water Data'!$H$29,0,10*ROW('Water Data'!H103))="","",OFFSET('Water Data'!$H$29,0,10*ROW('Water Data'!H103)))</f>
        <v/>
      </c>
      <c r="CH109" s="305" t="str">
        <f ca="true">+IF(OFFSET('Water Data'!$I$27,0,10*ROW('Water Data'!I103))="","",OFFSET('Water Data'!$I$27,0,10*ROW('Water Data'!I103)))</f>
        <v/>
      </c>
      <c r="CI109" s="305" t="str">
        <f ca="true">+IF(OFFSET('Water Data'!$I$28,0,10*ROW('Water Data'!I103))="","",OFFSET('Water Data'!$I$28,0,10*ROW('Water Data'!I103)))</f>
        <v/>
      </c>
      <c r="CJ109" s="305" t="str">
        <f ca="true">+IF(OFFSET('Water Data'!$I$29,0,10*ROW('Water Data'!I103))="","",OFFSET('Water Data'!$I$29,0,10*ROW('Water Data'!I103)))</f>
        <v/>
      </c>
      <c r="CK109" s="305" t="str">
        <f ca="true">+IF(OFFSET('Sanitation Data'!$D$28,0,10*ROW('Sanitation Data'!D103))="","",OFFSET('Sanitation Data'!$D$28,0,10*ROW('Sanitation Data'!D103)))</f>
        <v/>
      </c>
      <c r="CL109" s="305" t="str">
        <f ca="true">+IF(OFFSET('Sanitation Data'!$D$29,0,10*ROW('Sanitation Data'!D103))="","",OFFSET('Sanitation Data'!$D$29,0,10*ROW('Sanitation Data'!D103)))</f>
        <v/>
      </c>
      <c r="CM109" s="305" t="str">
        <f ca="true">+IF(OFFSET('Sanitation Data'!$D$30,0,10*ROW('Sanitation Data'!D103))="","",OFFSET('Sanitation Data'!$D$30,0,10*ROW('Sanitation Data'!D103)))</f>
        <v/>
      </c>
      <c r="CN109" s="305" t="str">
        <f ca="true">+IF(OFFSET('Sanitation Data'!$D$31,0,10*ROW('Sanitation Data'!D103))="","",OFFSET('Sanitation Data'!$D$31,0,10*ROW('Sanitation Data'!D103)))</f>
        <v/>
      </c>
      <c r="CO109" s="305" t="str">
        <f ca="true">+IF(OFFSET('Sanitation Data'!$D$32,0,10*ROW('Sanitation Data'!D103))="","",OFFSET('Sanitation Data'!$D$32,0,10*ROW('Sanitation Data'!D103)))</f>
        <v/>
      </c>
      <c r="CP109" s="305" t="str">
        <f ca="true">+IF(OFFSET('Sanitation Data'!$E$28,0,10*ROW('Sanitation Data'!E103))="","",OFFSET('Sanitation Data'!$E$28,0,10*ROW('Sanitation Data'!E103)))</f>
        <v/>
      </c>
      <c r="CQ109" s="305" t="str">
        <f ca="true">+IF(OFFSET('Sanitation Data'!$E$29,0,10*ROW('Sanitation Data'!E103))="","",OFFSET('Sanitation Data'!$E$29,0,10*ROW('Sanitation Data'!E103)))</f>
        <v/>
      </c>
      <c r="CR109" s="305" t="str">
        <f ca="true">+IF(OFFSET('Sanitation Data'!$E$30,0,10*ROW('Sanitation Data'!E103))="","",OFFSET('Sanitation Data'!$E$30,0,10*ROW('Sanitation Data'!E103)))</f>
        <v/>
      </c>
      <c r="CS109" s="305" t="str">
        <f ca="true">+IF(OFFSET('Sanitation Data'!$E$31,0,10*ROW('Sanitation Data'!E103))="","",OFFSET('Sanitation Data'!$E$31,0,10*ROW('Sanitation Data'!E103)))</f>
        <v/>
      </c>
      <c r="CT109" s="305" t="str">
        <f ca="true">+IF(OFFSET('Sanitation Data'!$E$32,0,10*ROW('Sanitation Data'!E103))="","",OFFSET('Sanitation Data'!$E$32,0,10*ROW('Sanitation Data'!E103)))</f>
        <v/>
      </c>
      <c r="CU109" s="305" t="str">
        <f ca="true">+IF(OFFSET('Sanitation Data'!$F$28,0,10*ROW('Sanitation Data'!F103))="","",OFFSET('Sanitation Data'!$F$28,0,10*ROW('Sanitation Data'!F103)))</f>
        <v/>
      </c>
      <c r="CV109" s="305" t="str">
        <f ca="true">+IF(OFFSET('Sanitation Data'!$F$29,0,10*ROW('Sanitation Data'!F103))="","",OFFSET('Sanitation Data'!$F$29,0,10*ROW('Sanitation Data'!F103)))</f>
        <v/>
      </c>
      <c r="CW109" s="305" t="str">
        <f ca="true">+IF(OFFSET('Sanitation Data'!$F$30,0,10*ROW('Sanitation Data'!F103))="","",OFFSET('Sanitation Data'!$F$30,0,10*ROW('Sanitation Data'!F103)))</f>
        <v/>
      </c>
      <c r="CX109" s="305" t="str">
        <f ca="true">+IF(OFFSET('Sanitation Data'!$F$31,0,10*ROW('Sanitation Data'!F103))="","",OFFSET('Sanitation Data'!$F$31,0,10*ROW('Sanitation Data'!F103)))</f>
        <v/>
      </c>
      <c r="CY109" s="305" t="str">
        <f ca="true">+IF(OFFSET('Sanitation Data'!$F$32,0,10*ROW('Sanitation Data'!F103))="","",OFFSET('Sanitation Data'!$F$32,0,10*ROW('Sanitation Data'!F103)))</f>
        <v/>
      </c>
      <c r="CZ109" s="305" t="str">
        <f ca="true">+IF(OFFSET('Sanitation Data'!$G$28,0,10*ROW('Sanitation Data'!G103))="","",OFFSET('Sanitation Data'!$G$28,0,10*ROW('Sanitation Data'!G103)))</f>
        <v/>
      </c>
      <c r="DA109" s="305" t="str">
        <f ca="true">+IF(OFFSET('Sanitation Data'!$G$29,0,10*ROW('Sanitation Data'!G103))="","",OFFSET('Sanitation Data'!$G$29,0,10*ROW('Sanitation Data'!G103)))</f>
        <v/>
      </c>
      <c r="DB109" s="305" t="str">
        <f ca="true">+IF(OFFSET('Sanitation Data'!$G$30,0,10*ROW('Sanitation Data'!G103))="","",OFFSET('Sanitation Data'!$G$30,0,10*ROW('Sanitation Data'!G103)))</f>
        <v/>
      </c>
      <c r="DC109" s="305" t="str">
        <f ca="true">+IF(OFFSET('Sanitation Data'!$G$31,0,10*ROW('Sanitation Data'!G103))="","",OFFSET('Sanitation Data'!$G$31,0,10*ROW('Sanitation Data'!G103)))</f>
        <v/>
      </c>
      <c r="DD109" s="305" t="str">
        <f ca="true">+IF(OFFSET('Sanitation Data'!$G$32,0,10*ROW('Sanitation Data'!G103))="","",OFFSET('Sanitation Data'!$G$32,0,10*ROW('Sanitation Data'!G103)))</f>
        <v/>
      </c>
      <c r="DE109" s="305" t="str">
        <f ca="true">+IF(OFFSET('Sanitation Data'!$H$28,0,10*ROW('Sanitation Data'!H103))="","",OFFSET('Sanitation Data'!$H$28,0,10*ROW('Sanitation Data'!H103)))</f>
        <v/>
      </c>
      <c r="DF109" s="305" t="str">
        <f ca="true">+IF(OFFSET('Sanitation Data'!$H$29,0,10*ROW('Sanitation Data'!H103))="","",OFFSET('Sanitation Data'!$H$29,0,10*ROW('Sanitation Data'!H103)))</f>
        <v/>
      </c>
      <c r="DG109" s="305" t="str">
        <f ca="true">+IF(OFFSET('Sanitation Data'!$H$30,0,10*ROW('Sanitation Data'!H103))="","",OFFSET('Sanitation Data'!$H$30,0,10*ROW('Sanitation Data'!H103)))</f>
        <v/>
      </c>
      <c r="DH109" s="305" t="str">
        <f ca="true">+IF(OFFSET('Sanitation Data'!$H$31,0,10*ROW('Sanitation Data'!H103))="","",OFFSET('Sanitation Data'!$H$31,0,10*ROW('Sanitation Data'!H103)))</f>
        <v/>
      </c>
      <c r="DI109" s="305" t="str">
        <f ca="true">+IF(OFFSET('Sanitation Data'!$H$32,0,10*ROW('Sanitation Data'!H103))="","",OFFSET('Sanitation Data'!$H$32,0,10*ROW('Sanitation Data'!H103)))</f>
        <v/>
      </c>
      <c r="DJ109" s="305" t="str">
        <f ca="true">+IF(OFFSET('Sanitation Data'!$I$28,0,10*ROW('Sanitation Data'!I103))="","",OFFSET('Sanitation Data'!$I$28,0,10*ROW('Sanitation Data'!I103)))</f>
        <v/>
      </c>
      <c r="DK109" s="305" t="str">
        <f ca="true">+IF(OFFSET('Sanitation Data'!$I$29,0,10*ROW('Sanitation Data'!I103))="","",OFFSET('Sanitation Data'!$I$29,0,10*ROW('Sanitation Data'!I103)))</f>
        <v/>
      </c>
      <c r="DL109" s="305" t="str">
        <f ca="true">+IF(OFFSET('Sanitation Data'!$I$30,0,10*ROW('Sanitation Data'!I103))="","",OFFSET('Sanitation Data'!$I$30,0,10*ROW('Sanitation Data'!I103)))</f>
        <v/>
      </c>
      <c r="DM109" s="305" t="str">
        <f ca="true">+IF(OFFSET('Sanitation Data'!$I$31,0,10*ROW('Sanitation Data'!I103))="","",OFFSET('Sanitation Data'!$I$31,0,10*ROW('Sanitation Data'!I103)))</f>
        <v/>
      </c>
      <c r="DN109" s="305" t="str">
        <f ca="true">+IF(OFFSET('Sanitation Data'!$I$32,0,10*ROW('Sanitation Data'!I103))="","",OFFSET('Sanitation Data'!$I$32,0,10*ROW('Sanitation Data'!I103)))</f>
        <v/>
      </c>
      <c r="DO109" s="305" t="str">
        <f ca="true">+IF(OFFSET('Hygiene Data'!$D$11,0,10*ROW('Hygiene Data'!D103))="","",OFFSET('Hygiene Data'!$D$11,0,10*ROW('Hygiene Data'!D103)))</f>
        <v/>
      </c>
      <c r="DP109" s="305" t="str">
        <f ca="true">+IF(OFFSET('Hygiene Data'!$D$12,0,10*ROW('Hygiene Data'!D103))="","",OFFSET('Hygiene Data'!$D$12,0,10*ROW('Hygiene Data'!D103)))</f>
        <v/>
      </c>
      <c r="DQ109" s="305" t="str">
        <f ca="true">+IF(OFFSET('Hygiene Data'!$D$13,0,10*ROW('Hygiene Data'!D103))="","",OFFSET('Hygiene Data'!$D$13,0,10*ROW('Hygiene Data'!D103)))</f>
        <v/>
      </c>
      <c r="DR109" s="305" t="str">
        <f ca="true">+IF(OFFSET('Hygiene Data'!$E$11,0,10*ROW('Hygiene Data'!E103))="","",OFFSET('Hygiene Data'!$E$11,0,10*ROW('Hygiene Data'!E103)))</f>
        <v/>
      </c>
      <c r="DS109" s="305" t="str">
        <f ca="true">+IF(OFFSET('Hygiene Data'!$E$12,0,10*ROW('Hygiene Data'!E103))="","",OFFSET('Hygiene Data'!$E$12,0,10*ROW('Hygiene Data'!E103)))</f>
        <v/>
      </c>
      <c r="DT109" s="305" t="str">
        <f ca="true">+IF(OFFSET('Hygiene Data'!$E$13,0,10*ROW('Hygiene Data'!E103))="","",OFFSET('Hygiene Data'!$E$13,0,10*ROW('Hygiene Data'!E103)))</f>
        <v/>
      </c>
      <c r="DU109" s="305" t="str">
        <f ca="true">+IF(OFFSET('Hygiene Data'!$F$11,0,10*ROW('Hygiene Data'!F103))="","",OFFSET('Hygiene Data'!$F$11,0,10*ROW('Hygiene Data'!F103)))</f>
        <v/>
      </c>
      <c r="DV109" s="305" t="str">
        <f ca="true">+IF(OFFSET('Hygiene Data'!$F$12,0,10*ROW('Hygiene Data'!F103))="","",OFFSET('Hygiene Data'!$F$12,0,10*ROW('Hygiene Data'!F103)))</f>
        <v/>
      </c>
      <c r="DW109" s="305" t="str">
        <f ca="true">+IF(OFFSET('Hygiene Data'!$F$13,0,10*ROW('Hygiene Data'!F103))="","",OFFSET('Hygiene Data'!$F$13,0,10*ROW('Hygiene Data'!F103)))</f>
        <v/>
      </c>
      <c r="DX109" s="305" t="str">
        <f ca="true">+IF(OFFSET('Hygiene Data'!$G$11,0,10*ROW('Hygiene Data'!G103))="","",OFFSET('Hygiene Data'!$G$11,0,10*ROW('Hygiene Data'!G103)))</f>
        <v/>
      </c>
      <c r="DY109" s="305" t="str">
        <f ca="true">+IF(OFFSET('Hygiene Data'!$G$12,0,10*ROW('Hygiene Data'!G103))="","",OFFSET('Hygiene Data'!$G$12,0,10*ROW('Hygiene Data'!G103)))</f>
        <v/>
      </c>
      <c r="DZ109" s="305" t="str">
        <f ca="true">+IF(OFFSET('Hygiene Data'!$G$13,0,10*ROW('Hygiene Data'!G103))="","",OFFSET('Hygiene Data'!$G$13,0,10*ROW('Hygiene Data'!G103)))</f>
        <v/>
      </c>
      <c r="EA109" s="305" t="str">
        <f ca="true">+IF(OFFSET('Hygiene Data'!$H$11,0,10*ROW('Hygiene Data'!H103))="","",OFFSET('Hygiene Data'!$H$11,0,10*ROW('Hygiene Data'!H103)))</f>
        <v/>
      </c>
      <c r="EB109" s="305" t="str">
        <f ca="true">+IF(OFFSET('Hygiene Data'!$H$12,0,10*ROW('Hygiene Data'!H103))="","",OFFSET('Hygiene Data'!$H$12,0,10*ROW('Hygiene Data'!H103)))</f>
        <v/>
      </c>
      <c r="EC109" s="305" t="str">
        <f ca="true">+IF(OFFSET('Hygiene Data'!$H$13,0,10*ROW('Hygiene Data'!H103))="","",OFFSET('Hygiene Data'!$H$13,0,10*ROW('Hygiene Data'!H103)))</f>
        <v/>
      </c>
      <c r="ED109" s="305" t="str">
        <f ca="true">+IF(OFFSET('Hygiene Data'!$I$11,0,10*ROW('Hygiene Data'!I103))="","",OFFSET('Hygiene Data'!$I$11,0,10*ROW('Hygiene Data'!I103)))</f>
        <v/>
      </c>
      <c r="EE109" s="305" t="str">
        <f ca="true">+IF(OFFSET('Hygiene Data'!$I$12,0,10*ROW('Hygiene Data'!I103))="","",OFFSET('Hygiene Data'!$I$12,0,10*ROW('Hygiene Data'!I103)))</f>
        <v/>
      </c>
      <c r="EF109" s="305"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61"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5"/>
      <c r="BS110" s="305" t="str">
        <f ca="true">+IF(OFFSET('Water Data'!$D$27,0,10*ROW('Water Data'!D104))="","",OFFSET('Water Data'!$D$27,0,10*ROW('Water Data'!D104)))</f>
        <v/>
      </c>
      <c r="BT110" s="305" t="str">
        <f ca="true">+IF(OFFSET('Water Data'!$D$28,0,10*ROW('Water Data'!D104))="","",OFFSET('Water Data'!$D$28,0,10*ROW('Water Data'!D104)))</f>
        <v/>
      </c>
      <c r="BU110" s="305" t="str">
        <f ca="true">+IF(OFFSET('Water Data'!$D$29,0,10*ROW('Water Data'!D104))="","",OFFSET('Water Data'!$D$29,0,10*ROW('Water Data'!D104)))</f>
        <v/>
      </c>
      <c r="BV110" s="305" t="str">
        <f ca="true">+IF(OFFSET('Water Data'!$E$27,0,10*ROW('Water Data'!E104))="","",OFFSET('Water Data'!$E$27,0,10*ROW('Water Data'!E104)))</f>
        <v/>
      </c>
      <c r="BW110" s="305" t="str">
        <f ca="true">+IF(OFFSET('Water Data'!$E$28,0,10*ROW('Water Data'!E104))="","",OFFSET('Water Data'!$E$28,0,10*ROW('Water Data'!E104)))</f>
        <v/>
      </c>
      <c r="BX110" s="305" t="str">
        <f ca="true">+IF(OFFSET('Water Data'!$E$29,0,10*ROW('Water Data'!E104))="","",OFFSET('Water Data'!$E$29,0,10*ROW('Water Data'!E104)))</f>
        <v/>
      </c>
      <c r="BY110" s="305" t="str">
        <f ca="true">+IF(OFFSET('Water Data'!$F$27,0,10*ROW('Water Data'!F104))="","",OFFSET('Water Data'!$F$27,0,10*ROW('Water Data'!F104)))</f>
        <v/>
      </c>
      <c r="BZ110" s="305" t="str">
        <f ca="true">+IF(OFFSET('Water Data'!$F$28,0,10*ROW('Water Data'!F104))="","",OFFSET('Water Data'!$F$28,0,10*ROW('Water Data'!F104)))</f>
        <v/>
      </c>
      <c r="CA110" s="305" t="str">
        <f ca="true">+IF(OFFSET('Water Data'!$F$29,0,10*ROW('Water Data'!F104))="","",OFFSET('Water Data'!$F$29,0,10*ROW('Water Data'!F104)))</f>
        <v/>
      </c>
      <c r="CB110" s="305" t="str">
        <f ca="true">+IF(OFFSET('Water Data'!$G$27,0,10*ROW('Water Data'!G104))="","",OFFSET('Water Data'!$G$27,0,10*ROW('Water Data'!G104)))</f>
        <v/>
      </c>
      <c r="CC110" s="305" t="str">
        <f ca="true">+IF(OFFSET('Water Data'!$G$28,0,10*ROW('Water Data'!G104))="","",OFFSET('Water Data'!$G$28,0,10*ROW('Water Data'!G104)))</f>
        <v/>
      </c>
      <c r="CD110" s="305" t="str">
        <f ca="true">+IF(OFFSET('Water Data'!$G$29,0,10*ROW('Water Data'!G104))="","",OFFSET('Water Data'!$G$29,0,10*ROW('Water Data'!G104)))</f>
        <v/>
      </c>
      <c r="CE110" s="305" t="str">
        <f ca="true">+IF(OFFSET('Water Data'!$H$27,0,10*ROW('Water Data'!H104))="","",OFFSET('Water Data'!$H$27,0,10*ROW('Water Data'!H104)))</f>
        <v/>
      </c>
      <c r="CF110" s="305" t="str">
        <f ca="true">+IF(OFFSET('Water Data'!$H$28,0,10*ROW('Water Data'!H104))="","",OFFSET('Water Data'!$H$28,0,10*ROW('Water Data'!H104)))</f>
        <v/>
      </c>
      <c r="CG110" s="305" t="str">
        <f ca="true">+IF(OFFSET('Water Data'!$H$29,0,10*ROW('Water Data'!H104))="","",OFFSET('Water Data'!$H$29,0,10*ROW('Water Data'!H104)))</f>
        <v/>
      </c>
      <c r="CH110" s="305" t="str">
        <f ca="true">+IF(OFFSET('Water Data'!$I$27,0,10*ROW('Water Data'!I104))="","",OFFSET('Water Data'!$I$27,0,10*ROW('Water Data'!I104)))</f>
        <v/>
      </c>
      <c r="CI110" s="305" t="str">
        <f ca="true">+IF(OFFSET('Water Data'!$I$28,0,10*ROW('Water Data'!I104))="","",OFFSET('Water Data'!$I$28,0,10*ROW('Water Data'!I104)))</f>
        <v/>
      </c>
      <c r="CJ110" s="305" t="str">
        <f ca="true">+IF(OFFSET('Water Data'!$I$29,0,10*ROW('Water Data'!I104))="","",OFFSET('Water Data'!$I$29,0,10*ROW('Water Data'!I104)))</f>
        <v/>
      </c>
      <c r="CK110" s="305" t="str">
        <f ca="true">+IF(OFFSET('Sanitation Data'!$D$28,0,10*ROW('Sanitation Data'!D104))="","",OFFSET('Sanitation Data'!$D$28,0,10*ROW('Sanitation Data'!D104)))</f>
        <v/>
      </c>
      <c r="CL110" s="305" t="str">
        <f ca="true">+IF(OFFSET('Sanitation Data'!$D$29,0,10*ROW('Sanitation Data'!D104))="","",OFFSET('Sanitation Data'!$D$29,0,10*ROW('Sanitation Data'!D104)))</f>
        <v/>
      </c>
      <c r="CM110" s="305" t="str">
        <f ca="true">+IF(OFFSET('Sanitation Data'!$D$30,0,10*ROW('Sanitation Data'!D104))="","",OFFSET('Sanitation Data'!$D$30,0,10*ROW('Sanitation Data'!D104)))</f>
        <v/>
      </c>
      <c r="CN110" s="305" t="str">
        <f ca="true">+IF(OFFSET('Sanitation Data'!$D$31,0,10*ROW('Sanitation Data'!D104))="","",OFFSET('Sanitation Data'!$D$31,0,10*ROW('Sanitation Data'!D104)))</f>
        <v/>
      </c>
      <c r="CO110" s="305" t="str">
        <f ca="true">+IF(OFFSET('Sanitation Data'!$D$32,0,10*ROW('Sanitation Data'!D104))="","",OFFSET('Sanitation Data'!$D$32,0,10*ROW('Sanitation Data'!D104)))</f>
        <v/>
      </c>
      <c r="CP110" s="305" t="str">
        <f ca="true">+IF(OFFSET('Sanitation Data'!$E$28,0,10*ROW('Sanitation Data'!E104))="","",OFFSET('Sanitation Data'!$E$28,0,10*ROW('Sanitation Data'!E104)))</f>
        <v/>
      </c>
      <c r="CQ110" s="305" t="str">
        <f ca="true">+IF(OFFSET('Sanitation Data'!$E$29,0,10*ROW('Sanitation Data'!E104))="","",OFFSET('Sanitation Data'!$E$29,0,10*ROW('Sanitation Data'!E104)))</f>
        <v/>
      </c>
      <c r="CR110" s="305" t="str">
        <f ca="true">+IF(OFFSET('Sanitation Data'!$E$30,0,10*ROW('Sanitation Data'!E104))="","",OFFSET('Sanitation Data'!$E$30,0,10*ROW('Sanitation Data'!E104)))</f>
        <v/>
      </c>
      <c r="CS110" s="305" t="str">
        <f ca="true">+IF(OFFSET('Sanitation Data'!$E$31,0,10*ROW('Sanitation Data'!E104))="","",OFFSET('Sanitation Data'!$E$31,0,10*ROW('Sanitation Data'!E104)))</f>
        <v/>
      </c>
      <c r="CT110" s="305" t="str">
        <f ca="true">+IF(OFFSET('Sanitation Data'!$E$32,0,10*ROW('Sanitation Data'!E104))="","",OFFSET('Sanitation Data'!$E$32,0,10*ROW('Sanitation Data'!E104)))</f>
        <v/>
      </c>
      <c r="CU110" s="305" t="str">
        <f ca="true">+IF(OFFSET('Sanitation Data'!$F$28,0,10*ROW('Sanitation Data'!F104))="","",OFFSET('Sanitation Data'!$F$28,0,10*ROW('Sanitation Data'!F104)))</f>
        <v/>
      </c>
      <c r="CV110" s="305" t="str">
        <f ca="true">+IF(OFFSET('Sanitation Data'!$F$29,0,10*ROW('Sanitation Data'!F104))="","",OFFSET('Sanitation Data'!$F$29,0,10*ROW('Sanitation Data'!F104)))</f>
        <v/>
      </c>
      <c r="CW110" s="305" t="str">
        <f ca="true">+IF(OFFSET('Sanitation Data'!$F$30,0,10*ROW('Sanitation Data'!F104))="","",OFFSET('Sanitation Data'!$F$30,0,10*ROW('Sanitation Data'!F104)))</f>
        <v/>
      </c>
      <c r="CX110" s="305" t="str">
        <f ca="true">+IF(OFFSET('Sanitation Data'!$F$31,0,10*ROW('Sanitation Data'!F104))="","",OFFSET('Sanitation Data'!$F$31,0,10*ROW('Sanitation Data'!F104)))</f>
        <v/>
      </c>
      <c r="CY110" s="305" t="str">
        <f ca="true">+IF(OFFSET('Sanitation Data'!$F$32,0,10*ROW('Sanitation Data'!F104))="","",OFFSET('Sanitation Data'!$F$32,0,10*ROW('Sanitation Data'!F104)))</f>
        <v/>
      </c>
      <c r="CZ110" s="305" t="str">
        <f ca="true">+IF(OFFSET('Sanitation Data'!$G$28,0,10*ROW('Sanitation Data'!G104))="","",OFFSET('Sanitation Data'!$G$28,0,10*ROW('Sanitation Data'!G104)))</f>
        <v/>
      </c>
      <c r="DA110" s="305" t="str">
        <f ca="true">+IF(OFFSET('Sanitation Data'!$G$29,0,10*ROW('Sanitation Data'!G104))="","",OFFSET('Sanitation Data'!$G$29,0,10*ROW('Sanitation Data'!G104)))</f>
        <v/>
      </c>
      <c r="DB110" s="305" t="str">
        <f ca="true">+IF(OFFSET('Sanitation Data'!$G$30,0,10*ROW('Sanitation Data'!G104))="","",OFFSET('Sanitation Data'!$G$30,0,10*ROW('Sanitation Data'!G104)))</f>
        <v/>
      </c>
      <c r="DC110" s="305" t="str">
        <f ca="true">+IF(OFFSET('Sanitation Data'!$G$31,0,10*ROW('Sanitation Data'!G104))="","",OFFSET('Sanitation Data'!$G$31,0,10*ROW('Sanitation Data'!G104)))</f>
        <v/>
      </c>
      <c r="DD110" s="305" t="str">
        <f ca="true">+IF(OFFSET('Sanitation Data'!$G$32,0,10*ROW('Sanitation Data'!G104))="","",OFFSET('Sanitation Data'!$G$32,0,10*ROW('Sanitation Data'!G104)))</f>
        <v/>
      </c>
      <c r="DE110" s="305" t="str">
        <f ca="true">+IF(OFFSET('Sanitation Data'!$H$28,0,10*ROW('Sanitation Data'!H104))="","",OFFSET('Sanitation Data'!$H$28,0,10*ROW('Sanitation Data'!H104)))</f>
        <v/>
      </c>
      <c r="DF110" s="305" t="str">
        <f ca="true">+IF(OFFSET('Sanitation Data'!$H$29,0,10*ROW('Sanitation Data'!H104))="","",OFFSET('Sanitation Data'!$H$29,0,10*ROW('Sanitation Data'!H104)))</f>
        <v/>
      </c>
      <c r="DG110" s="305" t="str">
        <f ca="true">+IF(OFFSET('Sanitation Data'!$H$30,0,10*ROW('Sanitation Data'!H104))="","",OFFSET('Sanitation Data'!$H$30,0,10*ROW('Sanitation Data'!H104)))</f>
        <v/>
      </c>
      <c r="DH110" s="305" t="str">
        <f ca="true">+IF(OFFSET('Sanitation Data'!$H$31,0,10*ROW('Sanitation Data'!H104))="","",OFFSET('Sanitation Data'!$H$31,0,10*ROW('Sanitation Data'!H104)))</f>
        <v/>
      </c>
      <c r="DI110" s="305" t="str">
        <f ca="true">+IF(OFFSET('Sanitation Data'!$H$32,0,10*ROW('Sanitation Data'!H104))="","",OFFSET('Sanitation Data'!$H$32,0,10*ROW('Sanitation Data'!H104)))</f>
        <v/>
      </c>
      <c r="DJ110" s="305" t="str">
        <f ca="true">+IF(OFFSET('Sanitation Data'!$I$28,0,10*ROW('Sanitation Data'!I104))="","",OFFSET('Sanitation Data'!$I$28,0,10*ROW('Sanitation Data'!I104)))</f>
        <v/>
      </c>
      <c r="DK110" s="305" t="str">
        <f ca="true">+IF(OFFSET('Sanitation Data'!$I$29,0,10*ROW('Sanitation Data'!I104))="","",OFFSET('Sanitation Data'!$I$29,0,10*ROW('Sanitation Data'!I104)))</f>
        <v/>
      </c>
      <c r="DL110" s="305" t="str">
        <f ca="true">+IF(OFFSET('Sanitation Data'!$I$30,0,10*ROW('Sanitation Data'!I104))="","",OFFSET('Sanitation Data'!$I$30,0,10*ROW('Sanitation Data'!I104)))</f>
        <v/>
      </c>
      <c r="DM110" s="305" t="str">
        <f ca="true">+IF(OFFSET('Sanitation Data'!$I$31,0,10*ROW('Sanitation Data'!I104))="","",OFFSET('Sanitation Data'!$I$31,0,10*ROW('Sanitation Data'!I104)))</f>
        <v/>
      </c>
      <c r="DN110" s="305" t="str">
        <f ca="true">+IF(OFFSET('Sanitation Data'!$I$32,0,10*ROW('Sanitation Data'!I104))="","",OFFSET('Sanitation Data'!$I$32,0,10*ROW('Sanitation Data'!I104)))</f>
        <v/>
      </c>
      <c r="DO110" s="305" t="str">
        <f ca="true">+IF(OFFSET('Hygiene Data'!$D$11,0,10*ROW('Hygiene Data'!D104))="","",OFFSET('Hygiene Data'!$D$11,0,10*ROW('Hygiene Data'!D104)))</f>
        <v/>
      </c>
      <c r="DP110" s="305" t="str">
        <f ca="true">+IF(OFFSET('Hygiene Data'!$D$12,0,10*ROW('Hygiene Data'!D104))="","",OFFSET('Hygiene Data'!$D$12,0,10*ROW('Hygiene Data'!D104)))</f>
        <v/>
      </c>
      <c r="DQ110" s="305" t="str">
        <f ca="true">+IF(OFFSET('Hygiene Data'!$D$13,0,10*ROW('Hygiene Data'!D104))="","",OFFSET('Hygiene Data'!$D$13,0,10*ROW('Hygiene Data'!D104)))</f>
        <v/>
      </c>
      <c r="DR110" s="305" t="str">
        <f ca="true">+IF(OFFSET('Hygiene Data'!$E$11,0,10*ROW('Hygiene Data'!E104))="","",OFFSET('Hygiene Data'!$E$11,0,10*ROW('Hygiene Data'!E104)))</f>
        <v/>
      </c>
      <c r="DS110" s="305" t="str">
        <f ca="true">+IF(OFFSET('Hygiene Data'!$E$12,0,10*ROW('Hygiene Data'!E104))="","",OFFSET('Hygiene Data'!$E$12,0,10*ROW('Hygiene Data'!E104)))</f>
        <v/>
      </c>
      <c r="DT110" s="305" t="str">
        <f ca="true">+IF(OFFSET('Hygiene Data'!$E$13,0,10*ROW('Hygiene Data'!E104))="","",OFFSET('Hygiene Data'!$E$13,0,10*ROW('Hygiene Data'!E104)))</f>
        <v/>
      </c>
      <c r="DU110" s="305" t="str">
        <f ca="true">+IF(OFFSET('Hygiene Data'!$F$11,0,10*ROW('Hygiene Data'!F104))="","",OFFSET('Hygiene Data'!$F$11,0,10*ROW('Hygiene Data'!F104)))</f>
        <v/>
      </c>
      <c r="DV110" s="305" t="str">
        <f ca="true">+IF(OFFSET('Hygiene Data'!$F$12,0,10*ROW('Hygiene Data'!F104))="","",OFFSET('Hygiene Data'!$F$12,0,10*ROW('Hygiene Data'!F104)))</f>
        <v/>
      </c>
      <c r="DW110" s="305" t="str">
        <f ca="true">+IF(OFFSET('Hygiene Data'!$F$13,0,10*ROW('Hygiene Data'!F104))="","",OFFSET('Hygiene Data'!$F$13,0,10*ROW('Hygiene Data'!F104)))</f>
        <v/>
      </c>
      <c r="DX110" s="305" t="str">
        <f ca="true">+IF(OFFSET('Hygiene Data'!$G$11,0,10*ROW('Hygiene Data'!G104))="","",OFFSET('Hygiene Data'!$G$11,0,10*ROW('Hygiene Data'!G104)))</f>
        <v/>
      </c>
      <c r="DY110" s="305" t="str">
        <f ca="true">+IF(OFFSET('Hygiene Data'!$G$12,0,10*ROW('Hygiene Data'!G104))="","",OFFSET('Hygiene Data'!$G$12,0,10*ROW('Hygiene Data'!G104)))</f>
        <v/>
      </c>
      <c r="DZ110" s="305" t="str">
        <f ca="true">+IF(OFFSET('Hygiene Data'!$G$13,0,10*ROW('Hygiene Data'!G104))="","",OFFSET('Hygiene Data'!$G$13,0,10*ROW('Hygiene Data'!G104)))</f>
        <v/>
      </c>
      <c r="EA110" s="305" t="str">
        <f ca="true">+IF(OFFSET('Hygiene Data'!$H$11,0,10*ROW('Hygiene Data'!H104))="","",OFFSET('Hygiene Data'!$H$11,0,10*ROW('Hygiene Data'!H104)))</f>
        <v/>
      </c>
      <c r="EB110" s="305" t="str">
        <f ca="true">+IF(OFFSET('Hygiene Data'!$H$12,0,10*ROW('Hygiene Data'!H104))="","",OFFSET('Hygiene Data'!$H$12,0,10*ROW('Hygiene Data'!H104)))</f>
        <v/>
      </c>
      <c r="EC110" s="305" t="str">
        <f ca="true">+IF(OFFSET('Hygiene Data'!$H$13,0,10*ROW('Hygiene Data'!H104))="","",OFFSET('Hygiene Data'!$H$13,0,10*ROW('Hygiene Data'!H104)))</f>
        <v/>
      </c>
      <c r="ED110" s="305" t="str">
        <f ca="true">+IF(OFFSET('Hygiene Data'!$I$11,0,10*ROW('Hygiene Data'!I104))="","",OFFSET('Hygiene Data'!$I$11,0,10*ROW('Hygiene Data'!I104)))</f>
        <v/>
      </c>
      <c r="EE110" s="305" t="str">
        <f ca="true">+IF(OFFSET('Hygiene Data'!$I$12,0,10*ROW('Hygiene Data'!I104))="","",OFFSET('Hygiene Data'!$I$12,0,10*ROW('Hygiene Data'!I104)))</f>
        <v/>
      </c>
      <c r="EF110" s="305"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61"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5"/>
      <c r="BS111" s="305" t="str">
        <f ca="true">+IF(OFFSET('Water Data'!$D$27,0,10*ROW('Water Data'!D105))="","",OFFSET('Water Data'!$D$27,0,10*ROW('Water Data'!D105)))</f>
        <v/>
      </c>
      <c r="BT111" s="305" t="str">
        <f ca="true">+IF(OFFSET('Water Data'!$D$28,0,10*ROW('Water Data'!D105))="","",OFFSET('Water Data'!$D$28,0,10*ROW('Water Data'!D105)))</f>
        <v/>
      </c>
      <c r="BU111" s="305" t="str">
        <f ca="true">+IF(OFFSET('Water Data'!$D$29,0,10*ROW('Water Data'!D105))="","",OFFSET('Water Data'!$D$29,0,10*ROW('Water Data'!D105)))</f>
        <v/>
      </c>
      <c r="BV111" s="305" t="str">
        <f ca="true">+IF(OFFSET('Water Data'!$E$27,0,10*ROW('Water Data'!E105))="","",OFFSET('Water Data'!$E$27,0,10*ROW('Water Data'!E105)))</f>
        <v/>
      </c>
      <c r="BW111" s="305" t="str">
        <f ca="true">+IF(OFFSET('Water Data'!$E$28,0,10*ROW('Water Data'!E105))="","",OFFSET('Water Data'!$E$28,0,10*ROW('Water Data'!E105)))</f>
        <v/>
      </c>
      <c r="BX111" s="305" t="str">
        <f ca="true">+IF(OFFSET('Water Data'!$E$29,0,10*ROW('Water Data'!E105))="","",OFFSET('Water Data'!$E$29,0,10*ROW('Water Data'!E105)))</f>
        <v/>
      </c>
      <c r="BY111" s="305" t="str">
        <f ca="true">+IF(OFFSET('Water Data'!$F$27,0,10*ROW('Water Data'!F105))="","",OFFSET('Water Data'!$F$27,0,10*ROW('Water Data'!F105)))</f>
        <v/>
      </c>
      <c r="BZ111" s="305" t="str">
        <f ca="true">+IF(OFFSET('Water Data'!$F$28,0,10*ROW('Water Data'!F105))="","",OFFSET('Water Data'!$F$28,0,10*ROW('Water Data'!F105)))</f>
        <v/>
      </c>
      <c r="CA111" s="305" t="str">
        <f ca="true">+IF(OFFSET('Water Data'!$F$29,0,10*ROW('Water Data'!F105))="","",OFFSET('Water Data'!$F$29,0,10*ROW('Water Data'!F105)))</f>
        <v/>
      </c>
      <c r="CB111" s="305" t="str">
        <f ca="true">+IF(OFFSET('Water Data'!$G$27,0,10*ROW('Water Data'!G105))="","",OFFSET('Water Data'!$G$27,0,10*ROW('Water Data'!G105)))</f>
        <v/>
      </c>
      <c r="CC111" s="305" t="str">
        <f ca="true">+IF(OFFSET('Water Data'!$G$28,0,10*ROW('Water Data'!G105))="","",OFFSET('Water Data'!$G$28,0,10*ROW('Water Data'!G105)))</f>
        <v/>
      </c>
      <c r="CD111" s="305" t="str">
        <f ca="true">+IF(OFFSET('Water Data'!$G$29,0,10*ROW('Water Data'!G105))="","",OFFSET('Water Data'!$G$29,0,10*ROW('Water Data'!G105)))</f>
        <v/>
      </c>
      <c r="CE111" s="305" t="str">
        <f ca="true">+IF(OFFSET('Water Data'!$H$27,0,10*ROW('Water Data'!H105))="","",OFFSET('Water Data'!$H$27,0,10*ROW('Water Data'!H105)))</f>
        <v/>
      </c>
      <c r="CF111" s="305" t="str">
        <f ca="true">+IF(OFFSET('Water Data'!$H$28,0,10*ROW('Water Data'!H105))="","",OFFSET('Water Data'!$H$28,0,10*ROW('Water Data'!H105)))</f>
        <v/>
      </c>
      <c r="CG111" s="305" t="str">
        <f ca="true">+IF(OFFSET('Water Data'!$H$29,0,10*ROW('Water Data'!H105))="","",OFFSET('Water Data'!$H$29,0,10*ROW('Water Data'!H105)))</f>
        <v/>
      </c>
      <c r="CH111" s="305" t="str">
        <f ca="true">+IF(OFFSET('Water Data'!$I$27,0,10*ROW('Water Data'!I105))="","",OFFSET('Water Data'!$I$27,0,10*ROW('Water Data'!I105)))</f>
        <v/>
      </c>
      <c r="CI111" s="305" t="str">
        <f ca="true">+IF(OFFSET('Water Data'!$I$28,0,10*ROW('Water Data'!I105))="","",OFFSET('Water Data'!$I$28,0,10*ROW('Water Data'!I105)))</f>
        <v/>
      </c>
      <c r="CJ111" s="305" t="str">
        <f ca="true">+IF(OFFSET('Water Data'!$I$29,0,10*ROW('Water Data'!I105))="","",OFFSET('Water Data'!$I$29,0,10*ROW('Water Data'!I105)))</f>
        <v/>
      </c>
      <c r="CK111" s="305" t="str">
        <f ca="true">+IF(OFFSET('Sanitation Data'!$D$28,0,10*ROW('Sanitation Data'!D105))="","",OFFSET('Sanitation Data'!$D$28,0,10*ROW('Sanitation Data'!D105)))</f>
        <v/>
      </c>
      <c r="CL111" s="305" t="str">
        <f ca="true">+IF(OFFSET('Sanitation Data'!$D$29,0,10*ROW('Sanitation Data'!D105))="","",OFFSET('Sanitation Data'!$D$29,0,10*ROW('Sanitation Data'!D105)))</f>
        <v/>
      </c>
      <c r="CM111" s="305" t="str">
        <f ca="true">+IF(OFFSET('Sanitation Data'!$D$30,0,10*ROW('Sanitation Data'!D105))="","",OFFSET('Sanitation Data'!$D$30,0,10*ROW('Sanitation Data'!D105)))</f>
        <v/>
      </c>
      <c r="CN111" s="305" t="str">
        <f ca="true">+IF(OFFSET('Sanitation Data'!$D$31,0,10*ROW('Sanitation Data'!D105))="","",OFFSET('Sanitation Data'!$D$31,0,10*ROW('Sanitation Data'!D105)))</f>
        <v/>
      </c>
      <c r="CO111" s="305" t="str">
        <f ca="true">+IF(OFFSET('Sanitation Data'!$D$32,0,10*ROW('Sanitation Data'!D105))="","",OFFSET('Sanitation Data'!$D$32,0,10*ROW('Sanitation Data'!D105)))</f>
        <v/>
      </c>
      <c r="CP111" s="305" t="str">
        <f ca="true">+IF(OFFSET('Sanitation Data'!$E$28,0,10*ROW('Sanitation Data'!E105))="","",OFFSET('Sanitation Data'!$E$28,0,10*ROW('Sanitation Data'!E105)))</f>
        <v/>
      </c>
      <c r="CQ111" s="305" t="str">
        <f ca="true">+IF(OFFSET('Sanitation Data'!$E$29,0,10*ROW('Sanitation Data'!E105))="","",OFFSET('Sanitation Data'!$E$29,0,10*ROW('Sanitation Data'!E105)))</f>
        <v/>
      </c>
      <c r="CR111" s="305" t="str">
        <f ca="true">+IF(OFFSET('Sanitation Data'!$E$30,0,10*ROW('Sanitation Data'!E105))="","",OFFSET('Sanitation Data'!$E$30,0,10*ROW('Sanitation Data'!E105)))</f>
        <v/>
      </c>
      <c r="CS111" s="305" t="str">
        <f ca="true">+IF(OFFSET('Sanitation Data'!$E$31,0,10*ROW('Sanitation Data'!E105))="","",OFFSET('Sanitation Data'!$E$31,0,10*ROW('Sanitation Data'!E105)))</f>
        <v/>
      </c>
      <c r="CT111" s="305" t="str">
        <f ca="true">+IF(OFFSET('Sanitation Data'!$E$32,0,10*ROW('Sanitation Data'!E105))="","",OFFSET('Sanitation Data'!$E$32,0,10*ROW('Sanitation Data'!E105)))</f>
        <v/>
      </c>
      <c r="CU111" s="305" t="str">
        <f ca="true">+IF(OFFSET('Sanitation Data'!$F$28,0,10*ROW('Sanitation Data'!F105))="","",OFFSET('Sanitation Data'!$F$28,0,10*ROW('Sanitation Data'!F105)))</f>
        <v/>
      </c>
      <c r="CV111" s="305" t="str">
        <f ca="true">+IF(OFFSET('Sanitation Data'!$F$29,0,10*ROW('Sanitation Data'!F105))="","",OFFSET('Sanitation Data'!$F$29,0,10*ROW('Sanitation Data'!F105)))</f>
        <v/>
      </c>
      <c r="CW111" s="305" t="str">
        <f ca="true">+IF(OFFSET('Sanitation Data'!$F$30,0,10*ROW('Sanitation Data'!F105))="","",OFFSET('Sanitation Data'!$F$30,0,10*ROW('Sanitation Data'!F105)))</f>
        <v/>
      </c>
      <c r="CX111" s="305" t="str">
        <f ca="true">+IF(OFFSET('Sanitation Data'!$F$31,0,10*ROW('Sanitation Data'!F105))="","",OFFSET('Sanitation Data'!$F$31,0,10*ROW('Sanitation Data'!F105)))</f>
        <v/>
      </c>
      <c r="CY111" s="305" t="str">
        <f ca="true">+IF(OFFSET('Sanitation Data'!$F$32,0,10*ROW('Sanitation Data'!F105))="","",OFFSET('Sanitation Data'!$F$32,0,10*ROW('Sanitation Data'!F105)))</f>
        <v/>
      </c>
      <c r="CZ111" s="305" t="str">
        <f ca="true">+IF(OFFSET('Sanitation Data'!$G$28,0,10*ROW('Sanitation Data'!G105))="","",OFFSET('Sanitation Data'!$G$28,0,10*ROW('Sanitation Data'!G105)))</f>
        <v/>
      </c>
      <c r="DA111" s="305" t="str">
        <f ca="true">+IF(OFFSET('Sanitation Data'!$G$29,0,10*ROW('Sanitation Data'!G105))="","",OFFSET('Sanitation Data'!$G$29,0,10*ROW('Sanitation Data'!G105)))</f>
        <v/>
      </c>
      <c r="DB111" s="305" t="str">
        <f ca="true">+IF(OFFSET('Sanitation Data'!$G$30,0,10*ROW('Sanitation Data'!G105))="","",OFFSET('Sanitation Data'!$G$30,0,10*ROW('Sanitation Data'!G105)))</f>
        <v/>
      </c>
      <c r="DC111" s="305" t="str">
        <f ca="true">+IF(OFFSET('Sanitation Data'!$G$31,0,10*ROW('Sanitation Data'!G105))="","",OFFSET('Sanitation Data'!$G$31,0,10*ROW('Sanitation Data'!G105)))</f>
        <v/>
      </c>
      <c r="DD111" s="305" t="str">
        <f ca="true">+IF(OFFSET('Sanitation Data'!$G$32,0,10*ROW('Sanitation Data'!G105))="","",OFFSET('Sanitation Data'!$G$32,0,10*ROW('Sanitation Data'!G105)))</f>
        <v/>
      </c>
      <c r="DE111" s="305" t="str">
        <f ca="true">+IF(OFFSET('Sanitation Data'!$H$28,0,10*ROW('Sanitation Data'!H105))="","",OFFSET('Sanitation Data'!$H$28,0,10*ROW('Sanitation Data'!H105)))</f>
        <v/>
      </c>
      <c r="DF111" s="305" t="str">
        <f ca="true">+IF(OFFSET('Sanitation Data'!$H$29,0,10*ROW('Sanitation Data'!H105))="","",OFFSET('Sanitation Data'!$H$29,0,10*ROW('Sanitation Data'!H105)))</f>
        <v/>
      </c>
      <c r="DG111" s="305" t="str">
        <f ca="true">+IF(OFFSET('Sanitation Data'!$H$30,0,10*ROW('Sanitation Data'!H105))="","",OFFSET('Sanitation Data'!$H$30,0,10*ROW('Sanitation Data'!H105)))</f>
        <v/>
      </c>
      <c r="DH111" s="305" t="str">
        <f ca="true">+IF(OFFSET('Sanitation Data'!$H$31,0,10*ROW('Sanitation Data'!H105))="","",OFFSET('Sanitation Data'!$H$31,0,10*ROW('Sanitation Data'!H105)))</f>
        <v/>
      </c>
      <c r="DI111" s="305" t="str">
        <f ca="true">+IF(OFFSET('Sanitation Data'!$H$32,0,10*ROW('Sanitation Data'!H105))="","",OFFSET('Sanitation Data'!$H$32,0,10*ROW('Sanitation Data'!H105)))</f>
        <v/>
      </c>
      <c r="DJ111" s="305" t="str">
        <f ca="true">+IF(OFFSET('Sanitation Data'!$I$28,0,10*ROW('Sanitation Data'!I105))="","",OFFSET('Sanitation Data'!$I$28,0,10*ROW('Sanitation Data'!I105)))</f>
        <v/>
      </c>
      <c r="DK111" s="305" t="str">
        <f ca="true">+IF(OFFSET('Sanitation Data'!$I$29,0,10*ROW('Sanitation Data'!I105))="","",OFFSET('Sanitation Data'!$I$29,0,10*ROW('Sanitation Data'!I105)))</f>
        <v/>
      </c>
      <c r="DL111" s="305" t="str">
        <f ca="true">+IF(OFFSET('Sanitation Data'!$I$30,0,10*ROW('Sanitation Data'!I105))="","",OFFSET('Sanitation Data'!$I$30,0,10*ROW('Sanitation Data'!I105)))</f>
        <v/>
      </c>
      <c r="DM111" s="305" t="str">
        <f ca="true">+IF(OFFSET('Sanitation Data'!$I$31,0,10*ROW('Sanitation Data'!I105))="","",OFFSET('Sanitation Data'!$I$31,0,10*ROW('Sanitation Data'!I105)))</f>
        <v/>
      </c>
      <c r="DN111" s="305" t="str">
        <f ca="true">+IF(OFFSET('Sanitation Data'!$I$32,0,10*ROW('Sanitation Data'!I105))="","",OFFSET('Sanitation Data'!$I$32,0,10*ROW('Sanitation Data'!I105)))</f>
        <v/>
      </c>
      <c r="DO111" s="305" t="str">
        <f ca="true">+IF(OFFSET('Hygiene Data'!$D$11,0,10*ROW('Hygiene Data'!D105))="","",OFFSET('Hygiene Data'!$D$11,0,10*ROW('Hygiene Data'!D105)))</f>
        <v/>
      </c>
      <c r="DP111" s="305" t="str">
        <f ca="true">+IF(OFFSET('Hygiene Data'!$D$12,0,10*ROW('Hygiene Data'!D105))="","",OFFSET('Hygiene Data'!$D$12,0,10*ROW('Hygiene Data'!D105)))</f>
        <v/>
      </c>
      <c r="DQ111" s="305" t="str">
        <f ca="true">+IF(OFFSET('Hygiene Data'!$D$13,0,10*ROW('Hygiene Data'!D105))="","",OFFSET('Hygiene Data'!$D$13,0,10*ROW('Hygiene Data'!D105)))</f>
        <v/>
      </c>
      <c r="DR111" s="305" t="str">
        <f ca="true">+IF(OFFSET('Hygiene Data'!$E$11,0,10*ROW('Hygiene Data'!E105))="","",OFFSET('Hygiene Data'!$E$11,0,10*ROW('Hygiene Data'!E105)))</f>
        <v/>
      </c>
      <c r="DS111" s="305" t="str">
        <f ca="true">+IF(OFFSET('Hygiene Data'!$E$12,0,10*ROW('Hygiene Data'!E105))="","",OFFSET('Hygiene Data'!$E$12,0,10*ROW('Hygiene Data'!E105)))</f>
        <v/>
      </c>
      <c r="DT111" s="305" t="str">
        <f ca="true">+IF(OFFSET('Hygiene Data'!$E$13,0,10*ROW('Hygiene Data'!E105))="","",OFFSET('Hygiene Data'!$E$13,0,10*ROW('Hygiene Data'!E105)))</f>
        <v/>
      </c>
      <c r="DU111" s="305" t="str">
        <f ca="true">+IF(OFFSET('Hygiene Data'!$F$11,0,10*ROW('Hygiene Data'!F105))="","",OFFSET('Hygiene Data'!$F$11,0,10*ROW('Hygiene Data'!F105)))</f>
        <v/>
      </c>
      <c r="DV111" s="305" t="str">
        <f ca="true">+IF(OFFSET('Hygiene Data'!$F$12,0,10*ROW('Hygiene Data'!F105))="","",OFFSET('Hygiene Data'!$F$12,0,10*ROW('Hygiene Data'!F105)))</f>
        <v/>
      </c>
      <c r="DW111" s="305" t="str">
        <f ca="true">+IF(OFFSET('Hygiene Data'!$F$13,0,10*ROW('Hygiene Data'!F105))="","",OFFSET('Hygiene Data'!$F$13,0,10*ROW('Hygiene Data'!F105)))</f>
        <v/>
      </c>
      <c r="DX111" s="305" t="str">
        <f ca="true">+IF(OFFSET('Hygiene Data'!$G$11,0,10*ROW('Hygiene Data'!G105))="","",OFFSET('Hygiene Data'!$G$11,0,10*ROW('Hygiene Data'!G105)))</f>
        <v/>
      </c>
      <c r="DY111" s="305" t="str">
        <f ca="true">+IF(OFFSET('Hygiene Data'!$G$12,0,10*ROW('Hygiene Data'!G105))="","",OFFSET('Hygiene Data'!$G$12,0,10*ROW('Hygiene Data'!G105)))</f>
        <v/>
      </c>
      <c r="DZ111" s="305" t="str">
        <f ca="true">+IF(OFFSET('Hygiene Data'!$G$13,0,10*ROW('Hygiene Data'!G105))="","",OFFSET('Hygiene Data'!$G$13,0,10*ROW('Hygiene Data'!G105)))</f>
        <v/>
      </c>
      <c r="EA111" s="305" t="str">
        <f ca="true">+IF(OFFSET('Hygiene Data'!$H$11,0,10*ROW('Hygiene Data'!H105))="","",OFFSET('Hygiene Data'!$H$11,0,10*ROW('Hygiene Data'!H105)))</f>
        <v/>
      </c>
      <c r="EB111" s="305" t="str">
        <f ca="true">+IF(OFFSET('Hygiene Data'!$H$12,0,10*ROW('Hygiene Data'!H105))="","",OFFSET('Hygiene Data'!$H$12,0,10*ROW('Hygiene Data'!H105)))</f>
        <v/>
      </c>
      <c r="EC111" s="305" t="str">
        <f ca="true">+IF(OFFSET('Hygiene Data'!$H$13,0,10*ROW('Hygiene Data'!H105))="","",OFFSET('Hygiene Data'!$H$13,0,10*ROW('Hygiene Data'!H105)))</f>
        <v/>
      </c>
      <c r="ED111" s="305" t="str">
        <f ca="true">+IF(OFFSET('Hygiene Data'!$I$11,0,10*ROW('Hygiene Data'!I105))="","",OFFSET('Hygiene Data'!$I$11,0,10*ROW('Hygiene Data'!I105)))</f>
        <v/>
      </c>
      <c r="EE111" s="305" t="str">
        <f ca="true">+IF(OFFSET('Hygiene Data'!$I$12,0,10*ROW('Hygiene Data'!I105))="","",OFFSET('Hygiene Data'!$I$12,0,10*ROW('Hygiene Data'!I105)))</f>
        <v/>
      </c>
      <c r="EF111" s="305"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61"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5"/>
      <c r="BS112" s="305" t="str">
        <f ca="true">+IF(OFFSET('Water Data'!$D$27,0,10*ROW('Water Data'!D106))="","",OFFSET('Water Data'!$D$27,0,10*ROW('Water Data'!D106)))</f>
        <v/>
      </c>
      <c r="BT112" s="305" t="str">
        <f ca="true">+IF(OFFSET('Water Data'!$D$28,0,10*ROW('Water Data'!D106))="","",OFFSET('Water Data'!$D$28,0,10*ROW('Water Data'!D106)))</f>
        <v/>
      </c>
      <c r="BU112" s="305" t="str">
        <f ca="true">+IF(OFFSET('Water Data'!$D$29,0,10*ROW('Water Data'!D106))="","",OFFSET('Water Data'!$D$29,0,10*ROW('Water Data'!D106)))</f>
        <v/>
      </c>
      <c r="BV112" s="305" t="str">
        <f ca="true">+IF(OFFSET('Water Data'!$E$27,0,10*ROW('Water Data'!E106))="","",OFFSET('Water Data'!$E$27,0,10*ROW('Water Data'!E106)))</f>
        <v/>
      </c>
      <c r="BW112" s="305" t="str">
        <f ca="true">+IF(OFFSET('Water Data'!$E$28,0,10*ROW('Water Data'!E106))="","",OFFSET('Water Data'!$E$28,0,10*ROW('Water Data'!E106)))</f>
        <v/>
      </c>
      <c r="BX112" s="305" t="str">
        <f ca="true">+IF(OFFSET('Water Data'!$E$29,0,10*ROW('Water Data'!E106))="","",OFFSET('Water Data'!$E$29,0,10*ROW('Water Data'!E106)))</f>
        <v/>
      </c>
      <c r="BY112" s="305" t="str">
        <f ca="true">+IF(OFFSET('Water Data'!$F$27,0,10*ROW('Water Data'!F106))="","",OFFSET('Water Data'!$F$27,0,10*ROW('Water Data'!F106)))</f>
        <v/>
      </c>
      <c r="BZ112" s="305" t="str">
        <f ca="true">+IF(OFFSET('Water Data'!$F$28,0,10*ROW('Water Data'!F106))="","",OFFSET('Water Data'!$F$28,0,10*ROW('Water Data'!F106)))</f>
        <v/>
      </c>
      <c r="CA112" s="305" t="str">
        <f ca="true">+IF(OFFSET('Water Data'!$F$29,0,10*ROW('Water Data'!F106))="","",OFFSET('Water Data'!$F$29,0,10*ROW('Water Data'!F106)))</f>
        <v/>
      </c>
      <c r="CB112" s="305" t="str">
        <f ca="true">+IF(OFFSET('Water Data'!$G$27,0,10*ROW('Water Data'!G106))="","",OFFSET('Water Data'!$G$27,0,10*ROW('Water Data'!G106)))</f>
        <v/>
      </c>
      <c r="CC112" s="305" t="str">
        <f ca="true">+IF(OFFSET('Water Data'!$G$28,0,10*ROW('Water Data'!G106))="","",OFFSET('Water Data'!$G$28,0,10*ROW('Water Data'!G106)))</f>
        <v/>
      </c>
      <c r="CD112" s="305" t="str">
        <f ca="true">+IF(OFFSET('Water Data'!$G$29,0,10*ROW('Water Data'!G106))="","",OFFSET('Water Data'!$G$29,0,10*ROW('Water Data'!G106)))</f>
        <v/>
      </c>
      <c r="CE112" s="305" t="str">
        <f ca="true">+IF(OFFSET('Water Data'!$H$27,0,10*ROW('Water Data'!H106))="","",OFFSET('Water Data'!$H$27,0,10*ROW('Water Data'!H106)))</f>
        <v/>
      </c>
      <c r="CF112" s="305" t="str">
        <f ca="true">+IF(OFFSET('Water Data'!$H$28,0,10*ROW('Water Data'!H106))="","",OFFSET('Water Data'!$H$28,0,10*ROW('Water Data'!H106)))</f>
        <v/>
      </c>
      <c r="CG112" s="305" t="str">
        <f ca="true">+IF(OFFSET('Water Data'!$H$29,0,10*ROW('Water Data'!H106))="","",OFFSET('Water Data'!$H$29,0,10*ROW('Water Data'!H106)))</f>
        <v/>
      </c>
      <c r="CH112" s="305" t="str">
        <f ca="true">+IF(OFFSET('Water Data'!$I$27,0,10*ROW('Water Data'!I106))="","",OFFSET('Water Data'!$I$27,0,10*ROW('Water Data'!I106)))</f>
        <v/>
      </c>
      <c r="CI112" s="305" t="str">
        <f ca="true">+IF(OFFSET('Water Data'!$I$28,0,10*ROW('Water Data'!I106))="","",OFFSET('Water Data'!$I$28,0,10*ROW('Water Data'!I106)))</f>
        <v/>
      </c>
      <c r="CJ112" s="305" t="str">
        <f ca="true">+IF(OFFSET('Water Data'!$I$29,0,10*ROW('Water Data'!I106))="","",OFFSET('Water Data'!$I$29,0,10*ROW('Water Data'!I106)))</f>
        <v/>
      </c>
      <c r="CK112" s="305" t="str">
        <f ca="true">+IF(OFFSET('Sanitation Data'!$D$28,0,10*ROW('Sanitation Data'!D106))="","",OFFSET('Sanitation Data'!$D$28,0,10*ROW('Sanitation Data'!D106)))</f>
        <v/>
      </c>
      <c r="CL112" s="305" t="str">
        <f ca="true">+IF(OFFSET('Sanitation Data'!$D$29,0,10*ROW('Sanitation Data'!D106))="","",OFFSET('Sanitation Data'!$D$29,0,10*ROW('Sanitation Data'!D106)))</f>
        <v/>
      </c>
      <c r="CM112" s="305" t="str">
        <f ca="true">+IF(OFFSET('Sanitation Data'!$D$30,0,10*ROW('Sanitation Data'!D106))="","",OFFSET('Sanitation Data'!$D$30,0,10*ROW('Sanitation Data'!D106)))</f>
        <v/>
      </c>
      <c r="CN112" s="305" t="str">
        <f ca="true">+IF(OFFSET('Sanitation Data'!$D$31,0,10*ROW('Sanitation Data'!D106))="","",OFFSET('Sanitation Data'!$D$31,0,10*ROW('Sanitation Data'!D106)))</f>
        <v/>
      </c>
      <c r="CO112" s="305" t="str">
        <f ca="true">+IF(OFFSET('Sanitation Data'!$D$32,0,10*ROW('Sanitation Data'!D106))="","",OFFSET('Sanitation Data'!$D$32,0,10*ROW('Sanitation Data'!D106)))</f>
        <v/>
      </c>
      <c r="CP112" s="305" t="str">
        <f ca="true">+IF(OFFSET('Sanitation Data'!$E$28,0,10*ROW('Sanitation Data'!E106))="","",OFFSET('Sanitation Data'!$E$28,0,10*ROW('Sanitation Data'!E106)))</f>
        <v/>
      </c>
      <c r="CQ112" s="305" t="str">
        <f ca="true">+IF(OFFSET('Sanitation Data'!$E$29,0,10*ROW('Sanitation Data'!E106))="","",OFFSET('Sanitation Data'!$E$29,0,10*ROW('Sanitation Data'!E106)))</f>
        <v/>
      </c>
      <c r="CR112" s="305" t="str">
        <f ca="true">+IF(OFFSET('Sanitation Data'!$E$30,0,10*ROW('Sanitation Data'!E106))="","",OFFSET('Sanitation Data'!$E$30,0,10*ROW('Sanitation Data'!E106)))</f>
        <v/>
      </c>
      <c r="CS112" s="305" t="str">
        <f ca="true">+IF(OFFSET('Sanitation Data'!$E$31,0,10*ROW('Sanitation Data'!E106))="","",OFFSET('Sanitation Data'!$E$31,0,10*ROW('Sanitation Data'!E106)))</f>
        <v/>
      </c>
      <c r="CT112" s="305" t="str">
        <f ca="true">+IF(OFFSET('Sanitation Data'!$E$32,0,10*ROW('Sanitation Data'!E106))="","",OFFSET('Sanitation Data'!$E$32,0,10*ROW('Sanitation Data'!E106)))</f>
        <v/>
      </c>
      <c r="CU112" s="305" t="str">
        <f ca="true">+IF(OFFSET('Sanitation Data'!$F$28,0,10*ROW('Sanitation Data'!F106))="","",OFFSET('Sanitation Data'!$F$28,0,10*ROW('Sanitation Data'!F106)))</f>
        <v/>
      </c>
      <c r="CV112" s="305" t="str">
        <f ca="true">+IF(OFFSET('Sanitation Data'!$F$29,0,10*ROW('Sanitation Data'!F106))="","",OFFSET('Sanitation Data'!$F$29,0,10*ROW('Sanitation Data'!F106)))</f>
        <v/>
      </c>
      <c r="CW112" s="305" t="str">
        <f ca="true">+IF(OFFSET('Sanitation Data'!$F$30,0,10*ROW('Sanitation Data'!F106))="","",OFFSET('Sanitation Data'!$F$30,0,10*ROW('Sanitation Data'!F106)))</f>
        <v/>
      </c>
      <c r="CX112" s="305" t="str">
        <f ca="true">+IF(OFFSET('Sanitation Data'!$F$31,0,10*ROW('Sanitation Data'!F106))="","",OFFSET('Sanitation Data'!$F$31,0,10*ROW('Sanitation Data'!F106)))</f>
        <v/>
      </c>
      <c r="CY112" s="305" t="str">
        <f ca="true">+IF(OFFSET('Sanitation Data'!$F$32,0,10*ROW('Sanitation Data'!F106))="","",OFFSET('Sanitation Data'!$F$32,0,10*ROW('Sanitation Data'!F106)))</f>
        <v/>
      </c>
      <c r="CZ112" s="305" t="str">
        <f ca="true">+IF(OFFSET('Sanitation Data'!$G$28,0,10*ROW('Sanitation Data'!G106))="","",OFFSET('Sanitation Data'!$G$28,0,10*ROW('Sanitation Data'!G106)))</f>
        <v/>
      </c>
      <c r="DA112" s="305" t="str">
        <f ca="true">+IF(OFFSET('Sanitation Data'!$G$29,0,10*ROW('Sanitation Data'!G106))="","",OFFSET('Sanitation Data'!$G$29,0,10*ROW('Sanitation Data'!G106)))</f>
        <v/>
      </c>
      <c r="DB112" s="305" t="str">
        <f ca="true">+IF(OFFSET('Sanitation Data'!$G$30,0,10*ROW('Sanitation Data'!G106))="","",OFFSET('Sanitation Data'!$G$30,0,10*ROW('Sanitation Data'!G106)))</f>
        <v/>
      </c>
      <c r="DC112" s="305" t="str">
        <f ca="true">+IF(OFFSET('Sanitation Data'!$G$31,0,10*ROW('Sanitation Data'!G106))="","",OFFSET('Sanitation Data'!$G$31,0,10*ROW('Sanitation Data'!G106)))</f>
        <v/>
      </c>
      <c r="DD112" s="305" t="str">
        <f ca="true">+IF(OFFSET('Sanitation Data'!$G$32,0,10*ROW('Sanitation Data'!G106))="","",OFFSET('Sanitation Data'!$G$32,0,10*ROW('Sanitation Data'!G106)))</f>
        <v/>
      </c>
      <c r="DE112" s="305" t="str">
        <f ca="true">+IF(OFFSET('Sanitation Data'!$H$28,0,10*ROW('Sanitation Data'!H106))="","",OFFSET('Sanitation Data'!$H$28,0,10*ROW('Sanitation Data'!H106)))</f>
        <v/>
      </c>
      <c r="DF112" s="305" t="str">
        <f ca="true">+IF(OFFSET('Sanitation Data'!$H$29,0,10*ROW('Sanitation Data'!H106))="","",OFFSET('Sanitation Data'!$H$29,0,10*ROW('Sanitation Data'!H106)))</f>
        <v/>
      </c>
      <c r="DG112" s="305" t="str">
        <f ca="true">+IF(OFFSET('Sanitation Data'!$H$30,0,10*ROW('Sanitation Data'!H106))="","",OFFSET('Sanitation Data'!$H$30,0,10*ROW('Sanitation Data'!H106)))</f>
        <v/>
      </c>
      <c r="DH112" s="305" t="str">
        <f ca="true">+IF(OFFSET('Sanitation Data'!$H$31,0,10*ROW('Sanitation Data'!H106))="","",OFFSET('Sanitation Data'!$H$31,0,10*ROW('Sanitation Data'!H106)))</f>
        <v/>
      </c>
      <c r="DI112" s="305" t="str">
        <f ca="true">+IF(OFFSET('Sanitation Data'!$H$32,0,10*ROW('Sanitation Data'!H106))="","",OFFSET('Sanitation Data'!$H$32,0,10*ROW('Sanitation Data'!H106)))</f>
        <v/>
      </c>
      <c r="DJ112" s="305" t="str">
        <f ca="true">+IF(OFFSET('Sanitation Data'!$I$28,0,10*ROW('Sanitation Data'!I106))="","",OFFSET('Sanitation Data'!$I$28,0,10*ROW('Sanitation Data'!I106)))</f>
        <v/>
      </c>
      <c r="DK112" s="305" t="str">
        <f ca="true">+IF(OFFSET('Sanitation Data'!$I$29,0,10*ROW('Sanitation Data'!I106))="","",OFFSET('Sanitation Data'!$I$29,0,10*ROW('Sanitation Data'!I106)))</f>
        <v/>
      </c>
      <c r="DL112" s="305" t="str">
        <f ca="true">+IF(OFFSET('Sanitation Data'!$I$30,0,10*ROW('Sanitation Data'!I106))="","",OFFSET('Sanitation Data'!$I$30,0,10*ROW('Sanitation Data'!I106)))</f>
        <v/>
      </c>
      <c r="DM112" s="305" t="str">
        <f ca="true">+IF(OFFSET('Sanitation Data'!$I$31,0,10*ROW('Sanitation Data'!I106))="","",OFFSET('Sanitation Data'!$I$31,0,10*ROW('Sanitation Data'!I106)))</f>
        <v/>
      </c>
      <c r="DN112" s="305" t="str">
        <f ca="true">+IF(OFFSET('Sanitation Data'!$I$32,0,10*ROW('Sanitation Data'!I106))="","",OFFSET('Sanitation Data'!$I$32,0,10*ROW('Sanitation Data'!I106)))</f>
        <v/>
      </c>
      <c r="DO112" s="305" t="str">
        <f ca="true">+IF(OFFSET('Hygiene Data'!$D$11,0,10*ROW('Hygiene Data'!D106))="","",OFFSET('Hygiene Data'!$D$11,0,10*ROW('Hygiene Data'!D106)))</f>
        <v/>
      </c>
      <c r="DP112" s="305" t="str">
        <f ca="true">+IF(OFFSET('Hygiene Data'!$D$12,0,10*ROW('Hygiene Data'!D106))="","",OFFSET('Hygiene Data'!$D$12,0,10*ROW('Hygiene Data'!D106)))</f>
        <v/>
      </c>
      <c r="DQ112" s="305" t="str">
        <f ca="true">+IF(OFFSET('Hygiene Data'!$D$13,0,10*ROW('Hygiene Data'!D106))="","",OFFSET('Hygiene Data'!$D$13,0,10*ROW('Hygiene Data'!D106)))</f>
        <v/>
      </c>
      <c r="DR112" s="305" t="str">
        <f ca="true">+IF(OFFSET('Hygiene Data'!$E$11,0,10*ROW('Hygiene Data'!E106))="","",OFFSET('Hygiene Data'!$E$11,0,10*ROW('Hygiene Data'!E106)))</f>
        <v/>
      </c>
      <c r="DS112" s="305" t="str">
        <f ca="true">+IF(OFFSET('Hygiene Data'!$E$12,0,10*ROW('Hygiene Data'!E106))="","",OFFSET('Hygiene Data'!$E$12,0,10*ROW('Hygiene Data'!E106)))</f>
        <v/>
      </c>
      <c r="DT112" s="305" t="str">
        <f ca="true">+IF(OFFSET('Hygiene Data'!$E$13,0,10*ROW('Hygiene Data'!E106))="","",OFFSET('Hygiene Data'!$E$13,0,10*ROW('Hygiene Data'!E106)))</f>
        <v/>
      </c>
      <c r="DU112" s="305" t="str">
        <f ca="true">+IF(OFFSET('Hygiene Data'!$F$11,0,10*ROW('Hygiene Data'!F106))="","",OFFSET('Hygiene Data'!$F$11,0,10*ROW('Hygiene Data'!F106)))</f>
        <v/>
      </c>
      <c r="DV112" s="305" t="str">
        <f ca="true">+IF(OFFSET('Hygiene Data'!$F$12,0,10*ROW('Hygiene Data'!F106))="","",OFFSET('Hygiene Data'!$F$12,0,10*ROW('Hygiene Data'!F106)))</f>
        <v/>
      </c>
      <c r="DW112" s="305" t="str">
        <f ca="true">+IF(OFFSET('Hygiene Data'!$F$13,0,10*ROW('Hygiene Data'!F106))="","",OFFSET('Hygiene Data'!$F$13,0,10*ROW('Hygiene Data'!F106)))</f>
        <v/>
      </c>
      <c r="DX112" s="305" t="str">
        <f ca="true">+IF(OFFSET('Hygiene Data'!$G$11,0,10*ROW('Hygiene Data'!G106))="","",OFFSET('Hygiene Data'!$G$11,0,10*ROW('Hygiene Data'!G106)))</f>
        <v/>
      </c>
      <c r="DY112" s="305" t="str">
        <f ca="true">+IF(OFFSET('Hygiene Data'!$G$12,0,10*ROW('Hygiene Data'!G106))="","",OFFSET('Hygiene Data'!$G$12,0,10*ROW('Hygiene Data'!G106)))</f>
        <v/>
      </c>
      <c r="DZ112" s="305" t="str">
        <f ca="true">+IF(OFFSET('Hygiene Data'!$G$13,0,10*ROW('Hygiene Data'!G106))="","",OFFSET('Hygiene Data'!$G$13,0,10*ROW('Hygiene Data'!G106)))</f>
        <v/>
      </c>
      <c r="EA112" s="305" t="str">
        <f ca="true">+IF(OFFSET('Hygiene Data'!$H$11,0,10*ROW('Hygiene Data'!H106))="","",OFFSET('Hygiene Data'!$H$11,0,10*ROW('Hygiene Data'!H106)))</f>
        <v/>
      </c>
      <c r="EB112" s="305" t="str">
        <f ca="true">+IF(OFFSET('Hygiene Data'!$H$12,0,10*ROW('Hygiene Data'!H106))="","",OFFSET('Hygiene Data'!$H$12,0,10*ROW('Hygiene Data'!H106)))</f>
        <v/>
      </c>
      <c r="EC112" s="305" t="str">
        <f ca="true">+IF(OFFSET('Hygiene Data'!$H$13,0,10*ROW('Hygiene Data'!H106))="","",OFFSET('Hygiene Data'!$H$13,0,10*ROW('Hygiene Data'!H106)))</f>
        <v/>
      </c>
      <c r="ED112" s="305" t="str">
        <f ca="true">+IF(OFFSET('Hygiene Data'!$I$11,0,10*ROW('Hygiene Data'!I106))="","",OFFSET('Hygiene Data'!$I$11,0,10*ROW('Hygiene Data'!I106)))</f>
        <v/>
      </c>
      <c r="EE112" s="305" t="str">
        <f ca="true">+IF(OFFSET('Hygiene Data'!$I$12,0,10*ROW('Hygiene Data'!I106))="","",OFFSET('Hygiene Data'!$I$12,0,10*ROW('Hygiene Data'!I106)))</f>
        <v/>
      </c>
      <c r="EF112" s="305"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61"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5"/>
      <c r="BS113" s="305" t="str">
        <f ca="true">+IF(OFFSET('Water Data'!$D$27,0,10*ROW('Water Data'!D107))="","",OFFSET('Water Data'!$D$27,0,10*ROW('Water Data'!D107)))</f>
        <v/>
      </c>
      <c r="BT113" s="305" t="str">
        <f ca="true">+IF(OFFSET('Water Data'!$D$28,0,10*ROW('Water Data'!D107))="","",OFFSET('Water Data'!$D$28,0,10*ROW('Water Data'!D107)))</f>
        <v/>
      </c>
      <c r="BU113" s="305" t="str">
        <f ca="true">+IF(OFFSET('Water Data'!$D$29,0,10*ROW('Water Data'!D107))="","",OFFSET('Water Data'!$D$29,0,10*ROW('Water Data'!D107)))</f>
        <v/>
      </c>
      <c r="BV113" s="305" t="str">
        <f ca="true">+IF(OFFSET('Water Data'!$E$27,0,10*ROW('Water Data'!E107))="","",OFFSET('Water Data'!$E$27,0,10*ROW('Water Data'!E107)))</f>
        <v/>
      </c>
      <c r="BW113" s="305" t="str">
        <f ca="true">+IF(OFFSET('Water Data'!$E$28,0,10*ROW('Water Data'!E107))="","",OFFSET('Water Data'!$E$28,0,10*ROW('Water Data'!E107)))</f>
        <v/>
      </c>
      <c r="BX113" s="305" t="str">
        <f ca="true">+IF(OFFSET('Water Data'!$E$29,0,10*ROW('Water Data'!E107))="","",OFFSET('Water Data'!$E$29,0,10*ROW('Water Data'!E107)))</f>
        <v/>
      </c>
      <c r="BY113" s="305" t="str">
        <f ca="true">+IF(OFFSET('Water Data'!$F$27,0,10*ROW('Water Data'!F107))="","",OFFSET('Water Data'!$F$27,0,10*ROW('Water Data'!F107)))</f>
        <v/>
      </c>
      <c r="BZ113" s="305" t="str">
        <f ca="true">+IF(OFFSET('Water Data'!$F$28,0,10*ROW('Water Data'!F107))="","",OFFSET('Water Data'!$F$28,0,10*ROW('Water Data'!F107)))</f>
        <v/>
      </c>
      <c r="CA113" s="305" t="str">
        <f ca="true">+IF(OFFSET('Water Data'!$F$29,0,10*ROW('Water Data'!F107))="","",OFFSET('Water Data'!$F$29,0,10*ROW('Water Data'!F107)))</f>
        <v/>
      </c>
      <c r="CB113" s="305" t="str">
        <f ca="true">+IF(OFFSET('Water Data'!$G$27,0,10*ROW('Water Data'!G107))="","",OFFSET('Water Data'!$G$27,0,10*ROW('Water Data'!G107)))</f>
        <v/>
      </c>
      <c r="CC113" s="305" t="str">
        <f ca="true">+IF(OFFSET('Water Data'!$G$28,0,10*ROW('Water Data'!G107))="","",OFFSET('Water Data'!$G$28,0,10*ROW('Water Data'!G107)))</f>
        <v/>
      </c>
      <c r="CD113" s="305" t="str">
        <f ca="true">+IF(OFFSET('Water Data'!$G$29,0,10*ROW('Water Data'!G107))="","",OFFSET('Water Data'!$G$29,0,10*ROW('Water Data'!G107)))</f>
        <v/>
      </c>
      <c r="CE113" s="305" t="str">
        <f ca="true">+IF(OFFSET('Water Data'!$H$27,0,10*ROW('Water Data'!H107))="","",OFFSET('Water Data'!$H$27,0,10*ROW('Water Data'!H107)))</f>
        <v/>
      </c>
      <c r="CF113" s="305" t="str">
        <f ca="true">+IF(OFFSET('Water Data'!$H$28,0,10*ROW('Water Data'!H107))="","",OFFSET('Water Data'!$H$28,0,10*ROW('Water Data'!H107)))</f>
        <v/>
      </c>
      <c r="CG113" s="305" t="str">
        <f ca="true">+IF(OFFSET('Water Data'!$H$29,0,10*ROW('Water Data'!H107))="","",OFFSET('Water Data'!$H$29,0,10*ROW('Water Data'!H107)))</f>
        <v/>
      </c>
      <c r="CH113" s="305" t="str">
        <f ca="true">+IF(OFFSET('Water Data'!$I$27,0,10*ROW('Water Data'!I107))="","",OFFSET('Water Data'!$I$27,0,10*ROW('Water Data'!I107)))</f>
        <v/>
      </c>
      <c r="CI113" s="305" t="str">
        <f ca="true">+IF(OFFSET('Water Data'!$I$28,0,10*ROW('Water Data'!I107))="","",OFFSET('Water Data'!$I$28,0,10*ROW('Water Data'!I107)))</f>
        <v/>
      </c>
      <c r="CJ113" s="305" t="str">
        <f ca="true">+IF(OFFSET('Water Data'!$I$29,0,10*ROW('Water Data'!I107))="","",OFFSET('Water Data'!$I$29,0,10*ROW('Water Data'!I107)))</f>
        <v/>
      </c>
      <c r="CK113" s="305" t="str">
        <f ca="true">+IF(OFFSET('Sanitation Data'!$D$28,0,10*ROW('Sanitation Data'!D107))="","",OFFSET('Sanitation Data'!$D$28,0,10*ROW('Sanitation Data'!D107)))</f>
        <v/>
      </c>
      <c r="CL113" s="305" t="str">
        <f ca="true">+IF(OFFSET('Sanitation Data'!$D$29,0,10*ROW('Sanitation Data'!D107))="","",OFFSET('Sanitation Data'!$D$29,0,10*ROW('Sanitation Data'!D107)))</f>
        <v/>
      </c>
      <c r="CM113" s="305" t="str">
        <f ca="true">+IF(OFFSET('Sanitation Data'!$D$30,0,10*ROW('Sanitation Data'!D107))="","",OFFSET('Sanitation Data'!$D$30,0,10*ROW('Sanitation Data'!D107)))</f>
        <v/>
      </c>
      <c r="CN113" s="305" t="str">
        <f ca="true">+IF(OFFSET('Sanitation Data'!$D$31,0,10*ROW('Sanitation Data'!D107))="","",OFFSET('Sanitation Data'!$D$31,0,10*ROW('Sanitation Data'!D107)))</f>
        <v/>
      </c>
      <c r="CO113" s="305" t="str">
        <f ca="true">+IF(OFFSET('Sanitation Data'!$D$32,0,10*ROW('Sanitation Data'!D107))="","",OFFSET('Sanitation Data'!$D$32,0,10*ROW('Sanitation Data'!D107)))</f>
        <v/>
      </c>
      <c r="CP113" s="305" t="str">
        <f ca="true">+IF(OFFSET('Sanitation Data'!$E$28,0,10*ROW('Sanitation Data'!E107))="","",OFFSET('Sanitation Data'!$E$28,0,10*ROW('Sanitation Data'!E107)))</f>
        <v/>
      </c>
      <c r="CQ113" s="305" t="str">
        <f ca="true">+IF(OFFSET('Sanitation Data'!$E$29,0,10*ROW('Sanitation Data'!E107))="","",OFFSET('Sanitation Data'!$E$29,0,10*ROW('Sanitation Data'!E107)))</f>
        <v/>
      </c>
      <c r="CR113" s="305" t="str">
        <f ca="true">+IF(OFFSET('Sanitation Data'!$E$30,0,10*ROW('Sanitation Data'!E107))="","",OFFSET('Sanitation Data'!$E$30,0,10*ROW('Sanitation Data'!E107)))</f>
        <v/>
      </c>
      <c r="CS113" s="305" t="str">
        <f ca="true">+IF(OFFSET('Sanitation Data'!$E$31,0,10*ROW('Sanitation Data'!E107))="","",OFFSET('Sanitation Data'!$E$31,0,10*ROW('Sanitation Data'!E107)))</f>
        <v/>
      </c>
      <c r="CT113" s="305" t="str">
        <f ca="true">+IF(OFFSET('Sanitation Data'!$E$32,0,10*ROW('Sanitation Data'!E107))="","",OFFSET('Sanitation Data'!$E$32,0,10*ROW('Sanitation Data'!E107)))</f>
        <v/>
      </c>
      <c r="CU113" s="305" t="str">
        <f ca="true">+IF(OFFSET('Sanitation Data'!$F$28,0,10*ROW('Sanitation Data'!F107))="","",OFFSET('Sanitation Data'!$F$28,0,10*ROW('Sanitation Data'!F107)))</f>
        <v/>
      </c>
      <c r="CV113" s="305" t="str">
        <f ca="true">+IF(OFFSET('Sanitation Data'!$F$29,0,10*ROW('Sanitation Data'!F107))="","",OFFSET('Sanitation Data'!$F$29,0,10*ROW('Sanitation Data'!F107)))</f>
        <v/>
      </c>
      <c r="CW113" s="305" t="str">
        <f ca="true">+IF(OFFSET('Sanitation Data'!$F$30,0,10*ROW('Sanitation Data'!F107))="","",OFFSET('Sanitation Data'!$F$30,0,10*ROW('Sanitation Data'!F107)))</f>
        <v/>
      </c>
      <c r="CX113" s="305" t="str">
        <f ca="true">+IF(OFFSET('Sanitation Data'!$F$31,0,10*ROW('Sanitation Data'!F107))="","",OFFSET('Sanitation Data'!$F$31,0,10*ROW('Sanitation Data'!F107)))</f>
        <v/>
      </c>
      <c r="CY113" s="305" t="str">
        <f ca="true">+IF(OFFSET('Sanitation Data'!$F$32,0,10*ROW('Sanitation Data'!F107))="","",OFFSET('Sanitation Data'!$F$32,0,10*ROW('Sanitation Data'!F107)))</f>
        <v/>
      </c>
      <c r="CZ113" s="305" t="str">
        <f ca="true">+IF(OFFSET('Sanitation Data'!$G$28,0,10*ROW('Sanitation Data'!G107))="","",OFFSET('Sanitation Data'!$G$28,0,10*ROW('Sanitation Data'!G107)))</f>
        <v/>
      </c>
      <c r="DA113" s="305" t="str">
        <f ca="true">+IF(OFFSET('Sanitation Data'!$G$29,0,10*ROW('Sanitation Data'!G107))="","",OFFSET('Sanitation Data'!$G$29,0,10*ROW('Sanitation Data'!G107)))</f>
        <v/>
      </c>
      <c r="DB113" s="305" t="str">
        <f ca="true">+IF(OFFSET('Sanitation Data'!$G$30,0,10*ROW('Sanitation Data'!G107))="","",OFFSET('Sanitation Data'!$G$30,0,10*ROW('Sanitation Data'!G107)))</f>
        <v/>
      </c>
      <c r="DC113" s="305" t="str">
        <f ca="true">+IF(OFFSET('Sanitation Data'!$G$31,0,10*ROW('Sanitation Data'!G107))="","",OFFSET('Sanitation Data'!$G$31,0,10*ROW('Sanitation Data'!G107)))</f>
        <v/>
      </c>
      <c r="DD113" s="305" t="str">
        <f ca="true">+IF(OFFSET('Sanitation Data'!$G$32,0,10*ROW('Sanitation Data'!G107))="","",OFFSET('Sanitation Data'!$G$32,0,10*ROW('Sanitation Data'!G107)))</f>
        <v/>
      </c>
      <c r="DE113" s="305" t="str">
        <f ca="true">+IF(OFFSET('Sanitation Data'!$H$28,0,10*ROW('Sanitation Data'!H107))="","",OFFSET('Sanitation Data'!$H$28,0,10*ROW('Sanitation Data'!H107)))</f>
        <v/>
      </c>
      <c r="DF113" s="305" t="str">
        <f ca="true">+IF(OFFSET('Sanitation Data'!$H$29,0,10*ROW('Sanitation Data'!H107))="","",OFFSET('Sanitation Data'!$H$29,0,10*ROW('Sanitation Data'!H107)))</f>
        <v/>
      </c>
      <c r="DG113" s="305" t="str">
        <f ca="true">+IF(OFFSET('Sanitation Data'!$H$30,0,10*ROW('Sanitation Data'!H107))="","",OFFSET('Sanitation Data'!$H$30,0,10*ROW('Sanitation Data'!H107)))</f>
        <v/>
      </c>
      <c r="DH113" s="305" t="str">
        <f ca="true">+IF(OFFSET('Sanitation Data'!$H$31,0,10*ROW('Sanitation Data'!H107))="","",OFFSET('Sanitation Data'!$H$31,0,10*ROW('Sanitation Data'!H107)))</f>
        <v/>
      </c>
      <c r="DI113" s="305" t="str">
        <f ca="true">+IF(OFFSET('Sanitation Data'!$H$32,0,10*ROW('Sanitation Data'!H107))="","",OFFSET('Sanitation Data'!$H$32,0,10*ROW('Sanitation Data'!H107)))</f>
        <v/>
      </c>
      <c r="DJ113" s="305" t="str">
        <f ca="true">+IF(OFFSET('Sanitation Data'!$I$28,0,10*ROW('Sanitation Data'!I107))="","",OFFSET('Sanitation Data'!$I$28,0,10*ROW('Sanitation Data'!I107)))</f>
        <v/>
      </c>
      <c r="DK113" s="305" t="str">
        <f ca="true">+IF(OFFSET('Sanitation Data'!$I$29,0,10*ROW('Sanitation Data'!I107))="","",OFFSET('Sanitation Data'!$I$29,0,10*ROW('Sanitation Data'!I107)))</f>
        <v/>
      </c>
      <c r="DL113" s="305" t="str">
        <f ca="true">+IF(OFFSET('Sanitation Data'!$I$30,0,10*ROW('Sanitation Data'!I107))="","",OFFSET('Sanitation Data'!$I$30,0,10*ROW('Sanitation Data'!I107)))</f>
        <v/>
      </c>
      <c r="DM113" s="305" t="str">
        <f ca="true">+IF(OFFSET('Sanitation Data'!$I$31,0,10*ROW('Sanitation Data'!I107))="","",OFFSET('Sanitation Data'!$I$31,0,10*ROW('Sanitation Data'!I107)))</f>
        <v/>
      </c>
      <c r="DN113" s="305" t="str">
        <f ca="true">+IF(OFFSET('Sanitation Data'!$I$32,0,10*ROW('Sanitation Data'!I107))="","",OFFSET('Sanitation Data'!$I$32,0,10*ROW('Sanitation Data'!I107)))</f>
        <v/>
      </c>
      <c r="DO113" s="305" t="str">
        <f ca="true">+IF(OFFSET('Hygiene Data'!$D$11,0,10*ROW('Hygiene Data'!D107))="","",OFFSET('Hygiene Data'!$D$11,0,10*ROW('Hygiene Data'!D107)))</f>
        <v/>
      </c>
      <c r="DP113" s="305" t="str">
        <f ca="true">+IF(OFFSET('Hygiene Data'!$D$12,0,10*ROW('Hygiene Data'!D107))="","",OFFSET('Hygiene Data'!$D$12,0,10*ROW('Hygiene Data'!D107)))</f>
        <v/>
      </c>
      <c r="DQ113" s="305" t="str">
        <f ca="true">+IF(OFFSET('Hygiene Data'!$D$13,0,10*ROW('Hygiene Data'!D107))="","",OFFSET('Hygiene Data'!$D$13,0,10*ROW('Hygiene Data'!D107)))</f>
        <v/>
      </c>
      <c r="DR113" s="305" t="str">
        <f ca="true">+IF(OFFSET('Hygiene Data'!$E$11,0,10*ROW('Hygiene Data'!E107))="","",OFFSET('Hygiene Data'!$E$11,0,10*ROW('Hygiene Data'!E107)))</f>
        <v/>
      </c>
      <c r="DS113" s="305" t="str">
        <f ca="true">+IF(OFFSET('Hygiene Data'!$E$12,0,10*ROW('Hygiene Data'!E107))="","",OFFSET('Hygiene Data'!$E$12,0,10*ROW('Hygiene Data'!E107)))</f>
        <v/>
      </c>
      <c r="DT113" s="305" t="str">
        <f ca="true">+IF(OFFSET('Hygiene Data'!$E$13,0,10*ROW('Hygiene Data'!E107))="","",OFFSET('Hygiene Data'!$E$13,0,10*ROW('Hygiene Data'!E107)))</f>
        <v/>
      </c>
      <c r="DU113" s="305" t="str">
        <f ca="true">+IF(OFFSET('Hygiene Data'!$F$11,0,10*ROW('Hygiene Data'!F107))="","",OFFSET('Hygiene Data'!$F$11,0,10*ROW('Hygiene Data'!F107)))</f>
        <v/>
      </c>
      <c r="DV113" s="305" t="str">
        <f ca="true">+IF(OFFSET('Hygiene Data'!$F$12,0,10*ROW('Hygiene Data'!F107))="","",OFFSET('Hygiene Data'!$F$12,0,10*ROW('Hygiene Data'!F107)))</f>
        <v/>
      </c>
      <c r="DW113" s="305" t="str">
        <f ca="true">+IF(OFFSET('Hygiene Data'!$F$13,0,10*ROW('Hygiene Data'!F107))="","",OFFSET('Hygiene Data'!$F$13,0,10*ROW('Hygiene Data'!F107)))</f>
        <v/>
      </c>
      <c r="DX113" s="305" t="str">
        <f ca="true">+IF(OFFSET('Hygiene Data'!$G$11,0,10*ROW('Hygiene Data'!G107))="","",OFFSET('Hygiene Data'!$G$11,0,10*ROW('Hygiene Data'!G107)))</f>
        <v/>
      </c>
      <c r="DY113" s="305" t="str">
        <f ca="true">+IF(OFFSET('Hygiene Data'!$G$12,0,10*ROW('Hygiene Data'!G107))="","",OFFSET('Hygiene Data'!$G$12,0,10*ROW('Hygiene Data'!G107)))</f>
        <v/>
      </c>
      <c r="DZ113" s="305" t="str">
        <f ca="true">+IF(OFFSET('Hygiene Data'!$G$13,0,10*ROW('Hygiene Data'!G107))="","",OFFSET('Hygiene Data'!$G$13,0,10*ROW('Hygiene Data'!G107)))</f>
        <v/>
      </c>
      <c r="EA113" s="305" t="str">
        <f ca="true">+IF(OFFSET('Hygiene Data'!$H$11,0,10*ROW('Hygiene Data'!H107))="","",OFFSET('Hygiene Data'!$H$11,0,10*ROW('Hygiene Data'!H107)))</f>
        <v/>
      </c>
      <c r="EB113" s="305" t="str">
        <f ca="true">+IF(OFFSET('Hygiene Data'!$H$12,0,10*ROW('Hygiene Data'!H107))="","",OFFSET('Hygiene Data'!$H$12,0,10*ROW('Hygiene Data'!H107)))</f>
        <v/>
      </c>
      <c r="EC113" s="305" t="str">
        <f ca="true">+IF(OFFSET('Hygiene Data'!$H$13,0,10*ROW('Hygiene Data'!H107))="","",OFFSET('Hygiene Data'!$H$13,0,10*ROW('Hygiene Data'!H107)))</f>
        <v/>
      </c>
      <c r="ED113" s="305" t="str">
        <f ca="true">+IF(OFFSET('Hygiene Data'!$I$11,0,10*ROW('Hygiene Data'!I107))="","",OFFSET('Hygiene Data'!$I$11,0,10*ROW('Hygiene Data'!I107)))</f>
        <v/>
      </c>
      <c r="EE113" s="305" t="str">
        <f ca="true">+IF(OFFSET('Hygiene Data'!$I$12,0,10*ROW('Hygiene Data'!I107))="","",OFFSET('Hygiene Data'!$I$12,0,10*ROW('Hygiene Data'!I107)))</f>
        <v/>
      </c>
      <c r="EF113" s="305"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61"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5"/>
      <c r="BS114" s="305" t="str">
        <f ca="true">+IF(OFFSET('Water Data'!$D$27,0,10*ROW('Water Data'!D108))="","",OFFSET('Water Data'!$D$27,0,10*ROW('Water Data'!D108)))</f>
        <v/>
      </c>
      <c r="BT114" s="305" t="str">
        <f ca="true">+IF(OFFSET('Water Data'!$D$28,0,10*ROW('Water Data'!D108))="","",OFFSET('Water Data'!$D$28,0,10*ROW('Water Data'!D108)))</f>
        <v/>
      </c>
      <c r="BU114" s="305" t="str">
        <f ca="true">+IF(OFFSET('Water Data'!$D$29,0,10*ROW('Water Data'!D108))="","",OFFSET('Water Data'!$D$29,0,10*ROW('Water Data'!D108)))</f>
        <v/>
      </c>
      <c r="BV114" s="305" t="str">
        <f ca="true">+IF(OFFSET('Water Data'!$E$27,0,10*ROW('Water Data'!E108))="","",OFFSET('Water Data'!$E$27,0,10*ROW('Water Data'!E108)))</f>
        <v/>
      </c>
      <c r="BW114" s="305" t="str">
        <f ca="true">+IF(OFFSET('Water Data'!$E$28,0,10*ROW('Water Data'!E108))="","",OFFSET('Water Data'!$E$28,0,10*ROW('Water Data'!E108)))</f>
        <v/>
      </c>
      <c r="BX114" s="305" t="str">
        <f ca="true">+IF(OFFSET('Water Data'!$E$29,0,10*ROW('Water Data'!E108))="","",OFFSET('Water Data'!$E$29,0,10*ROW('Water Data'!E108)))</f>
        <v/>
      </c>
      <c r="BY114" s="305" t="str">
        <f ca="true">+IF(OFFSET('Water Data'!$F$27,0,10*ROW('Water Data'!F108))="","",OFFSET('Water Data'!$F$27,0,10*ROW('Water Data'!F108)))</f>
        <v/>
      </c>
      <c r="BZ114" s="305" t="str">
        <f ca="true">+IF(OFFSET('Water Data'!$F$28,0,10*ROW('Water Data'!F108))="","",OFFSET('Water Data'!$F$28,0,10*ROW('Water Data'!F108)))</f>
        <v/>
      </c>
      <c r="CA114" s="305" t="str">
        <f ca="true">+IF(OFFSET('Water Data'!$F$29,0,10*ROW('Water Data'!F108))="","",OFFSET('Water Data'!$F$29,0,10*ROW('Water Data'!F108)))</f>
        <v/>
      </c>
      <c r="CB114" s="305" t="str">
        <f ca="true">+IF(OFFSET('Water Data'!$G$27,0,10*ROW('Water Data'!G108))="","",OFFSET('Water Data'!$G$27,0,10*ROW('Water Data'!G108)))</f>
        <v/>
      </c>
      <c r="CC114" s="305" t="str">
        <f ca="true">+IF(OFFSET('Water Data'!$G$28,0,10*ROW('Water Data'!G108))="","",OFFSET('Water Data'!$G$28,0,10*ROW('Water Data'!G108)))</f>
        <v/>
      </c>
      <c r="CD114" s="305" t="str">
        <f ca="true">+IF(OFFSET('Water Data'!$G$29,0,10*ROW('Water Data'!G108))="","",OFFSET('Water Data'!$G$29,0,10*ROW('Water Data'!G108)))</f>
        <v/>
      </c>
      <c r="CE114" s="305" t="str">
        <f ca="true">+IF(OFFSET('Water Data'!$H$27,0,10*ROW('Water Data'!H108))="","",OFFSET('Water Data'!$H$27,0,10*ROW('Water Data'!H108)))</f>
        <v/>
      </c>
      <c r="CF114" s="305" t="str">
        <f ca="true">+IF(OFFSET('Water Data'!$H$28,0,10*ROW('Water Data'!H108))="","",OFFSET('Water Data'!$H$28,0,10*ROW('Water Data'!H108)))</f>
        <v/>
      </c>
      <c r="CG114" s="305" t="str">
        <f ca="true">+IF(OFFSET('Water Data'!$H$29,0,10*ROW('Water Data'!H108))="","",OFFSET('Water Data'!$H$29,0,10*ROW('Water Data'!H108)))</f>
        <v/>
      </c>
      <c r="CH114" s="305" t="str">
        <f ca="true">+IF(OFFSET('Water Data'!$I$27,0,10*ROW('Water Data'!I108))="","",OFFSET('Water Data'!$I$27,0,10*ROW('Water Data'!I108)))</f>
        <v/>
      </c>
      <c r="CI114" s="305" t="str">
        <f ca="true">+IF(OFFSET('Water Data'!$I$28,0,10*ROW('Water Data'!I108))="","",OFFSET('Water Data'!$I$28,0,10*ROW('Water Data'!I108)))</f>
        <v/>
      </c>
      <c r="CJ114" s="305" t="str">
        <f ca="true">+IF(OFFSET('Water Data'!$I$29,0,10*ROW('Water Data'!I108))="","",OFFSET('Water Data'!$I$29,0,10*ROW('Water Data'!I108)))</f>
        <v/>
      </c>
      <c r="CK114" s="305" t="str">
        <f ca="true">+IF(OFFSET('Sanitation Data'!$D$28,0,10*ROW('Sanitation Data'!D108))="","",OFFSET('Sanitation Data'!$D$28,0,10*ROW('Sanitation Data'!D108)))</f>
        <v/>
      </c>
      <c r="CL114" s="305" t="str">
        <f ca="true">+IF(OFFSET('Sanitation Data'!$D$29,0,10*ROW('Sanitation Data'!D108))="","",OFFSET('Sanitation Data'!$D$29,0,10*ROW('Sanitation Data'!D108)))</f>
        <v/>
      </c>
      <c r="CM114" s="305" t="str">
        <f ca="true">+IF(OFFSET('Sanitation Data'!$D$30,0,10*ROW('Sanitation Data'!D108))="","",OFFSET('Sanitation Data'!$D$30,0,10*ROW('Sanitation Data'!D108)))</f>
        <v/>
      </c>
      <c r="CN114" s="305" t="str">
        <f ca="true">+IF(OFFSET('Sanitation Data'!$D$31,0,10*ROW('Sanitation Data'!D108))="","",OFFSET('Sanitation Data'!$D$31,0,10*ROW('Sanitation Data'!D108)))</f>
        <v/>
      </c>
      <c r="CO114" s="305" t="str">
        <f ca="true">+IF(OFFSET('Sanitation Data'!$D$32,0,10*ROW('Sanitation Data'!D108))="","",OFFSET('Sanitation Data'!$D$32,0,10*ROW('Sanitation Data'!D108)))</f>
        <v/>
      </c>
      <c r="CP114" s="305" t="str">
        <f ca="true">+IF(OFFSET('Sanitation Data'!$E$28,0,10*ROW('Sanitation Data'!E108))="","",OFFSET('Sanitation Data'!$E$28,0,10*ROW('Sanitation Data'!E108)))</f>
        <v/>
      </c>
      <c r="CQ114" s="305" t="str">
        <f ca="true">+IF(OFFSET('Sanitation Data'!$E$29,0,10*ROW('Sanitation Data'!E108))="","",OFFSET('Sanitation Data'!$E$29,0,10*ROW('Sanitation Data'!E108)))</f>
        <v/>
      </c>
      <c r="CR114" s="305" t="str">
        <f ca="true">+IF(OFFSET('Sanitation Data'!$E$30,0,10*ROW('Sanitation Data'!E108))="","",OFFSET('Sanitation Data'!$E$30,0,10*ROW('Sanitation Data'!E108)))</f>
        <v/>
      </c>
      <c r="CS114" s="305" t="str">
        <f ca="true">+IF(OFFSET('Sanitation Data'!$E$31,0,10*ROW('Sanitation Data'!E108))="","",OFFSET('Sanitation Data'!$E$31,0,10*ROW('Sanitation Data'!E108)))</f>
        <v/>
      </c>
      <c r="CT114" s="305" t="str">
        <f ca="true">+IF(OFFSET('Sanitation Data'!$E$32,0,10*ROW('Sanitation Data'!E108))="","",OFFSET('Sanitation Data'!$E$32,0,10*ROW('Sanitation Data'!E108)))</f>
        <v/>
      </c>
      <c r="CU114" s="305" t="str">
        <f ca="true">+IF(OFFSET('Sanitation Data'!$F$28,0,10*ROW('Sanitation Data'!F108))="","",OFFSET('Sanitation Data'!$F$28,0,10*ROW('Sanitation Data'!F108)))</f>
        <v/>
      </c>
      <c r="CV114" s="305" t="str">
        <f ca="true">+IF(OFFSET('Sanitation Data'!$F$29,0,10*ROW('Sanitation Data'!F108))="","",OFFSET('Sanitation Data'!$F$29,0,10*ROW('Sanitation Data'!F108)))</f>
        <v/>
      </c>
      <c r="CW114" s="305" t="str">
        <f ca="true">+IF(OFFSET('Sanitation Data'!$F$30,0,10*ROW('Sanitation Data'!F108))="","",OFFSET('Sanitation Data'!$F$30,0,10*ROW('Sanitation Data'!F108)))</f>
        <v/>
      </c>
      <c r="CX114" s="305" t="str">
        <f ca="true">+IF(OFFSET('Sanitation Data'!$F$31,0,10*ROW('Sanitation Data'!F108))="","",OFFSET('Sanitation Data'!$F$31,0,10*ROW('Sanitation Data'!F108)))</f>
        <v/>
      </c>
      <c r="CY114" s="305" t="str">
        <f ca="true">+IF(OFFSET('Sanitation Data'!$F$32,0,10*ROW('Sanitation Data'!F108))="","",OFFSET('Sanitation Data'!$F$32,0,10*ROW('Sanitation Data'!F108)))</f>
        <v/>
      </c>
      <c r="CZ114" s="305" t="str">
        <f ca="true">+IF(OFFSET('Sanitation Data'!$G$28,0,10*ROW('Sanitation Data'!G108))="","",OFFSET('Sanitation Data'!$G$28,0,10*ROW('Sanitation Data'!G108)))</f>
        <v/>
      </c>
      <c r="DA114" s="305" t="str">
        <f ca="true">+IF(OFFSET('Sanitation Data'!$G$29,0,10*ROW('Sanitation Data'!G108))="","",OFFSET('Sanitation Data'!$G$29,0,10*ROW('Sanitation Data'!G108)))</f>
        <v/>
      </c>
      <c r="DB114" s="305" t="str">
        <f ca="true">+IF(OFFSET('Sanitation Data'!$G$30,0,10*ROW('Sanitation Data'!G108))="","",OFFSET('Sanitation Data'!$G$30,0,10*ROW('Sanitation Data'!G108)))</f>
        <v/>
      </c>
      <c r="DC114" s="305" t="str">
        <f ca="true">+IF(OFFSET('Sanitation Data'!$G$31,0,10*ROW('Sanitation Data'!G108))="","",OFFSET('Sanitation Data'!$G$31,0,10*ROW('Sanitation Data'!G108)))</f>
        <v/>
      </c>
      <c r="DD114" s="305" t="str">
        <f ca="true">+IF(OFFSET('Sanitation Data'!$G$32,0,10*ROW('Sanitation Data'!G108))="","",OFFSET('Sanitation Data'!$G$32,0,10*ROW('Sanitation Data'!G108)))</f>
        <v/>
      </c>
      <c r="DE114" s="305" t="str">
        <f ca="true">+IF(OFFSET('Sanitation Data'!$H$28,0,10*ROW('Sanitation Data'!H108))="","",OFFSET('Sanitation Data'!$H$28,0,10*ROW('Sanitation Data'!H108)))</f>
        <v/>
      </c>
      <c r="DF114" s="305" t="str">
        <f ca="true">+IF(OFFSET('Sanitation Data'!$H$29,0,10*ROW('Sanitation Data'!H108))="","",OFFSET('Sanitation Data'!$H$29,0,10*ROW('Sanitation Data'!H108)))</f>
        <v/>
      </c>
      <c r="DG114" s="305" t="str">
        <f ca="true">+IF(OFFSET('Sanitation Data'!$H$30,0,10*ROW('Sanitation Data'!H108))="","",OFFSET('Sanitation Data'!$H$30,0,10*ROW('Sanitation Data'!H108)))</f>
        <v/>
      </c>
      <c r="DH114" s="305" t="str">
        <f ca="true">+IF(OFFSET('Sanitation Data'!$H$31,0,10*ROW('Sanitation Data'!H108))="","",OFFSET('Sanitation Data'!$H$31,0,10*ROW('Sanitation Data'!H108)))</f>
        <v/>
      </c>
      <c r="DI114" s="305" t="str">
        <f ca="true">+IF(OFFSET('Sanitation Data'!$H$32,0,10*ROW('Sanitation Data'!H108))="","",OFFSET('Sanitation Data'!$H$32,0,10*ROW('Sanitation Data'!H108)))</f>
        <v/>
      </c>
      <c r="DJ114" s="305" t="str">
        <f ca="true">+IF(OFFSET('Sanitation Data'!$I$28,0,10*ROW('Sanitation Data'!I108))="","",OFFSET('Sanitation Data'!$I$28,0,10*ROW('Sanitation Data'!I108)))</f>
        <v/>
      </c>
      <c r="DK114" s="305" t="str">
        <f ca="true">+IF(OFFSET('Sanitation Data'!$I$29,0,10*ROW('Sanitation Data'!I108))="","",OFFSET('Sanitation Data'!$I$29,0,10*ROW('Sanitation Data'!I108)))</f>
        <v/>
      </c>
      <c r="DL114" s="305" t="str">
        <f ca="true">+IF(OFFSET('Sanitation Data'!$I$30,0,10*ROW('Sanitation Data'!I108))="","",OFFSET('Sanitation Data'!$I$30,0,10*ROW('Sanitation Data'!I108)))</f>
        <v/>
      </c>
      <c r="DM114" s="305" t="str">
        <f ca="true">+IF(OFFSET('Sanitation Data'!$I$31,0,10*ROW('Sanitation Data'!I108))="","",OFFSET('Sanitation Data'!$I$31,0,10*ROW('Sanitation Data'!I108)))</f>
        <v/>
      </c>
      <c r="DN114" s="305" t="str">
        <f ca="true">+IF(OFFSET('Sanitation Data'!$I$32,0,10*ROW('Sanitation Data'!I108))="","",OFFSET('Sanitation Data'!$I$32,0,10*ROW('Sanitation Data'!I108)))</f>
        <v/>
      </c>
      <c r="DO114" s="305" t="str">
        <f ca="true">+IF(OFFSET('Hygiene Data'!$D$11,0,10*ROW('Hygiene Data'!D108))="","",OFFSET('Hygiene Data'!$D$11,0,10*ROW('Hygiene Data'!D108)))</f>
        <v/>
      </c>
      <c r="DP114" s="305" t="str">
        <f ca="true">+IF(OFFSET('Hygiene Data'!$D$12,0,10*ROW('Hygiene Data'!D108))="","",OFFSET('Hygiene Data'!$D$12,0,10*ROW('Hygiene Data'!D108)))</f>
        <v/>
      </c>
      <c r="DQ114" s="305" t="str">
        <f ca="true">+IF(OFFSET('Hygiene Data'!$D$13,0,10*ROW('Hygiene Data'!D108))="","",OFFSET('Hygiene Data'!$D$13,0,10*ROW('Hygiene Data'!D108)))</f>
        <v/>
      </c>
      <c r="DR114" s="305" t="str">
        <f ca="true">+IF(OFFSET('Hygiene Data'!$E$11,0,10*ROW('Hygiene Data'!E108))="","",OFFSET('Hygiene Data'!$E$11,0,10*ROW('Hygiene Data'!E108)))</f>
        <v/>
      </c>
      <c r="DS114" s="305" t="str">
        <f ca="true">+IF(OFFSET('Hygiene Data'!$E$12,0,10*ROW('Hygiene Data'!E108))="","",OFFSET('Hygiene Data'!$E$12,0,10*ROW('Hygiene Data'!E108)))</f>
        <v/>
      </c>
      <c r="DT114" s="305" t="str">
        <f ca="true">+IF(OFFSET('Hygiene Data'!$E$13,0,10*ROW('Hygiene Data'!E108))="","",OFFSET('Hygiene Data'!$E$13,0,10*ROW('Hygiene Data'!E108)))</f>
        <v/>
      </c>
      <c r="DU114" s="305" t="str">
        <f ca="true">+IF(OFFSET('Hygiene Data'!$F$11,0,10*ROW('Hygiene Data'!F108))="","",OFFSET('Hygiene Data'!$F$11,0,10*ROW('Hygiene Data'!F108)))</f>
        <v/>
      </c>
      <c r="DV114" s="305" t="str">
        <f ca="true">+IF(OFFSET('Hygiene Data'!$F$12,0,10*ROW('Hygiene Data'!F108))="","",OFFSET('Hygiene Data'!$F$12,0,10*ROW('Hygiene Data'!F108)))</f>
        <v/>
      </c>
      <c r="DW114" s="305" t="str">
        <f ca="true">+IF(OFFSET('Hygiene Data'!$F$13,0,10*ROW('Hygiene Data'!F108))="","",OFFSET('Hygiene Data'!$F$13,0,10*ROW('Hygiene Data'!F108)))</f>
        <v/>
      </c>
      <c r="DX114" s="305" t="str">
        <f ca="true">+IF(OFFSET('Hygiene Data'!$G$11,0,10*ROW('Hygiene Data'!G108))="","",OFFSET('Hygiene Data'!$G$11,0,10*ROW('Hygiene Data'!G108)))</f>
        <v/>
      </c>
      <c r="DY114" s="305" t="str">
        <f ca="true">+IF(OFFSET('Hygiene Data'!$G$12,0,10*ROW('Hygiene Data'!G108))="","",OFFSET('Hygiene Data'!$G$12,0,10*ROW('Hygiene Data'!G108)))</f>
        <v/>
      </c>
      <c r="DZ114" s="305" t="str">
        <f ca="true">+IF(OFFSET('Hygiene Data'!$G$13,0,10*ROW('Hygiene Data'!G108))="","",OFFSET('Hygiene Data'!$G$13,0,10*ROW('Hygiene Data'!G108)))</f>
        <v/>
      </c>
      <c r="EA114" s="305" t="str">
        <f ca="true">+IF(OFFSET('Hygiene Data'!$H$11,0,10*ROW('Hygiene Data'!H108))="","",OFFSET('Hygiene Data'!$H$11,0,10*ROW('Hygiene Data'!H108)))</f>
        <v/>
      </c>
      <c r="EB114" s="305" t="str">
        <f ca="true">+IF(OFFSET('Hygiene Data'!$H$12,0,10*ROW('Hygiene Data'!H108))="","",OFFSET('Hygiene Data'!$H$12,0,10*ROW('Hygiene Data'!H108)))</f>
        <v/>
      </c>
      <c r="EC114" s="305" t="str">
        <f ca="true">+IF(OFFSET('Hygiene Data'!$H$13,0,10*ROW('Hygiene Data'!H108))="","",OFFSET('Hygiene Data'!$H$13,0,10*ROW('Hygiene Data'!H108)))</f>
        <v/>
      </c>
      <c r="ED114" s="305" t="str">
        <f ca="true">+IF(OFFSET('Hygiene Data'!$I$11,0,10*ROW('Hygiene Data'!I108))="","",OFFSET('Hygiene Data'!$I$11,0,10*ROW('Hygiene Data'!I108)))</f>
        <v/>
      </c>
      <c r="EE114" s="305" t="str">
        <f ca="true">+IF(OFFSET('Hygiene Data'!$I$12,0,10*ROW('Hygiene Data'!I108))="","",OFFSET('Hygiene Data'!$I$12,0,10*ROW('Hygiene Data'!I108)))</f>
        <v/>
      </c>
      <c r="EF114" s="305"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61"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5"/>
      <c r="BS115" s="305" t="str">
        <f ca="true">+IF(OFFSET('Water Data'!$D$27,0,10*ROW('Water Data'!D109))="","",OFFSET('Water Data'!$D$27,0,10*ROW('Water Data'!D109)))</f>
        <v/>
      </c>
      <c r="BT115" s="305" t="str">
        <f ca="true">+IF(OFFSET('Water Data'!$D$28,0,10*ROW('Water Data'!D109))="","",OFFSET('Water Data'!$D$28,0,10*ROW('Water Data'!D109)))</f>
        <v/>
      </c>
      <c r="BU115" s="305" t="str">
        <f ca="true">+IF(OFFSET('Water Data'!$D$29,0,10*ROW('Water Data'!D109))="","",OFFSET('Water Data'!$D$29,0,10*ROW('Water Data'!D109)))</f>
        <v/>
      </c>
      <c r="BV115" s="305" t="str">
        <f ca="true">+IF(OFFSET('Water Data'!$E$27,0,10*ROW('Water Data'!E109))="","",OFFSET('Water Data'!$E$27,0,10*ROW('Water Data'!E109)))</f>
        <v/>
      </c>
      <c r="BW115" s="305" t="str">
        <f ca="true">+IF(OFFSET('Water Data'!$E$28,0,10*ROW('Water Data'!E109))="","",OFFSET('Water Data'!$E$28,0,10*ROW('Water Data'!E109)))</f>
        <v/>
      </c>
      <c r="BX115" s="305" t="str">
        <f ca="true">+IF(OFFSET('Water Data'!$E$29,0,10*ROW('Water Data'!E109))="","",OFFSET('Water Data'!$E$29,0,10*ROW('Water Data'!E109)))</f>
        <v/>
      </c>
      <c r="BY115" s="305" t="str">
        <f ca="true">+IF(OFFSET('Water Data'!$F$27,0,10*ROW('Water Data'!F109))="","",OFFSET('Water Data'!$F$27,0,10*ROW('Water Data'!F109)))</f>
        <v/>
      </c>
      <c r="BZ115" s="305" t="str">
        <f ca="true">+IF(OFFSET('Water Data'!$F$28,0,10*ROW('Water Data'!F109))="","",OFFSET('Water Data'!$F$28,0,10*ROW('Water Data'!F109)))</f>
        <v/>
      </c>
      <c r="CA115" s="305" t="str">
        <f ca="true">+IF(OFFSET('Water Data'!$F$29,0,10*ROW('Water Data'!F109))="","",OFFSET('Water Data'!$F$29,0,10*ROW('Water Data'!F109)))</f>
        <v/>
      </c>
      <c r="CB115" s="305" t="str">
        <f ca="true">+IF(OFFSET('Water Data'!$G$27,0,10*ROW('Water Data'!G109))="","",OFFSET('Water Data'!$G$27,0,10*ROW('Water Data'!G109)))</f>
        <v/>
      </c>
      <c r="CC115" s="305" t="str">
        <f ca="true">+IF(OFFSET('Water Data'!$G$28,0,10*ROW('Water Data'!G109))="","",OFFSET('Water Data'!$G$28,0,10*ROW('Water Data'!G109)))</f>
        <v/>
      </c>
      <c r="CD115" s="305" t="str">
        <f ca="true">+IF(OFFSET('Water Data'!$G$29,0,10*ROW('Water Data'!G109))="","",OFFSET('Water Data'!$G$29,0,10*ROW('Water Data'!G109)))</f>
        <v/>
      </c>
      <c r="CE115" s="305" t="str">
        <f ca="true">+IF(OFFSET('Water Data'!$H$27,0,10*ROW('Water Data'!H109))="","",OFFSET('Water Data'!$H$27,0,10*ROW('Water Data'!H109)))</f>
        <v/>
      </c>
      <c r="CF115" s="305" t="str">
        <f ca="true">+IF(OFFSET('Water Data'!$H$28,0,10*ROW('Water Data'!H109))="","",OFFSET('Water Data'!$H$28,0,10*ROW('Water Data'!H109)))</f>
        <v/>
      </c>
      <c r="CG115" s="305" t="str">
        <f ca="true">+IF(OFFSET('Water Data'!$H$29,0,10*ROW('Water Data'!H109))="","",OFFSET('Water Data'!$H$29,0,10*ROW('Water Data'!H109)))</f>
        <v/>
      </c>
      <c r="CH115" s="305" t="str">
        <f ca="true">+IF(OFFSET('Water Data'!$I$27,0,10*ROW('Water Data'!I109))="","",OFFSET('Water Data'!$I$27,0,10*ROW('Water Data'!I109)))</f>
        <v/>
      </c>
      <c r="CI115" s="305" t="str">
        <f ca="true">+IF(OFFSET('Water Data'!$I$28,0,10*ROW('Water Data'!I109))="","",OFFSET('Water Data'!$I$28,0,10*ROW('Water Data'!I109)))</f>
        <v/>
      </c>
      <c r="CJ115" s="305" t="str">
        <f ca="true">+IF(OFFSET('Water Data'!$I$29,0,10*ROW('Water Data'!I109))="","",OFFSET('Water Data'!$I$29,0,10*ROW('Water Data'!I109)))</f>
        <v/>
      </c>
      <c r="CK115" s="305" t="str">
        <f ca="true">+IF(OFFSET('Sanitation Data'!$D$28,0,10*ROW('Sanitation Data'!D109))="","",OFFSET('Sanitation Data'!$D$28,0,10*ROW('Sanitation Data'!D109)))</f>
        <v/>
      </c>
      <c r="CL115" s="305" t="str">
        <f ca="true">+IF(OFFSET('Sanitation Data'!$D$29,0,10*ROW('Sanitation Data'!D109))="","",OFFSET('Sanitation Data'!$D$29,0,10*ROW('Sanitation Data'!D109)))</f>
        <v/>
      </c>
      <c r="CM115" s="305" t="str">
        <f ca="true">+IF(OFFSET('Sanitation Data'!$D$30,0,10*ROW('Sanitation Data'!D109))="","",OFFSET('Sanitation Data'!$D$30,0,10*ROW('Sanitation Data'!D109)))</f>
        <v/>
      </c>
      <c r="CN115" s="305" t="str">
        <f ca="true">+IF(OFFSET('Sanitation Data'!$D$31,0,10*ROW('Sanitation Data'!D109))="","",OFFSET('Sanitation Data'!$D$31,0,10*ROW('Sanitation Data'!D109)))</f>
        <v/>
      </c>
      <c r="CO115" s="305" t="str">
        <f ca="true">+IF(OFFSET('Sanitation Data'!$D$32,0,10*ROW('Sanitation Data'!D109))="","",OFFSET('Sanitation Data'!$D$32,0,10*ROW('Sanitation Data'!D109)))</f>
        <v/>
      </c>
      <c r="CP115" s="305" t="str">
        <f ca="true">+IF(OFFSET('Sanitation Data'!$E$28,0,10*ROW('Sanitation Data'!E109))="","",OFFSET('Sanitation Data'!$E$28,0,10*ROW('Sanitation Data'!E109)))</f>
        <v/>
      </c>
      <c r="CQ115" s="305" t="str">
        <f ca="true">+IF(OFFSET('Sanitation Data'!$E$29,0,10*ROW('Sanitation Data'!E109))="","",OFFSET('Sanitation Data'!$E$29,0,10*ROW('Sanitation Data'!E109)))</f>
        <v/>
      </c>
      <c r="CR115" s="305" t="str">
        <f ca="true">+IF(OFFSET('Sanitation Data'!$E$30,0,10*ROW('Sanitation Data'!E109))="","",OFFSET('Sanitation Data'!$E$30,0,10*ROW('Sanitation Data'!E109)))</f>
        <v/>
      </c>
      <c r="CS115" s="305" t="str">
        <f ca="true">+IF(OFFSET('Sanitation Data'!$E$31,0,10*ROW('Sanitation Data'!E109))="","",OFFSET('Sanitation Data'!$E$31,0,10*ROW('Sanitation Data'!E109)))</f>
        <v/>
      </c>
      <c r="CT115" s="305" t="str">
        <f ca="true">+IF(OFFSET('Sanitation Data'!$E$32,0,10*ROW('Sanitation Data'!E109))="","",OFFSET('Sanitation Data'!$E$32,0,10*ROW('Sanitation Data'!E109)))</f>
        <v/>
      </c>
      <c r="CU115" s="305" t="str">
        <f ca="true">+IF(OFFSET('Sanitation Data'!$F$28,0,10*ROW('Sanitation Data'!F109))="","",OFFSET('Sanitation Data'!$F$28,0,10*ROW('Sanitation Data'!F109)))</f>
        <v/>
      </c>
      <c r="CV115" s="305" t="str">
        <f ca="true">+IF(OFFSET('Sanitation Data'!$F$29,0,10*ROW('Sanitation Data'!F109))="","",OFFSET('Sanitation Data'!$F$29,0,10*ROW('Sanitation Data'!F109)))</f>
        <v/>
      </c>
      <c r="CW115" s="305" t="str">
        <f ca="true">+IF(OFFSET('Sanitation Data'!$F$30,0,10*ROW('Sanitation Data'!F109))="","",OFFSET('Sanitation Data'!$F$30,0,10*ROW('Sanitation Data'!F109)))</f>
        <v/>
      </c>
      <c r="CX115" s="305" t="str">
        <f ca="true">+IF(OFFSET('Sanitation Data'!$F$31,0,10*ROW('Sanitation Data'!F109))="","",OFFSET('Sanitation Data'!$F$31,0,10*ROW('Sanitation Data'!F109)))</f>
        <v/>
      </c>
      <c r="CY115" s="305" t="str">
        <f ca="true">+IF(OFFSET('Sanitation Data'!$F$32,0,10*ROW('Sanitation Data'!F109))="","",OFFSET('Sanitation Data'!$F$32,0,10*ROW('Sanitation Data'!F109)))</f>
        <v/>
      </c>
      <c r="CZ115" s="305" t="str">
        <f ca="true">+IF(OFFSET('Sanitation Data'!$G$28,0,10*ROW('Sanitation Data'!G109))="","",OFFSET('Sanitation Data'!$G$28,0,10*ROW('Sanitation Data'!G109)))</f>
        <v/>
      </c>
      <c r="DA115" s="305" t="str">
        <f ca="true">+IF(OFFSET('Sanitation Data'!$G$29,0,10*ROW('Sanitation Data'!G109))="","",OFFSET('Sanitation Data'!$G$29,0,10*ROW('Sanitation Data'!G109)))</f>
        <v/>
      </c>
      <c r="DB115" s="305" t="str">
        <f ca="true">+IF(OFFSET('Sanitation Data'!$G$30,0,10*ROW('Sanitation Data'!G109))="","",OFFSET('Sanitation Data'!$G$30,0,10*ROW('Sanitation Data'!G109)))</f>
        <v/>
      </c>
      <c r="DC115" s="305" t="str">
        <f ca="true">+IF(OFFSET('Sanitation Data'!$G$31,0,10*ROW('Sanitation Data'!G109))="","",OFFSET('Sanitation Data'!$G$31,0,10*ROW('Sanitation Data'!G109)))</f>
        <v/>
      </c>
      <c r="DD115" s="305" t="str">
        <f ca="true">+IF(OFFSET('Sanitation Data'!$G$32,0,10*ROW('Sanitation Data'!G109))="","",OFFSET('Sanitation Data'!$G$32,0,10*ROW('Sanitation Data'!G109)))</f>
        <v/>
      </c>
      <c r="DE115" s="305" t="str">
        <f ca="true">+IF(OFFSET('Sanitation Data'!$H$28,0,10*ROW('Sanitation Data'!H109))="","",OFFSET('Sanitation Data'!$H$28,0,10*ROW('Sanitation Data'!H109)))</f>
        <v/>
      </c>
      <c r="DF115" s="305" t="str">
        <f ca="true">+IF(OFFSET('Sanitation Data'!$H$29,0,10*ROW('Sanitation Data'!H109))="","",OFFSET('Sanitation Data'!$H$29,0,10*ROW('Sanitation Data'!H109)))</f>
        <v/>
      </c>
      <c r="DG115" s="305" t="str">
        <f ca="true">+IF(OFFSET('Sanitation Data'!$H$30,0,10*ROW('Sanitation Data'!H109))="","",OFFSET('Sanitation Data'!$H$30,0,10*ROW('Sanitation Data'!H109)))</f>
        <v/>
      </c>
      <c r="DH115" s="305" t="str">
        <f ca="true">+IF(OFFSET('Sanitation Data'!$H$31,0,10*ROW('Sanitation Data'!H109))="","",OFFSET('Sanitation Data'!$H$31,0,10*ROW('Sanitation Data'!H109)))</f>
        <v/>
      </c>
      <c r="DI115" s="305" t="str">
        <f ca="true">+IF(OFFSET('Sanitation Data'!$H$32,0,10*ROW('Sanitation Data'!H109))="","",OFFSET('Sanitation Data'!$H$32,0,10*ROW('Sanitation Data'!H109)))</f>
        <v/>
      </c>
      <c r="DJ115" s="305" t="str">
        <f ca="true">+IF(OFFSET('Sanitation Data'!$I$28,0,10*ROW('Sanitation Data'!I109))="","",OFFSET('Sanitation Data'!$I$28,0,10*ROW('Sanitation Data'!I109)))</f>
        <v/>
      </c>
      <c r="DK115" s="305" t="str">
        <f ca="true">+IF(OFFSET('Sanitation Data'!$I$29,0,10*ROW('Sanitation Data'!I109))="","",OFFSET('Sanitation Data'!$I$29,0,10*ROW('Sanitation Data'!I109)))</f>
        <v/>
      </c>
      <c r="DL115" s="305" t="str">
        <f ca="true">+IF(OFFSET('Sanitation Data'!$I$30,0,10*ROW('Sanitation Data'!I109))="","",OFFSET('Sanitation Data'!$I$30,0,10*ROW('Sanitation Data'!I109)))</f>
        <v/>
      </c>
      <c r="DM115" s="305" t="str">
        <f ca="true">+IF(OFFSET('Sanitation Data'!$I$31,0,10*ROW('Sanitation Data'!I109))="","",OFFSET('Sanitation Data'!$I$31,0,10*ROW('Sanitation Data'!I109)))</f>
        <v/>
      </c>
      <c r="DN115" s="305" t="str">
        <f ca="true">+IF(OFFSET('Sanitation Data'!$I$32,0,10*ROW('Sanitation Data'!I109))="","",OFFSET('Sanitation Data'!$I$32,0,10*ROW('Sanitation Data'!I109)))</f>
        <v/>
      </c>
      <c r="DO115" s="305" t="str">
        <f ca="true">+IF(OFFSET('Hygiene Data'!$D$11,0,10*ROW('Hygiene Data'!D109))="","",OFFSET('Hygiene Data'!$D$11,0,10*ROW('Hygiene Data'!D109)))</f>
        <v/>
      </c>
      <c r="DP115" s="305" t="str">
        <f ca="true">+IF(OFFSET('Hygiene Data'!$D$12,0,10*ROW('Hygiene Data'!D109))="","",OFFSET('Hygiene Data'!$D$12,0,10*ROW('Hygiene Data'!D109)))</f>
        <v/>
      </c>
      <c r="DQ115" s="305" t="str">
        <f ca="true">+IF(OFFSET('Hygiene Data'!$D$13,0,10*ROW('Hygiene Data'!D109))="","",OFFSET('Hygiene Data'!$D$13,0,10*ROW('Hygiene Data'!D109)))</f>
        <v/>
      </c>
      <c r="DR115" s="305" t="str">
        <f ca="true">+IF(OFFSET('Hygiene Data'!$E$11,0,10*ROW('Hygiene Data'!E109))="","",OFFSET('Hygiene Data'!$E$11,0,10*ROW('Hygiene Data'!E109)))</f>
        <v/>
      </c>
      <c r="DS115" s="305" t="str">
        <f ca="true">+IF(OFFSET('Hygiene Data'!$E$12,0,10*ROW('Hygiene Data'!E109))="","",OFFSET('Hygiene Data'!$E$12,0,10*ROW('Hygiene Data'!E109)))</f>
        <v/>
      </c>
      <c r="DT115" s="305" t="str">
        <f ca="true">+IF(OFFSET('Hygiene Data'!$E$13,0,10*ROW('Hygiene Data'!E109))="","",OFFSET('Hygiene Data'!$E$13,0,10*ROW('Hygiene Data'!E109)))</f>
        <v/>
      </c>
      <c r="DU115" s="305" t="str">
        <f ca="true">+IF(OFFSET('Hygiene Data'!$F$11,0,10*ROW('Hygiene Data'!F109))="","",OFFSET('Hygiene Data'!$F$11,0,10*ROW('Hygiene Data'!F109)))</f>
        <v/>
      </c>
      <c r="DV115" s="305" t="str">
        <f ca="true">+IF(OFFSET('Hygiene Data'!$F$12,0,10*ROW('Hygiene Data'!F109))="","",OFFSET('Hygiene Data'!$F$12,0,10*ROW('Hygiene Data'!F109)))</f>
        <v/>
      </c>
      <c r="DW115" s="305" t="str">
        <f ca="true">+IF(OFFSET('Hygiene Data'!$F$13,0,10*ROW('Hygiene Data'!F109))="","",OFFSET('Hygiene Data'!$F$13,0,10*ROW('Hygiene Data'!F109)))</f>
        <v/>
      </c>
      <c r="DX115" s="305" t="str">
        <f ca="true">+IF(OFFSET('Hygiene Data'!$G$11,0,10*ROW('Hygiene Data'!G109))="","",OFFSET('Hygiene Data'!$G$11,0,10*ROW('Hygiene Data'!G109)))</f>
        <v/>
      </c>
      <c r="DY115" s="305" t="str">
        <f ca="true">+IF(OFFSET('Hygiene Data'!$G$12,0,10*ROW('Hygiene Data'!G109))="","",OFFSET('Hygiene Data'!$G$12,0,10*ROW('Hygiene Data'!G109)))</f>
        <v/>
      </c>
      <c r="DZ115" s="305" t="str">
        <f ca="true">+IF(OFFSET('Hygiene Data'!$G$13,0,10*ROW('Hygiene Data'!G109))="","",OFFSET('Hygiene Data'!$G$13,0,10*ROW('Hygiene Data'!G109)))</f>
        <v/>
      </c>
      <c r="EA115" s="305" t="str">
        <f ca="true">+IF(OFFSET('Hygiene Data'!$H$11,0,10*ROW('Hygiene Data'!H109))="","",OFFSET('Hygiene Data'!$H$11,0,10*ROW('Hygiene Data'!H109)))</f>
        <v/>
      </c>
      <c r="EB115" s="305" t="str">
        <f ca="true">+IF(OFFSET('Hygiene Data'!$H$12,0,10*ROW('Hygiene Data'!H109))="","",OFFSET('Hygiene Data'!$H$12,0,10*ROW('Hygiene Data'!H109)))</f>
        <v/>
      </c>
      <c r="EC115" s="305" t="str">
        <f ca="true">+IF(OFFSET('Hygiene Data'!$H$13,0,10*ROW('Hygiene Data'!H109))="","",OFFSET('Hygiene Data'!$H$13,0,10*ROW('Hygiene Data'!H109)))</f>
        <v/>
      </c>
      <c r="ED115" s="305" t="str">
        <f ca="true">+IF(OFFSET('Hygiene Data'!$I$11,0,10*ROW('Hygiene Data'!I109))="","",OFFSET('Hygiene Data'!$I$11,0,10*ROW('Hygiene Data'!I109)))</f>
        <v/>
      </c>
      <c r="EE115" s="305" t="str">
        <f ca="true">+IF(OFFSET('Hygiene Data'!$I$12,0,10*ROW('Hygiene Data'!I109))="","",OFFSET('Hygiene Data'!$I$12,0,10*ROW('Hygiene Data'!I109)))</f>
        <v/>
      </c>
      <c r="EF115" s="305"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61"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5"/>
      <c r="BS116" s="305" t="str">
        <f ca="true">+IF(OFFSET('Water Data'!$D$27,0,10*ROW('Water Data'!D110))="","",OFFSET('Water Data'!$D$27,0,10*ROW('Water Data'!D110)))</f>
        <v/>
      </c>
      <c r="BT116" s="305" t="str">
        <f ca="true">+IF(OFFSET('Water Data'!$D$28,0,10*ROW('Water Data'!D110))="","",OFFSET('Water Data'!$D$28,0,10*ROW('Water Data'!D110)))</f>
        <v/>
      </c>
      <c r="BU116" s="305" t="str">
        <f ca="true">+IF(OFFSET('Water Data'!$D$29,0,10*ROW('Water Data'!D110))="","",OFFSET('Water Data'!$D$29,0,10*ROW('Water Data'!D110)))</f>
        <v/>
      </c>
      <c r="BV116" s="305" t="str">
        <f ca="true">+IF(OFFSET('Water Data'!$E$27,0,10*ROW('Water Data'!E110))="","",OFFSET('Water Data'!$E$27,0,10*ROW('Water Data'!E110)))</f>
        <v/>
      </c>
      <c r="BW116" s="305" t="str">
        <f ca="true">+IF(OFFSET('Water Data'!$E$28,0,10*ROW('Water Data'!E110))="","",OFFSET('Water Data'!$E$28,0,10*ROW('Water Data'!E110)))</f>
        <v/>
      </c>
      <c r="BX116" s="305" t="str">
        <f ca="true">+IF(OFFSET('Water Data'!$E$29,0,10*ROW('Water Data'!E110))="","",OFFSET('Water Data'!$E$29,0,10*ROW('Water Data'!E110)))</f>
        <v/>
      </c>
      <c r="BY116" s="305" t="str">
        <f ca="true">+IF(OFFSET('Water Data'!$F$27,0,10*ROW('Water Data'!F110))="","",OFFSET('Water Data'!$F$27,0,10*ROW('Water Data'!F110)))</f>
        <v/>
      </c>
      <c r="BZ116" s="305" t="str">
        <f ca="true">+IF(OFFSET('Water Data'!$F$28,0,10*ROW('Water Data'!F110))="","",OFFSET('Water Data'!$F$28,0,10*ROW('Water Data'!F110)))</f>
        <v/>
      </c>
      <c r="CA116" s="305" t="str">
        <f ca="true">+IF(OFFSET('Water Data'!$F$29,0,10*ROW('Water Data'!F110))="","",OFFSET('Water Data'!$F$29,0,10*ROW('Water Data'!F110)))</f>
        <v/>
      </c>
      <c r="CB116" s="305" t="str">
        <f ca="true">+IF(OFFSET('Water Data'!$G$27,0,10*ROW('Water Data'!G110))="","",OFFSET('Water Data'!$G$27,0,10*ROW('Water Data'!G110)))</f>
        <v/>
      </c>
      <c r="CC116" s="305" t="str">
        <f ca="true">+IF(OFFSET('Water Data'!$G$28,0,10*ROW('Water Data'!G110))="","",OFFSET('Water Data'!$G$28,0,10*ROW('Water Data'!G110)))</f>
        <v/>
      </c>
      <c r="CD116" s="305" t="str">
        <f ca="true">+IF(OFFSET('Water Data'!$G$29,0,10*ROW('Water Data'!G110))="","",OFFSET('Water Data'!$G$29,0,10*ROW('Water Data'!G110)))</f>
        <v/>
      </c>
      <c r="CE116" s="305" t="str">
        <f ca="true">+IF(OFFSET('Water Data'!$H$27,0,10*ROW('Water Data'!H110))="","",OFFSET('Water Data'!$H$27,0,10*ROW('Water Data'!H110)))</f>
        <v/>
      </c>
      <c r="CF116" s="305" t="str">
        <f ca="true">+IF(OFFSET('Water Data'!$H$28,0,10*ROW('Water Data'!H110))="","",OFFSET('Water Data'!$H$28,0,10*ROW('Water Data'!H110)))</f>
        <v/>
      </c>
      <c r="CG116" s="305" t="str">
        <f ca="true">+IF(OFFSET('Water Data'!$H$29,0,10*ROW('Water Data'!H110))="","",OFFSET('Water Data'!$H$29,0,10*ROW('Water Data'!H110)))</f>
        <v/>
      </c>
      <c r="CH116" s="305" t="str">
        <f ca="true">+IF(OFFSET('Water Data'!$I$27,0,10*ROW('Water Data'!I110))="","",OFFSET('Water Data'!$I$27,0,10*ROW('Water Data'!I110)))</f>
        <v/>
      </c>
      <c r="CI116" s="305" t="str">
        <f ca="true">+IF(OFFSET('Water Data'!$I$28,0,10*ROW('Water Data'!I110))="","",OFFSET('Water Data'!$I$28,0,10*ROW('Water Data'!I110)))</f>
        <v/>
      </c>
      <c r="CJ116" s="305" t="str">
        <f ca="true">+IF(OFFSET('Water Data'!$I$29,0,10*ROW('Water Data'!I110))="","",OFFSET('Water Data'!$I$29,0,10*ROW('Water Data'!I110)))</f>
        <v/>
      </c>
      <c r="CK116" s="305" t="str">
        <f ca="true">+IF(OFFSET('Sanitation Data'!$D$28,0,10*ROW('Sanitation Data'!D110))="","",OFFSET('Sanitation Data'!$D$28,0,10*ROW('Sanitation Data'!D110)))</f>
        <v/>
      </c>
      <c r="CL116" s="305" t="str">
        <f ca="true">+IF(OFFSET('Sanitation Data'!$D$29,0,10*ROW('Sanitation Data'!D110))="","",OFFSET('Sanitation Data'!$D$29,0,10*ROW('Sanitation Data'!D110)))</f>
        <v/>
      </c>
      <c r="CM116" s="305" t="str">
        <f ca="true">+IF(OFFSET('Sanitation Data'!$D$30,0,10*ROW('Sanitation Data'!D110))="","",OFFSET('Sanitation Data'!$D$30,0,10*ROW('Sanitation Data'!D110)))</f>
        <v/>
      </c>
      <c r="CN116" s="305" t="str">
        <f ca="true">+IF(OFFSET('Sanitation Data'!$D$31,0,10*ROW('Sanitation Data'!D110))="","",OFFSET('Sanitation Data'!$D$31,0,10*ROW('Sanitation Data'!D110)))</f>
        <v/>
      </c>
      <c r="CO116" s="305" t="str">
        <f ca="true">+IF(OFFSET('Sanitation Data'!$D$32,0,10*ROW('Sanitation Data'!D110))="","",OFFSET('Sanitation Data'!$D$32,0,10*ROW('Sanitation Data'!D110)))</f>
        <v/>
      </c>
      <c r="CP116" s="305" t="str">
        <f ca="true">+IF(OFFSET('Sanitation Data'!$E$28,0,10*ROW('Sanitation Data'!E110))="","",OFFSET('Sanitation Data'!$E$28,0,10*ROW('Sanitation Data'!E110)))</f>
        <v/>
      </c>
      <c r="CQ116" s="305" t="str">
        <f ca="true">+IF(OFFSET('Sanitation Data'!$E$29,0,10*ROW('Sanitation Data'!E110))="","",OFFSET('Sanitation Data'!$E$29,0,10*ROW('Sanitation Data'!E110)))</f>
        <v/>
      </c>
      <c r="CR116" s="305" t="str">
        <f ca="true">+IF(OFFSET('Sanitation Data'!$E$30,0,10*ROW('Sanitation Data'!E110))="","",OFFSET('Sanitation Data'!$E$30,0,10*ROW('Sanitation Data'!E110)))</f>
        <v/>
      </c>
      <c r="CS116" s="305" t="str">
        <f ca="true">+IF(OFFSET('Sanitation Data'!$E$31,0,10*ROW('Sanitation Data'!E110))="","",OFFSET('Sanitation Data'!$E$31,0,10*ROW('Sanitation Data'!E110)))</f>
        <v/>
      </c>
      <c r="CT116" s="305" t="str">
        <f ca="true">+IF(OFFSET('Sanitation Data'!$E$32,0,10*ROW('Sanitation Data'!E110))="","",OFFSET('Sanitation Data'!$E$32,0,10*ROW('Sanitation Data'!E110)))</f>
        <v/>
      </c>
      <c r="CU116" s="305" t="str">
        <f ca="true">+IF(OFFSET('Sanitation Data'!$F$28,0,10*ROW('Sanitation Data'!F110))="","",OFFSET('Sanitation Data'!$F$28,0,10*ROW('Sanitation Data'!F110)))</f>
        <v/>
      </c>
      <c r="CV116" s="305" t="str">
        <f ca="true">+IF(OFFSET('Sanitation Data'!$F$29,0,10*ROW('Sanitation Data'!F110))="","",OFFSET('Sanitation Data'!$F$29,0,10*ROW('Sanitation Data'!F110)))</f>
        <v/>
      </c>
      <c r="CW116" s="305" t="str">
        <f ca="true">+IF(OFFSET('Sanitation Data'!$F$30,0,10*ROW('Sanitation Data'!F110))="","",OFFSET('Sanitation Data'!$F$30,0,10*ROW('Sanitation Data'!F110)))</f>
        <v/>
      </c>
      <c r="CX116" s="305" t="str">
        <f ca="true">+IF(OFFSET('Sanitation Data'!$F$31,0,10*ROW('Sanitation Data'!F110))="","",OFFSET('Sanitation Data'!$F$31,0,10*ROW('Sanitation Data'!F110)))</f>
        <v/>
      </c>
      <c r="CY116" s="305" t="str">
        <f ca="true">+IF(OFFSET('Sanitation Data'!$F$32,0,10*ROW('Sanitation Data'!F110))="","",OFFSET('Sanitation Data'!$F$32,0,10*ROW('Sanitation Data'!F110)))</f>
        <v/>
      </c>
      <c r="CZ116" s="305" t="str">
        <f ca="true">+IF(OFFSET('Sanitation Data'!$G$28,0,10*ROW('Sanitation Data'!G110))="","",OFFSET('Sanitation Data'!$G$28,0,10*ROW('Sanitation Data'!G110)))</f>
        <v/>
      </c>
      <c r="DA116" s="305" t="str">
        <f ca="true">+IF(OFFSET('Sanitation Data'!$G$29,0,10*ROW('Sanitation Data'!G110))="","",OFFSET('Sanitation Data'!$G$29,0,10*ROW('Sanitation Data'!G110)))</f>
        <v/>
      </c>
      <c r="DB116" s="305" t="str">
        <f ca="true">+IF(OFFSET('Sanitation Data'!$G$30,0,10*ROW('Sanitation Data'!G110))="","",OFFSET('Sanitation Data'!$G$30,0,10*ROW('Sanitation Data'!G110)))</f>
        <v/>
      </c>
      <c r="DC116" s="305" t="str">
        <f ca="true">+IF(OFFSET('Sanitation Data'!$G$31,0,10*ROW('Sanitation Data'!G110))="","",OFFSET('Sanitation Data'!$G$31,0,10*ROW('Sanitation Data'!G110)))</f>
        <v/>
      </c>
      <c r="DD116" s="305" t="str">
        <f ca="true">+IF(OFFSET('Sanitation Data'!$G$32,0,10*ROW('Sanitation Data'!G110))="","",OFFSET('Sanitation Data'!$G$32,0,10*ROW('Sanitation Data'!G110)))</f>
        <v/>
      </c>
      <c r="DE116" s="305" t="str">
        <f ca="true">+IF(OFFSET('Sanitation Data'!$H$28,0,10*ROW('Sanitation Data'!H110))="","",OFFSET('Sanitation Data'!$H$28,0,10*ROW('Sanitation Data'!H110)))</f>
        <v/>
      </c>
      <c r="DF116" s="305" t="str">
        <f ca="true">+IF(OFFSET('Sanitation Data'!$H$29,0,10*ROW('Sanitation Data'!H110))="","",OFFSET('Sanitation Data'!$H$29,0,10*ROW('Sanitation Data'!H110)))</f>
        <v/>
      </c>
      <c r="DG116" s="305" t="str">
        <f ca="true">+IF(OFFSET('Sanitation Data'!$H$30,0,10*ROW('Sanitation Data'!H110))="","",OFFSET('Sanitation Data'!$H$30,0,10*ROW('Sanitation Data'!H110)))</f>
        <v/>
      </c>
      <c r="DH116" s="305" t="str">
        <f ca="true">+IF(OFFSET('Sanitation Data'!$H$31,0,10*ROW('Sanitation Data'!H110))="","",OFFSET('Sanitation Data'!$H$31,0,10*ROW('Sanitation Data'!H110)))</f>
        <v/>
      </c>
      <c r="DI116" s="305" t="str">
        <f ca="true">+IF(OFFSET('Sanitation Data'!$H$32,0,10*ROW('Sanitation Data'!H110))="","",OFFSET('Sanitation Data'!$H$32,0,10*ROW('Sanitation Data'!H110)))</f>
        <v/>
      </c>
      <c r="DJ116" s="305" t="str">
        <f ca="true">+IF(OFFSET('Sanitation Data'!$I$28,0,10*ROW('Sanitation Data'!I110))="","",OFFSET('Sanitation Data'!$I$28,0,10*ROW('Sanitation Data'!I110)))</f>
        <v/>
      </c>
      <c r="DK116" s="305" t="str">
        <f ca="true">+IF(OFFSET('Sanitation Data'!$I$29,0,10*ROW('Sanitation Data'!I110))="","",OFFSET('Sanitation Data'!$I$29,0,10*ROW('Sanitation Data'!I110)))</f>
        <v/>
      </c>
      <c r="DL116" s="305" t="str">
        <f ca="true">+IF(OFFSET('Sanitation Data'!$I$30,0,10*ROW('Sanitation Data'!I110))="","",OFFSET('Sanitation Data'!$I$30,0,10*ROW('Sanitation Data'!I110)))</f>
        <v/>
      </c>
      <c r="DM116" s="305" t="str">
        <f ca="true">+IF(OFFSET('Sanitation Data'!$I$31,0,10*ROW('Sanitation Data'!I110))="","",OFFSET('Sanitation Data'!$I$31,0,10*ROW('Sanitation Data'!I110)))</f>
        <v/>
      </c>
      <c r="DN116" s="305" t="str">
        <f ca="true">+IF(OFFSET('Sanitation Data'!$I$32,0,10*ROW('Sanitation Data'!I110))="","",OFFSET('Sanitation Data'!$I$32,0,10*ROW('Sanitation Data'!I110)))</f>
        <v/>
      </c>
      <c r="DO116" s="305" t="str">
        <f ca="true">+IF(OFFSET('Hygiene Data'!$D$11,0,10*ROW('Hygiene Data'!D110))="","",OFFSET('Hygiene Data'!$D$11,0,10*ROW('Hygiene Data'!D110)))</f>
        <v/>
      </c>
      <c r="DP116" s="305" t="str">
        <f ca="true">+IF(OFFSET('Hygiene Data'!$D$12,0,10*ROW('Hygiene Data'!D110))="","",OFFSET('Hygiene Data'!$D$12,0,10*ROW('Hygiene Data'!D110)))</f>
        <v/>
      </c>
      <c r="DQ116" s="305" t="str">
        <f ca="true">+IF(OFFSET('Hygiene Data'!$D$13,0,10*ROW('Hygiene Data'!D110))="","",OFFSET('Hygiene Data'!$D$13,0,10*ROW('Hygiene Data'!D110)))</f>
        <v/>
      </c>
      <c r="DR116" s="305" t="str">
        <f ca="true">+IF(OFFSET('Hygiene Data'!$E$11,0,10*ROW('Hygiene Data'!E110))="","",OFFSET('Hygiene Data'!$E$11,0,10*ROW('Hygiene Data'!E110)))</f>
        <v/>
      </c>
      <c r="DS116" s="305" t="str">
        <f ca="true">+IF(OFFSET('Hygiene Data'!$E$12,0,10*ROW('Hygiene Data'!E110))="","",OFFSET('Hygiene Data'!$E$12,0,10*ROW('Hygiene Data'!E110)))</f>
        <v/>
      </c>
      <c r="DT116" s="305" t="str">
        <f ca="true">+IF(OFFSET('Hygiene Data'!$E$13,0,10*ROW('Hygiene Data'!E110))="","",OFFSET('Hygiene Data'!$E$13,0,10*ROW('Hygiene Data'!E110)))</f>
        <v/>
      </c>
      <c r="DU116" s="305" t="str">
        <f ca="true">+IF(OFFSET('Hygiene Data'!$F$11,0,10*ROW('Hygiene Data'!F110))="","",OFFSET('Hygiene Data'!$F$11,0,10*ROW('Hygiene Data'!F110)))</f>
        <v/>
      </c>
      <c r="DV116" s="305" t="str">
        <f ca="true">+IF(OFFSET('Hygiene Data'!$F$12,0,10*ROW('Hygiene Data'!F110))="","",OFFSET('Hygiene Data'!$F$12,0,10*ROW('Hygiene Data'!F110)))</f>
        <v/>
      </c>
      <c r="DW116" s="305" t="str">
        <f ca="true">+IF(OFFSET('Hygiene Data'!$F$13,0,10*ROW('Hygiene Data'!F110))="","",OFFSET('Hygiene Data'!$F$13,0,10*ROW('Hygiene Data'!F110)))</f>
        <v/>
      </c>
      <c r="DX116" s="305" t="str">
        <f ca="true">+IF(OFFSET('Hygiene Data'!$G$11,0,10*ROW('Hygiene Data'!G110))="","",OFFSET('Hygiene Data'!$G$11,0,10*ROW('Hygiene Data'!G110)))</f>
        <v/>
      </c>
      <c r="DY116" s="305" t="str">
        <f ca="true">+IF(OFFSET('Hygiene Data'!$G$12,0,10*ROW('Hygiene Data'!G110))="","",OFFSET('Hygiene Data'!$G$12,0,10*ROW('Hygiene Data'!G110)))</f>
        <v/>
      </c>
      <c r="DZ116" s="305" t="str">
        <f ca="true">+IF(OFFSET('Hygiene Data'!$G$13,0,10*ROW('Hygiene Data'!G110))="","",OFFSET('Hygiene Data'!$G$13,0,10*ROW('Hygiene Data'!G110)))</f>
        <v/>
      </c>
      <c r="EA116" s="305" t="str">
        <f ca="true">+IF(OFFSET('Hygiene Data'!$H$11,0,10*ROW('Hygiene Data'!H110))="","",OFFSET('Hygiene Data'!$H$11,0,10*ROW('Hygiene Data'!H110)))</f>
        <v/>
      </c>
      <c r="EB116" s="305" t="str">
        <f ca="true">+IF(OFFSET('Hygiene Data'!$H$12,0,10*ROW('Hygiene Data'!H110))="","",OFFSET('Hygiene Data'!$H$12,0,10*ROW('Hygiene Data'!H110)))</f>
        <v/>
      </c>
      <c r="EC116" s="305" t="str">
        <f ca="true">+IF(OFFSET('Hygiene Data'!$H$13,0,10*ROW('Hygiene Data'!H110))="","",OFFSET('Hygiene Data'!$H$13,0,10*ROW('Hygiene Data'!H110)))</f>
        <v/>
      </c>
      <c r="ED116" s="305" t="str">
        <f ca="true">+IF(OFFSET('Hygiene Data'!$I$11,0,10*ROW('Hygiene Data'!I110))="","",OFFSET('Hygiene Data'!$I$11,0,10*ROW('Hygiene Data'!I110)))</f>
        <v/>
      </c>
      <c r="EE116" s="305" t="str">
        <f ca="true">+IF(OFFSET('Hygiene Data'!$I$12,0,10*ROW('Hygiene Data'!I110))="","",OFFSET('Hygiene Data'!$I$12,0,10*ROW('Hygiene Data'!I110)))</f>
        <v/>
      </c>
      <c r="EF116" s="305"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61"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5"/>
      <c r="BS117" s="305" t="str">
        <f ca="true">+IF(OFFSET('Water Data'!$D$27,0,10*ROW('Water Data'!D111))="","",OFFSET('Water Data'!$D$27,0,10*ROW('Water Data'!D111)))</f>
        <v/>
      </c>
      <c r="BT117" s="305" t="str">
        <f ca="true">+IF(OFFSET('Water Data'!$D$28,0,10*ROW('Water Data'!D111))="","",OFFSET('Water Data'!$D$28,0,10*ROW('Water Data'!D111)))</f>
        <v/>
      </c>
      <c r="BU117" s="305" t="str">
        <f ca="true">+IF(OFFSET('Water Data'!$D$29,0,10*ROW('Water Data'!D111))="","",OFFSET('Water Data'!$D$29,0,10*ROW('Water Data'!D111)))</f>
        <v/>
      </c>
      <c r="BV117" s="305" t="str">
        <f ca="true">+IF(OFFSET('Water Data'!$E$27,0,10*ROW('Water Data'!E111))="","",OFFSET('Water Data'!$E$27,0,10*ROW('Water Data'!E111)))</f>
        <v/>
      </c>
      <c r="BW117" s="305" t="str">
        <f ca="true">+IF(OFFSET('Water Data'!$E$28,0,10*ROW('Water Data'!E111))="","",OFFSET('Water Data'!$E$28,0,10*ROW('Water Data'!E111)))</f>
        <v/>
      </c>
      <c r="BX117" s="305" t="str">
        <f ca="true">+IF(OFFSET('Water Data'!$E$29,0,10*ROW('Water Data'!E111))="","",OFFSET('Water Data'!$E$29,0,10*ROW('Water Data'!E111)))</f>
        <v/>
      </c>
      <c r="BY117" s="305" t="str">
        <f ca="true">+IF(OFFSET('Water Data'!$F$27,0,10*ROW('Water Data'!F111))="","",OFFSET('Water Data'!$F$27,0,10*ROW('Water Data'!F111)))</f>
        <v/>
      </c>
      <c r="BZ117" s="305" t="str">
        <f ca="true">+IF(OFFSET('Water Data'!$F$28,0,10*ROW('Water Data'!F111))="","",OFFSET('Water Data'!$F$28,0,10*ROW('Water Data'!F111)))</f>
        <v/>
      </c>
      <c r="CA117" s="305" t="str">
        <f ca="true">+IF(OFFSET('Water Data'!$F$29,0,10*ROW('Water Data'!F111))="","",OFFSET('Water Data'!$F$29,0,10*ROW('Water Data'!F111)))</f>
        <v/>
      </c>
      <c r="CB117" s="305" t="str">
        <f ca="true">+IF(OFFSET('Water Data'!$G$27,0,10*ROW('Water Data'!G111))="","",OFFSET('Water Data'!$G$27,0,10*ROW('Water Data'!G111)))</f>
        <v/>
      </c>
      <c r="CC117" s="305" t="str">
        <f ca="true">+IF(OFFSET('Water Data'!$G$28,0,10*ROW('Water Data'!G111))="","",OFFSET('Water Data'!$G$28,0,10*ROW('Water Data'!G111)))</f>
        <v/>
      </c>
      <c r="CD117" s="305" t="str">
        <f ca="true">+IF(OFFSET('Water Data'!$G$29,0,10*ROW('Water Data'!G111))="","",OFFSET('Water Data'!$G$29,0,10*ROW('Water Data'!G111)))</f>
        <v/>
      </c>
      <c r="CE117" s="305" t="str">
        <f ca="true">+IF(OFFSET('Water Data'!$H$27,0,10*ROW('Water Data'!H111))="","",OFFSET('Water Data'!$H$27,0,10*ROW('Water Data'!H111)))</f>
        <v/>
      </c>
      <c r="CF117" s="305" t="str">
        <f ca="true">+IF(OFFSET('Water Data'!$H$28,0,10*ROW('Water Data'!H111))="","",OFFSET('Water Data'!$H$28,0,10*ROW('Water Data'!H111)))</f>
        <v/>
      </c>
      <c r="CG117" s="305" t="str">
        <f ca="true">+IF(OFFSET('Water Data'!$H$29,0,10*ROW('Water Data'!H111))="","",OFFSET('Water Data'!$H$29,0,10*ROW('Water Data'!H111)))</f>
        <v/>
      </c>
      <c r="CH117" s="305" t="str">
        <f ca="true">+IF(OFFSET('Water Data'!$I$27,0,10*ROW('Water Data'!I111))="","",OFFSET('Water Data'!$I$27,0,10*ROW('Water Data'!I111)))</f>
        <v/>
      </c>
      <c r="CI117" s="305" t="str">
        <f ca="true">+IF(OFFSET('Water Data'!$I$28,0,10*ROW('Water Data'!I111))="","",OFFSET('Water Data'!$I$28,0,10*ROW('Water Data'!I111)))</f>
        <v/>
      </c>
      <c r="CJ117" s="305" t="str">
        <f ca="true">+IF(OFFSET('Water Data'!$I$29,0,10*ROW('Water Data'!I111))="","",OFFSET('Water Data'!$I$29,0,10*ROW('Water Data'!I111)))</f>
        <v/>
      </c>
      <c r="CK117" s="305" t="str">
        <f ca="true">+IF(OFFSET('Sanitation Data'!$D$28,0,10*ROW('Sanitation Data'!D111))="","",OFFSET('Sanitation Data'!$D$28,0,10*ROW('Sanitation Data'!D111)))</f>
        <v/>
      </c>
      <c r="CL117" s="305" t="str">
        <f ca="true">+IF(OFFSET('Sanitation Data'!$D$29,0,10*ROW('Sanitation Data'!D111))="","",OFFSET('Sanitation Data'!$D$29,0,10*ROW('Sanitation Data'!D111)))</f>
        <v/>
      </c>
      <c r="CM117" s="305" t="str">
        <f ca="true">+IF(OFFSET('Sanitation Data'!$D$30,0,10*ROW('Sanitation Data'!D111))="","",OFFSET('Sanitation Data'!$D$30,0,10*ROW('Sanitation Data'!D111)))</f>
        <v/>
      </c>
      <c r="CN117" s="305" t="str">
        <f ca="true">+IF(OFFSET('Sanitation Data'!$D$31,0,10*ROW('Sanitation Data'!D111))="","",OFFSET('Sanitation Data'!$D$31,0,10*ROW('Sanitation Data'!D111)))</f>
        <v/>
      </c>
      <c r="CO117" s="305" t="str">
        <f ca="true">+IF(OFFSET('Sanitation Data'!$D$32,0,10*ROW('Sanitation Data'!D111))="","",OFFSET('Sanitation Data'!$D$32,0,10*ROW('Sanitation Data'!D111)))</f>
        <v/>
      </c>
      <c r="CP117" s="305" t="str">
        <f ca="true">+IF(OFFSET('Sanitation Data'!$E$28,0,10*ROW('Sanitation Data'!E111))="","",OFFSET('Sanitation Data'!$E$28,0,10*ROW('Sanitation Data'!E111)))</f>
        <v/>
      </c>
      <c r="CQ117" s="305" t="str">
        <f ca="true">+IF(OFFSET('Sanitation Data'!$E$29,0,10*ROW('Sanitation Data'!E111))="","",OFFSET('Sanitation Data'!$E$29,0,10*ROW('Sanitation Data'!E111)))</f>
        <v/>
      </c>
      <c r="CR117" s="305" t="str">
        <f ca="true">+IF(OFFSET('Sanitation Data'!$E$30,0,10*ROW('Sanitation Data'!E111))="","",OFFSET('Sanitation Data'!$E$30,0,10*ROW('Sanitation Data'!E111)))</f>
        <v/>
      </c>
      <c r="CS117" s="305" t="str">
        <f ca="true">+IF(OFFSET('Sanitation Data'!$E$31,0,10*ROW('Sanitation Data'!E111))="","",OFFSET('Sanitation Data'!$E$31,0,10*ROW('Sanitation Data'!E111)))</f>
        <v/>
      </c>
      <c r="CT117" s="305" t="str">
        <f ca="true">+IF(OFFSET('Sanitation Data'!$E$32,0,10*ROW('Sanitation Data'!E111))="","",OFFSET('Sanitation Data'!$E$32,0,10*ROW('Sanitation Data'!E111)))</f>
        <v/>
      </c>
      <c r="CU117" s="305" t="str">
        <f ca="true">+IF(OFFSET('Sanitation Data'!$F$28,0,10*ROW('Sanitation Data'!F111))="","",OFFSET('Sanitation Data'!$F$28,0,10*ROW('Sanitation Data'!F111)))</f>
        <v/>
      </c>
      <c r="CV117" s="305" t="str">
        <f ca="true">+IF(OFFSET('Sanitation Data'!$F$29,0,10*ROW('Sanitation Data'!F111))="","",OFFSET('Sanitation Data'!$F$29,0,10*ROW('Sanitation Data'!F111)))</f>
        <v/>
      </c>
      <c r="CW117" s="305" t="str">
        <f ca="true">+IF(OFFSET('Sanitation Data'!$F$30,0,10*ROW('Sanitation Data'!F111))="","",OFFSET('Sanitation Data'!$F$30,0,10*ROW('Sanitation Data'!F111)))</f>
        <v/>
      </c>
      <c r="CX117" s="305" t="str">
        <f ca="true">+IF(OFFSET('Sanitation Data'!$F$31,0,10*ROW('Sanitation Data'!F111))="","",OFFSET('Sanitation Data'!$F$31,0,10*ROW('Sanitation Data'!F111)))</f>
        <v/>
      </c>
      <c r="CY117" s="305" t="str">
        <f ca="true">+IF(OFFSET('Sanitation Data'!$F$32,0,10*ROW('Sanitation Data'!F111))="","",OFFSET('Sanitation Data'!$F$32,0,10*ROW('Sanitation Data'!F111)))</f>
        <v/>
      </c>
      <c r="CZ117" s="305" t="str">
        <f ca="true">+IF(OFFSET('Sanitation Data'!$G$28,0,10*ROW('Sanitation Data'!G111))="","",OFFSET('Sanitation Data'!$G$28,0,10*ROW('Sanitation Data'!G111)))</f>
        <v/>
      </c>
      <c r="DA117" s="305" t="str">
        <f ca="true">+IF(OFFSET('Sanitation Data'!$G$29,0,10*ROW('Sanitation Data'!G111))="","",OFFSET('Sanitation Data'!$G$29,0,10*ROW('Sanitation Data'!G111)))</f>
        <v/>
      </c>
      <c r="DB117" s="305" t="str">
        <f ca="true">+IF(OFFSET('Sanitation Data'!$G$30,0,10*ROW('Sanitation Data'!G111))="","",OFFSET('Sanitation Data'!$G$30,0,10*ROW('Sanitation Data'!G111)))</f>
        <v/>
      </c>
      <c r="DC117" s="305" t="str">
        <f ca="true">+IF(OFFSET('Sanitation Data'!$G$31,0,10*ROW('Sanitation Data'!G111))="","",OFFSET('Sanitation Data'!$G$31,0,10*ROW('Sanitation Data'!G111)))</f>
        <v/>
      </c>
      <c r="DD117" s="305" t="str">
        <f ca="true">+IF(OFFSET('Sanitation Data'!$G$32,0,10*ROW('Sanitation Data'!G111))="","",OFFSET('Sanitation Data'!$G$32,0,10*ROW('Sanitation Data'!G111)))</f>
        <v/>
      </c>
      <c r="DE117" s="305" t="str">
        <f ca="true">+IF(OFFSET('Sanitation Data'!$H$28,0,10*ROW('Sanitation Data'!H111))="","",OFFSET('Sanitation Data'!$H$28,0,10*ROW('Sanitation Data'!H111)))</f>
        <v/>
      </c>
      <c r="DF117" s="305" t="str">
        <f ca="true">+IF(OFFSET('Sanitation Data'!$H$29,0,10*ROW('Sanitation Data'!H111))="","",OFFSET('Sanitation Data'!$H$29,0,10*ROW('Sanitation Data'!H111)))</f>
        <v/>
      </c>
      <c r="DG117" s="305" t="str">
        <f ca="true">+IF(OFFSET('Sanitation Data'!$H$30,0,10*ROW('Sanitation Data'!H111))="","",OFFSET('Sanitation Data'!$H$30,0,10*ROW('Sanitation Data'!H111)))</f>
        <v/>
      </c>
      <c r="DH117" s="305" t="str">
        <f ca="true">+IF(OFFSET('Sanitation Data'!$H$31,0,10*ROW('Sanitation Data'!H111))="","",OFFSET('Sanitation Data'!$H$31,0,10*ROW('Sanitation Data'!H111)))</f>
        <v/>
      </c>
      <c r="DI117" s="305" t="str">
        <f ca="true">+IF(OFFSET('Sanitation Data'!$H$32,0,10*ROW('Sanitation Data'!H111))="","",OFFSET('Sanitation Data'!$H$32,0,10*ROW('Sanitation Data'!H111)))</f>
        <v/>
      </c>
      <c r="DJ117" s="305" t="str">
        <f ca="true">+IF(OFFSET('Sanitation Data'!$I$28,0,10*ROW('Sanitation Data'!I111))="","",OFFSET('Sanitation Data'!$I$28,0,10*ROW('Sanitation Data'!I111)))</f>
        <v/>
      </c>
      <c r="DK117" s="305" t="str">
        <f ca="true">+IF(OFFSET('Sanitation Data'!$I$29,0,10*ROW('Sanitation Data'!I111))="","",OFFSET('Sanitation Data'!$I$29,0,10*ROW('Sanitation Data'!I111)))</f>
        <v/>
      </c>
      <c r="DL117" s="305" t="str">
        <f ca="true">+IF(OFFSET('Sanitation Data'!$I$30,0,10*ROW('Sanitation Data'!I111))="","",OFFSET('Sanitation Data'!$I$30,0,10*ROW('Sanitation Data'!I111)))</f>
        <v/>
      </c>
      <c r="DM117" s="305" t="str">
        <f ca="true">+IF(OFFSET('Sanitation Data'!$I$31,0,10*ROW('Sanitation Data'!I111))="","",OFFSET('Sanitation Data'!$I$31,0,10*ROW('Sanitation Data'!I111)))</f>
        <v/>
      </c>
      <c r="DN117" s="305" t="str">
        <f ca="true">+IF(OFFSET('Sanitation Data'!$I$32,0,10*ROW('Sanitation Data'!I111))="","",OFFSET('Sanitation Data'!$I$32,0,10*ROW('Sanitation Data'!I111)))</f>
        <v/>
      </c>
      <c r="DO117" s="305" t="str">
        <f ca="true">+IF(OFFSET('Hygiene Data'!$D$11,0,10*ROW('Hygiene Data'!D111))="","",OFFSET('Hygiene Data'!$D$11,0,10*ROW('Hygiene Data'!D111)))</f>
        <v/>
      </c>
      <c r="DP117" s="305" t="str">
        <f ca="true">+IF(OFFSET('Hygiene Data'!$D$12,0,10*ROW('Hygiene Data'!D111))="","",OFFSET('Hygiene Data'!$D$12,0,10*ROW('Hygiene Data'!D111)))</f>
        <v/>
      </c>
      <c r="DQ117" s="305" t="str">
        <f ca="true">+IF(OFFSET('Hygiene Data'!$D$13,0,10*ROW('Hygiene Data'!D111))="","",OFFSET('Hygiene Data'!$D$13,0,10*ROW('Hygiene Data'!D111)))</f>
        <v/>
      </c>
      <c r="DR117" s="305" t="str">
        <f ca="true">+IF(OFFSET('Hygiene Data'!$E$11,0,10*ROW('Hygiene Data'!E111))="","",OFFSET('Hygiene Data'!$E$11,0,10*ROW('Hygiene Data'!E111)))</f>
        <v/>
      </c>
      <c r="DS117" s="305" t="str">
        <f ca="true">+IF(OFFSET('Hygiene Data'!$E$12,0,10*ROW('Hygiene Data'!E111))="","",OFFSET('Hygiene Data'!$E$12,0,10*ROW('Hygiene Data'!E111)))</f>
        <v/>
      </c>
      <c r="DT117" s="305" t="str">
        <f ca="true">+IF(OFFSET('Hygiene Data'!$E$13,0,10*ROW('Hygiene Data'!E111))="","",OFFSET('Hygiene Data'!$E$13,0,10*ROW('Hygiene Data'!E111)))</f>
        <v/>
      </c>
      <c r="DU117" s="305" t="str">
        <f ca="true">+IF(OFFSET('Hygiene Data'!$F$11,0,10*ROW('Hygiene Data'!F111))="","",OFFSET('Hygiene Data'!$F$11,0,10*ROW('Hygiene Data'!F111)))</f>
        <v/>
      </c>
      <c r="DV117" s="305" t="str">
        <f ca="true">+IF(OFFSET('Hygiene Data'!$F$12,0,10*ROW('Hygiene Data'!F111))="","",OFFSET('Hygiene Data'!$F$12,0,10*ROW('Hygiene Data'!F111)))</f>
        <v/>
      </c>
      <c r="DW117" s="305" t="str">
        <f ca="true">+IF(OFFSET('Hygiene Data'!$F$13,0,10*ROW('Hygiene Data'!F111))="","",OFFSET('Hygiene Data'!$F$13,0,10*ROW('Hygiene Data'!F111)))</f>
        <v/>
      </c>
      <c r="DX117" s="305" t="str">
        <f ca="true">+IF(OFFSET('Hygiene Data'!$G$11,0,10*ROW('Hygiene Data'!G111))="","",OFFSET('Hygiene Data'!$G$11,0,10*ROW('Hygiene Data'!G111)))</f>
        <v/>
      </c>
      <c r="DY117" s="305" t="str">
        <f ca="true">+IF(OFFSET('Hygiene Data'!$G$12,0,10*ROW('Hygiene Data'!G111))="","",OFFSET('Hygiene Data'!$G$12,0,10*ROW('Hygiene Data'!G111)))</f>
        <v/>
      </c>
      <c r="DZ117" s="305" t="str">
        <f ca="true">+IF(OFFSET('Hygiene Data'!$G$13,0,10*ROW('Hygiene Data'!G111))="","",OFFSET('Hygiene Data'!$G$13,0,10*ROW('Hygiene Data'!G111)))</f>
        <v/>
      </c>
      <c r="EA117" s="305" t="str">
        <f ca="true">+IF(OFFSET('Hygiene Data'!$H$11,0,10*ROW('Hygiene Data'!H111))="","",OFFSET('Hygiene Data'!$H$11,0,10*ROW('Hygiene Data'!H111)))</f>
        <v/>
      </c>
      <c r="EB117" s="305" t="str">
        <f ca="true">+IF(OFFSET('Hygiene Data'!$H$12,0,10*ROW('Hygiene Data'!H111))="","",OFFSET('Hygiene Data'!$H$12,0,10*ROW('Hygiene Data'!H111)))</f>
        <v/>
      </c>
      <c r="EC117" s="305" t="str">
        <f ca="true">+IF(OFFSET('Hygiene Data'!$H$13,0,10*ROW('Hygiene Data'!H111))="","",OFFSET('Hygiene Data'!$H$13,0,10*ROW('Hygiene Data'!H111)))</f>
        <v/>
      </c>
      <c r="ED117" s="305" t="str">
        <f ca="true">+IF(OFFSET('Hygiene Data'!$I$11,0,10*ROW('Hygiene Data'!I111))="","",OFFSET('Hygiene Data'!$I$11,0,10*ROW('Hygiene Data'!I111)))</f>
        <v/>
      </c>
      <c r="EE117" s="305" t="str">
        <f ca="true">+IF(OFFSET('Hygiene Data'!$I$12,0,10*ROW('Hygiene Data'!I111))="","",OFFSET('Hygiene Data'!$I$12,0,10*ROW('Hygiene Data'!I111)))</f>
        <v/>
      </c>
      <c r="EF117" s="305"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61"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5"/>
      <c r="BS118" s="305" t="str">
        <f ca="true">+IF(OFFSET('Water Data'!$D$27,0,10*ROW('Water Data'!D112))="","",OFFSET('Water Data'!$D$27,0,10*ROW('Water Data'!D112)))</f>
        <v/>
      </c>
      <c r="BT118" s="305" t="str">
        <f ca="true">+IF(OFFSET('Water Data'!$D$28,0,10*ROW('Water Data'!D112))="","",OFFSET('Water Data'!$D$28,0,10*ROW('Water Data'!D112)))</f>
        <v/>
      </c>
      <c r="BU118" s="305" t="str">
        <f ca="true">+IF(OFFSET('Water Data'!$D$29,0,10*ROW('Water Data'!D112))="","",OFFSET('Water Data'!$D$29,0,10*ROW('Water Data'!D112)))</f>
        <v/>
      </c>
      <c r="BV118" s="305" t="str">
        <f ca="true">+IF(OFFSET('Water Data'!$E$27,0,10*ROW('Water Data'!E112))="","",OFFSET('Water Data'!$E$27,0,10*ROW('Water Data'!E112)))</f>
        <v/>
      </c>
      <c r="BW118" s="305" t="str">
        <f ca="true">+IF(OFFSET('Water Data'!$E$28,0,10*ROW('Water Data'!E112))="","",OFFSET('Water Data'!$E$28,0,10*ROW('Water Data'!E112)))</f>
        <v/>
      </c>
      <c r="BX118" s="305" t="str">
        <f ca="true">+IF(OFFSET('Water Data'!$E$29,0,10*ROW('Water Data'!E112))="","",OFFSET('Water Data'!$E$29,0,10*ROW('Water Data'!E112)))</f>
        <v/>
      </c>
      <c r="BY118" s="305" t="str">
        <f ca="true">+IF(OFFSET('Water Data'!$F$27,0,10*ROW('Water Data'!F112))="","",OFFSET('Water Data'!$F$27,0,10*ROW('Water Data'!F112)))</f>
        <v/>
      </c>
      <c r="BZ118" s="305" t="str">
        <f ca="true">+IF(OFFSET('Water Data'!$F$28,0,10*ROW('Water Data'!F112))="","",OFFSET('Water Data'!$F$28,0,10*ROW('Water Data'!F112)))</f>
        <v/>
      </c>
      <c r="CA118" s="305" t="str">
        <f ca="true">+IF(OFFSET('Water Data'!$F$29,0,10*ROW('Water Data'!F112))="","",OFFSET('Water Data'!$F$29,0,10*ROW('Water Data'!F112)))</f>
        <v/>
      </c>
      <c r="CB118" s="305" t="str">
        <f ca="true">+IF(OFFSET('Water Data'!$G$27,0,10*ROW('Water Data'!G112))="","",OFFSET('Water Data'!$G$27,0,10*ROW('Water Data'!G112)))</f>
        <v/>
      </c>
      <c r="CC118" s="305" t="str">
        <f ca="true">+IF(OFFSET('Water Data'!$G$28,0,10*ROW('Water Data'!G112))="","",OFFSET('Water Data'!$G$28,0,10*ROW('Water Data'!G112)))</f>
        <v/>
      </c>
      <c r="CD118" s="305" t="str">
        <f ca="true">+IF(OFFSET('Water Data'!$G$29,0,10*ROW('Water Data'!G112))="","",OFFSET('Water Data'!$G$29,0,10*ROW('Water Data'!G112)))</f>
        <v/>
      </c>
      <c r="CE118" s="305" t="str">
        <f ca="true">+IF(OFFSET('Water Data'!$H$27,0,10*ROW('Water Data'!H112))="","",OFFSET('Water Data'!$H$27,0,10*ROW('Water Data'!H112)))</f>
        <v/>
      </c>
      <c r="CF118" s="305" t="str">
        <f ca="true">+IF(OFFSET('Water Data'!$H$28,0,10*ROW('Water Data'!H112))="","",OFFSET('Water Data'!$H$28,0,10*ROW('Water Data'!H112)))</f>
        <v/>
      </c>
      <c r="CG118" s="305" t="str">
        <f ca="true">+IF(OFFSET('Water Data'!$H$29,0,10*ROW('Water Data'!H112))="","",OFFSET('Water Data'!$H$29,0,10*ROW('Water Data'!H112)))</f>
        <v/>
      </c>
      <c r="CH118" s="305" t="str">
        <f ca="true">+IF(OFFSET('Water Data'!$I$27,0,10*ROW('Water Data'!I112))="","",OFFSET('Water Data'!$I$27,0,10*ROW('Water Data'!I112)))</f>
        <v/>
      </c>
      <c r="CI118" s="305" t="str">
        <f ca="true">+IF(OFFSET('Water Data'!$I$28,0,10*ROW('Water Data'!I112))="","",OFFSET('Water Data'!$I$28,0,10*ROW('Water Data'!I112)))</f>
        <v/>
      </c>
      <c r="CJ118" s="305" t="str">
        <f ca="true">+IF(OFFSET('Water Data'!$I$29,0,10*ROW('Water Data'!I112))="","",OFFSET('Water Data'!$I$29,0,10*ROW('Water Data'!I112)))</f>
        <v/>
      </c>
      <c r="CK118" s="305" t="str">
        <f ca="true">+IF(OFFSET('Sanitation Data'!$D$28,0,10*ROW('Sanitation Data'!D112))="","",OFFSET('Sanitation Data'!$D$28,0,10*ROW('Sanitation Data'!D112)))</f>
        <v/>
      </c>
      <c r="CL118" s="305" t="str">
        <f ca="true">+IF(OFFSET('Sanitation Data'!$D$29,0,10*ROW('Sanitation Data'!D112))="","",OFFSET('Sanitation Data'!$D$29,0,10*ROW('Sanitation Data'!D112)))</f>
        <v/>
      </c>
      <c r="CM118" s="305" t="str">
        <f ca="true">+IF(OFFSET('Sanitation Data'!$D$30,0,10*ROW('Sanitation Data'!D112))="","",OFFSET('Sanitation Data'!$D$30,0,10*ROW('Sanitation Data'!D112)))</f>
        <v/>
      </c>
      <c r="CN118" s="305" t="str">
        <f ca="true">+IF(OFFSET('Sanitation Data'!$D$31,0,10*ROW('Sanitation Data'!D112))="","",OFFSET('Sanitation Data'!$D$31,0,10*ROW('Sanitation Data'!D112)))</f>
        <v/>
      </c>
      <c r="CO118" s="305" t="str">
        <f ca="true">+IF(OFFSET('Sanitation Data'!$D$32,0,10*ROW('Sanitation Data'!D112))="","",OFFSET('Sanitation Data'!$D$32,0,10*ROW('Sanitation Data'!D112)))</f>
        <v/>
      </c>
      <c r="CP118" s="305" t="str">
        <f ca="true">+IF(OFFSET('Sanitation Data'!$E$28,0,10*ROW('Sanitation Data'!E112))="","",OFFSET('Sanitation Data'!$E$28,0,10*ROW('Sanitation Data'!E112)))</f>
        <v/>
      </c>
      <c r="CQ118" s="305" t="str">
        <f ca="true">+IF(OFFSET('Sanitation Data'!$E$29,0,10*ROW('Sanitation Data'!E112))="","",OFFSET('Sanitation Data'!$E$29,0,10*ROW('Sanitation Data'!E112)))</f>
        <v/>
      </c>
      <c r="CR118" s="305" t="str">
        <f ca="true">+IF(OFFSET('Sanitation Data'!$E$30,0,10*ROW('Sanitation Data'!E112))="","",OFFSET('Sanitation Data'!$E$30,0,10*ROW('Sanitation Data'!E112)))</f>
        <v/>
      </c>
      <c r="CS118" s="305" t="str">
        <f ca="true">+IF(OFFSET('Sanitation Data'!$E$31,0,10*ROW('Sanitation Data'!E112))="","",OFFSET('Sanitation Data'!$E$31,0,10*ROW('Sanitation Data'!E112)))</f>
        <v/>
      </c>
      <c r="CT118" s="305" t="str">
        <f ca="true">+IF(OFFSET('Sanitation Data'!$E$32,0,10*ROW('Sanitation Data'!E112))="","",OFFSET('Sanitation Data'!$E$32,0,10*ROW('Sanitation Data'!E112)))</f>
        <v/>
      </c>
      <c r="CU118" s="305" t="str">
        <f ca="true">+IF(OFFSET('Sanitation Data'!$F$28,0,10*ROW('Sanitation Data'!F112))="","",OFFSET('Sanitation Data'!$F$28,0,10*ROW('Sanitation Data'!F112)))</f>
        <v/>
      </c>
      <c r="CV118" s="305" t="str">
        <f ca="true">+IF(OFFSET('Sanitation Data'!$F$29,0,10*ROW('Sanitation Data'!F112))="","",OFFSET('Sanitation Data'!$F$29,0,10*ROW('Sanitation Data'!F112)))</f>
        <v/>
      </c>
      <c r="CW118" s="305" t="str">
        <f ca="true">+IF(OFFSET('Sanitation Data'!$F$30,0,10*ROW('Sanitation Data'!F112))="","",OFFSET('Sanitation Data'!$F$30,0,10*ROW('Sanitation Data'!F112)))</f>
        <v/>
      </c>
      <c r="CX118" s="305" t="str">
        <f ca="true">+IF(OFFSET('Sanitation Data'!$F$31,0,10*ROW('Sanitation Data'!F112))="","",OFFSET('Sanitation Data'!$F$31,0,10*ROW('Sanitation Data'!F112)))</f>
        <v/>
      </c>
      <c r="CY118" s="305" t="str">
        <f ca="true">+IF(OFFSET('Sanitation Data'!$F$32,0,10*ROW('Sanitation Data'!F112))="","",OFFSET('Sanitation Data'!$F$32,0,10*ROW('Sanitation Data'!F112)))</f>
        <v/>
      </c>
      <c r="CZ118" s="305" t="str">
        <f ca="true">+IF(OFFSET('Sanitation Data'!$G$28,0,10*ROW('Sanitation Data'!G112))="","",OFFSET('Sanitation Data'!$G$28,0,10*ROW('Sanitation Data'!G112)))</f>
        <v/>
      </c>
      <c r="DA118" s="305" t="str">
        <f ca="true">+IF(OFFSET('Sanitation Data'!$G$29,0,10*ROW('Sanitation Data'!G112))="","",OFFSET('Sanitation Data'!$G$29,0,10*ROW('Sanitation Data'!G112)))</f>
        <v/>
      </c>
      <c r="DB118" s="305" t="str">
        <f ca="true">+IF(OFFSET('Sanitation Data'!$G$30,0,10*ROW('Sanitation Data'!G112))="","",OFFSET('Sanitation Data'!$G$30,0,10*ROW('Sanitation Data'!G112)))</f>
        <v/>
      </c>
      <c r="DC118" s="305" t="str">
        <f ca="true">+IF(OFFSET('Sanitation Data'!$G$31,0,10*ROW('Sanitation Data'!G112))="","",OFFSET('Sanitation Data'!$G$31,0,10*ROW('Sanitation Data'!G112)))</f>
        <v/>
      </c>
      <c r="DD118" s="305" t="str">
        <f ca="true">+IF(OFFSET('Sanitation Data'!$G$32,0,10*ROW('Sanitation Data'!G112))="","",OFFSET('Sanitation Data'!$G$32,0,10*ROW('Sanitation Data'!G112)))</f>
        <v/>
      </c>
      <c r="DE118" s="305" t="str">
        <f ca="true">+IF(OFFSET('Sanitation Data'!$H$28,0,10*ROW('Sanitation Data'!H112))="","",OFFSET('Sanitation Data'!$H$28,0,10*ROW('Sanitation Data'!H112)))</f>
        <v/>
      </c>
      <c r="DF118" s="305" t="str">
        <f ca="true">+IF(OFFSET('Sanitation Data'!$H$29,0,10*ROW('Sanitation Data'!H112))="","",OFFSET('Sanitation Data'!$H$29,0,10*ROW('Sanitation Data'!H112)))</f>
        <v/>
      </c>
      <c r="DG118" s="305" t="str">
        <f ca="true">+IF(OFFSET('Sanitation Data'!$H$30,0,10*ROW('Sanitation Data'!H112))="","",OFFSET('Sanitation Data'!$H$30,0,10*ROW('Sanitation Data'!H112)))</f>
        <v/>
      </c>
      <c r="DH118" s="305" t="str">
        <f ca="true">+IF(OFFSET('Sanitation Data'!$H$31,0,10*ROW('Sanitation Data'!H112))="","",OFFSET('Sanitation Data'!$H$31,0,10*ROW('Sanitation Data'!H112)))</f>
        <v/>
      </c>
      <c r="DI118" s="305" t="str">
        <f ca="true">+IF(OFFSET('Sanitation Data'!$H$32,0,10*ROW('Sanitation Data'!H112))="","",OFFSET('Sanitation Data'!$H$32,0,10*ROW('Sanitation Data'!H112)))</f>
        <v/>
      </c>
      <c r="DJ118" s="305" t="str">
        <f ca="true">+IF(OFFSET('Sanitation Data'!$I$28,0,10*ROW('Sanitation Data'!I112))="","",OFFSET('Sanitation Data'!$I$28,0,10*ROW('Sanitation Data'!I112)))</f>
        <v/>
      </c>
      <c r="DK118" s="305" t="str">
        <f ca="true">+IF(OFFSET('Sanitation Data'!$I$29,0,10*ROW('Sanitation Data'!I112))="","",OFFSET('Sanitation Data'!$I$29,0,10*ROW('Sanitation Data'!I112)))</f>
        <v/>
      </c>
      <c r="DL118" s="305" t="str">
        <f ca="true">+IF(OFFSET('Sanitation Data'!$I$30,0,10*ROW('Sanitation Data'!I112))="","",OFFSET('Sanitation Data'!$I$30,0,10*ROW('Sanitation Data'!I112)))</f>
        <v/>
      </c>
      <c r="DM118" s="305" t="str">
        <f ca="true">+IF(OFFSET('Sanitation Data'!$I$31,0,10*ROW('Sanitation Data'!I112))="","",OFFSET('Sanitation Data'!$I$31,0,10*ROW('Sanitation Data'!I112)))</f>
        <v/>
      </c>
      <c r="DN118" s="305" t="str">
        <f ca="true">+IF(OFFSET('Sanitation Data'!$I$32,0,10*ROW('Sanitation Data'!I112))="","",OFFSET('Sanitation Data'!$I$32,0,10*ROW('Sanitation Data'!I112)))</f>
        <v/>
      </c>
      <c r="DO118" s="305" t="str">
        <f ca="true">+IF(OFFSET('Hygiene Data'!$D$11,0,10*ROW('Hygiene Data'!D112))="","",OFFSET('Hygiene Data'!$D$11,0,10*ROW('Hygiene Data'!D112)))</f>
        <v/>
      </c>
      <c r="DP118" s="305" t="str">
        <f ca="true">+IF(OFFSET('Hygiene Data'!$D$12,0,10*ROW('Hygiene Data'!D112))="","",OFFSET('Hygiene Data'!$D$12,0,10*ROW('Hygiene Data'!D112)))</f>
        <v/>
      </c>
      <c r="DQ118" s="305" t="str">
        <f ca="true">+IF(OFFSET('Hygiene Data'!$D$13,0,10*ROW('Hygiene Data'!D112))="","",OFFSET('Hygiene Data'!$D$13,0,10*ROW('Hygiene Data'!D112)))</f>
        <v/>
      </c>
      <c r="DR118" s="305" t="str">
        <f ca="true">+IF(OFFSET('Hygiene Data'!$E$11,0,10*ROW('Hygiene Data'!E112))="","",OFFSET('Hygiene Data'!$E$11,0,10*ROW('Hygiene Data'!E112)))</f>
        <v/>
      </c>
      <c r="DS118" s="305" t="str">
        <f ca="true">+IF(OFFSET('Hygiene Data'!$E$12,0,10*ROW('Hygiene Data'!E112))="","",OFFSET('Hygiene Data'!$E$12,0,10*ROW('Hygiene Data'!E112)))</f>
        <v/>
      </c>
      <c r="DT118" s="305" t="str">
        <f ca="true">+IF(OFFSET('Hygiene Data'!$E$13,0,10*ROW('Hygiene Data'!E112))="","",OFFSET('Hygiene Data'!$E$13,0,10*ROW('Hygiene Data'!E112)))</f>
        <v/>
      </c>
      <c r="DU118" s="305" t="str">
        <f ca="true">+IF(OFFSET('Hygiene Data'!$F$11,0,10*ROW('Hygiene Data'!F112))="","",OFFSET('Hygiene Data'!$F$11,0,10*ROW('Hygiene Data'!F112)))</f>
        <v/>
      </c>
      <c r="DV118" s="305" t="str">
        <f ca="true">+IF(OFFSET('Hygiene Data'!$F$12,0,10*ROW('Hygiene Data'!F112))="","",OFFSET('Hygiene Data'!$F$12,0,10*ROW('Hygiene Data'!F112)))</f>
        <v/>
      </c>
      <c r="DW118" s="305" t="str">
        <f ca="true">+IF(OFFSET('Hygiene Data'!$F$13,0,10*ROW('Hygiene Data'!F112))="","",OFFSET('Hygiene Data'!$F$13,0,10*ROW('Hygiene Data'!F112)))</f>
        <v/>
      </c>
      <c r="DX118" s="305" t="str">
        <f ca="true">+IF(OFFSET('Hygiene Data'!$G$11,0,10*ROW('Hygiene Data'!G112))="","",OFFSET('Hygiene Data'!$G$11,0,10*ROW('Hygiene Data'!G112)))</f>
        <v/>
      </c>
      <c r="DY118" s="305" t="str">
        <f ca="true">+IF(OFFSET('Hygiene Data'!$G$12,0,10*ROW('Hygiene Data'!G112))="","",OFFSET('Hygiene Data'!$G$12,0,10*ROW('Hygiene Data'!G112)))</f>
        <v/>
      </c>
      <c r="DZ118" s="305" t="str">
        <f ca="true">+IF(OFFSET('Hygiene Data'!$G$13,0,10*ROW('Hygiene Data'!G112))="","",OFFSET('Hygiene Data'!$G$13,0,10*ROW('Hygiene Data'!G112)))</f>
        <v/>
      </c>
      <c r="EA118" s="305" t="str">
        <f ca="true">+IF(OFFSET('Hygiene Data'!$H$11,0,10*ROW('Hygiene Data'!H112))="","",OFFSET('Hygiene Data'!$H$11,0,10*ROW('Hygiene Data'!H112)))</f>
        <v/>
      </c>
      <c r="EB118" s="305" t="str">
        <f ca="true">+IF(OFFSET('Hygiene Data'!$H$12,0,10*ROW('Hygiene Data'!H112))="","",OFFSET('Hygiene Data'!$H$12,0,10*ROW('Hygiene Data'!H112)))</f>
        <v/>
      </c>
      <c r="EC118" s="305" t="str">
        <f ca="true">+IF(OFFSET('Hygiene Data'!$H$13,0,10*ROW('Hygiene Data'!H112))="","",OFFSET('Hygiene Data'!$H$13,0,10*ROW('Hygiene Data'!H112)))</f>
        <v/>
      </c>
      <c r="ED118" s="305" t="str">
        <f ca="true">+IF(OFFSET('Hygiene Data'!$I$11,0,10*ROW('Hygiene Data'!I112))="","",OFFSET('Hygiene Data'!$I$11,0,10*ROW('Hygiene Data'!I112)))</f>
        <v/>
      </c>
      <c r="EE118" s="305" t="str">
        <f ca="true">+IF(OFFSET('Hygiene Data'!$I$12,0,10*ROW('Hygiene Data'!I112))="","",OFFSET('Hygiene Data'!$I$12,0,10*ROW('Hygiene Data'!I112)))</f>
        <v/>
      </c>
      <c r="EF118" s="305"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61"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5"/>
      <c r="BS119" s="305" t="str">
        <f ca="true">+IF(OFFSET('Water Data'!$D$27,0,10*ROW('Water Data'!D113))="","",OFFSET('Water Data'!$D$27,0,10*ROW('Water Data'!D113)))</f>
        <v/>
      </c>
      <c r="BT119" s="305" t="str">
        <f ca="true">+IF(OFFSET('Water Data'!$D$28,0,10*ROW('Water Data'!D113))="","",OFFSET('Water Data'!$D$28,0,10*ROW('Water Data'!D113)))</f>
        <v/>
      </c>
      <c r="BU119" s="305" t="str">
        <f ca="true">+IF(OFFSET('Water Data'!$D$29,0,10*ROW('Water Data'!D113))="","",OFFSET('Water Data'!$D$29,0,10*ROW('Water Data'!D113)))</f>
        <v/>
      </c>
      <c r="BV119" s="305" t="str">
        <f ca="true">+IF(OFFSET('Water Data'!$E$27,0,10*ROW('Water Data'!E113))="","",OFFSET('Water Data'!$E$27,0,10*ROW('Water Data'!E113)))</f>
        <v/>
      </c>
      <c r="BW119" s="305" t="str">
        <f ca="true">+IF(OFFSET('Water Data'!$E$28,0,10*ROW('Water Data'!E113))="","",OFFSET('Water Data'!$E$28,0,10*ROW('Water Data'!E113)))</f>
        <v/>
      </c>
      <c r="BX119" s="305" t="str">
        <f ca="true">+IF(OFFSET('Water Data'!$E$29,0,10*ROW('Water Data'!E113))="","",OFFSET('Water Data'!$E$29,0,10*ROW('Water Data'!E113)))</f>
        <v/>
      </c>
      <c r="BY119" s="305" t="str">
        <f ca="true">+IF(OFFSET('Water Data'!$F$27,0,10*ROW('Water Data'!F113))="","",OFFSET('Water Data'!$F$27,0,10*ROW('Water Data'!F113)))</f>
        <v/>
      </c>
      <c r="BZ119" s="305" t="str">
        <f ca="true">+IF(OFFSET('Water Data'!$F$28,0,10*ROW('Water Data'!F113))="","",OFFSET('Water Data'!$F$28,0,10*ROW('Water Data'!F113)))</f>
        <v/>
      </c>
      <c r="CA119" s="305" t="str">
        <f ca="true">+IF(OFFSET('Water Data'!$F$29,0,10*ROW('Water Data'!F113))="","",OFFSET('Water Data'!$F$29,0,10*ROW('Water Data'!F113)))</f>
        <v/>
      </c>
      <c r="CB119" s="305" t="str">
        <f ca="true">+IF(OFFSET('Water Data'!$G$27,0,10*ROW('Water Data'!G113))="","",OFFSET('Water Data'!$G$27,0,10*ROW('Water Data'!G113)))</f>
        <v/>
      </c>
      <c r="CC119" s="305" t="str">
        <f ca="true">+IF(OFFSET('Water Data'!$G$28,0,10*ROW('Water Data'!G113))="","",OFFSET('Water Data'!$G$28,0,10*ROW('Water Data'!G113)))</f>
        <v/>
      </c>
      <c r="CD119" s="305" t="str">
        <f ca="true">+IF(OFFSET('Water Data'!$G$29,0,10*ROW('Water Data'!G113))="","",OFFSET('Water Data'!$G$29,0,10*ROW('Water Data'!G113)))</f>
        <v/>
      </c>
      <c r="CE119" s="305" t="str">
        <f ca="true">+IF(OFFSET('Water Data'!$H$27,0,10*ROW('Water Data'!H113))="","",OFFSET('Water Data'!$H$27,0,10*ROW('Water Data'!H113)))</f>
        <v/>
      </c>
      <c r="CF119" s="305" t="str">
        <f ca="true">+IF(OFFSET('Water Data'!$H$28,0,10*ROW('Water Data'!H113))="","",OFFSET('Water Data'!$H$28,0,10*ROW('Water Data'!H113)))</f>
        <v/>
      </c>
      <c r="CG119" s="305" t="str">
        <f ca="true">+IF(OFFSET('Water Data'!$H$29,0,10*ROW('Water Data'!H113))="","",OFFSET('Water Data'!$H$29,0,10*ROW('Water Data'!H113)))</f>
        <v/>
      </c>
      <c r="CH119" s="305" t="str">
        <f ca="true">+IF(OFFSET('Water Data'!$I$27,0,10*ROW('Water Data'!I113))="","",OFFSET('Water Data'!$I$27,0,10*ROW('Water Data'!I113)))</f>
        <v/>
      </c>
      <c r="CI119" s="305" t="str">
        <f ca="true">+IF(OFFSET('Water Data'!$I$28,0,10*ROW('Water Data'!I113))="","",OFFSET('Water Data'!$I$28,0,10*ROW('Water Data'!I113)))</f>
        <v/>
      </c>
      <c r="CJ119" s="305" t="str">
        <f ca="true">+IF(OFFSET('Water Data'!$I$29,0,10*ROW('Water Data'!I113))="","",OFFSET('Water Data'!$I$29,0,10*ROW('Water Data'!I113)))</f>
        <v/>
      </c>
      <c r="CK119" s="305" t="str">
        <f ca="true">+IF(OFFSET('Sanitation Data'!$D$28,0,10*ROW('Sanitation Data'!D113))="","",OFFSET('Sanitation Data'!$D$28,0,10*ROW('Sanitation Data'!D113)))</f>
        <v/>
      </c>
      <c r="CL119" s="305" t="str">
        <f ca="true">+IF(OFFSET('Sanitation Data'!$D$29,0,10*ROW('Sanitation Data'!D113))="","",OFFSET('Sanitation Data'!$D$29,0,10*ROW('Sanitation Data'!D113)))</f>
        <v/>
      </c>
      <c r="CM119" s="305" t="str">
        <f ca="true">+IF(OFFSET('Sanitation Data'!$D$30,0,10*ROW('Sanitation Data'!D113))="","",OFFSET('Sanitation Data'!$D$30,0,10*ROW('Sanitation Data'!D113)))</f>
        <v/>
      </c>
      <c r="CN119" s="305" t="str">
        <f ca="true">+IF(OFFSET('Sanitation Data'!$D$31,0,10*ROW('Sanitation Data'!D113))="","",OFFSET('Sanitation Data'!$D$31,0,10*ROW('Sanitation Data'!D113)))</f>
        <v/>
      </c>
      <c r="CO119" s="305" t="str">
        <f ca="true">+IF(OFFSET('Sanitation Data'!$D$32,0,10*ROW('Sanitation Data'!D113))="","",OFFSET('Sanitation Data'!$D$32,0,10*ROW('Sanitation Data'!D113)))</f>
        <v/>
      </c>
      <c r="CP119" s="305" t="str">
        <f ca="true">+IF(OFFSET('Sanitation Data'!$E$28,0,10*ROW('Sanitation Data'!E113))="","",OFFSET('Sanitation Data'!$E$28,0,10*ROW('Sanitation Data'!E113)))</f>
        <v/>
      </c>
      <c r="CQ119" s="305" t="str">
        <f ca="true">+IF(OFFSET('Sanitation Data'!$E$29,0,10*ROW('Sanitation Data'!E113))="","",OFFSET('Sanitation Data'!$E$29,0,10*ROW('Sanitation Data'!E113)))</f>
        <v/>
      </c>
      <c r="CR119" s="305" t="str">
        <f ca="true">+IF(OFFSET('Sanitation Data'!$E$30,0,10*ROW('Sanitation Data'!E113))="","",OFFSET('Sanitation Data'!$E$30,0,10*ROW('Sanitation Data'!E113)))</f>
        <v/>
      </c>
      <c r="CS119" s="305" t="str">
        <f ca="true">+IF(OFFSET('Sanitation Data'!$E$31,0,10*ROW('Sanitation Data'!E113))="","",OFFSET('Sanitation Data'!$E$31,0,10*ROW('Sanitation Data'!E113)))</f>
        <v/>
      </c>
      <c r="CT119" s="305" t="str">
        <f ca="true">+IF(OFFSET('Sanitation Data'!$E$32,0,10*ROW('Sanitation Data'!E113))="","",OFFSET('Sanitation Data'!$E$32,0,10*ROW('Sanitation Data'!E113)))</f>
        <v/>
      </c>
      <c r="CU119" s="305" t="str">
        <f ca="true">+IF(OFFSET('Sanitation Data'!$F$28,0,10*ROW('Sanitation Data'!F113))="","",OFFSET('Sanitation Data'!$F$28,0,10*ROW('Sanitation Data'!F113)))</f>
        <v/>
      </c>
      <c r="CV119" s="305" t="str">
        <f ca="true">+IF(OFFSET('Sanitation Data'!$F$29,0,10*ROW('Sanitation Data'!F113))="","",OFFSET('Sanitation Data'!$F$29,0,10*ROW('Sanitation Data'!F113)))</f>
        <v/>
      </c>
      <c r="CW119" s="305" t="str">
        <f ca="true">+IF(OFFSET('Sanitation Data'!$F$30,0,10*ROW('Sanitation Data'!F113))="","",OFFSET('Sanitation Data'!$F$30,0,10*ROW('Sanitation Data'!F113)))</f>
        <v/>
      </c>
      <c r="CX119" s="305" t="str">
        <f ca="true">+IF(OFFSET('Sanitation Data'!$F$31,0,10*ROW('Sanitation Data'!F113))="","",OFFSET('Sanitation Data'!$F$31,0,10*ROW('Sanitation Data'!F113)))</f>
        <v/>
      </c>
      <c r="CY119" s="305" t="str">
        <f ca="true">+IF(OFFSET('Sanitation Data'!$F$32,0,10*ROW('Sanitation Data'!F113))="","",OFFSET('Sanitation Data'!$F$32,0,10*ROW('Sanitation Data'!F113)))</f>
        <v/>
      </c>
      <c r="CZ119" s="305" t="str">
        <f ca="true">+IF(OFFSET('Sanitation Data'!$G$28,0,10*ROW('Sanitation Data'!G113))="","",OFFSET('Sanitation Data'!$G$28,0,10*ROW('Sanitation Data'!G113)))</f>
        <v/>
      </c>
      <c r="DA119" s="305" t="str">
        <f ca="true">+IF(OFFSET('Sanitation Data'!$G$29,0,10*ROW('Sanitation Data'!G113))="","",OFFSET('Sanitation Data'!$G$29,0,10*ROW('Sanitation Data'!G113)))</f>
        <v/>
      </c>
      <c r="DB119" s="305" t="str">
        <f ca="true">+IF(OFFSET('Sanitation Data'!$G$30,0,10*ROW('Sanitation Data'!G113))="","",OFFSET('Sanitation Data'!$G$30,0,10*ROW('Sanitation Data'!G113)))</f>
        <v/>
      </c>
      <c r="DC119" s="305" t="str">
        <f ca="true">+IF(OFFSET('Sanitation Data'!$G$31,0,10*ROW('Sanitation Data'!G113))="","",OFFSET('Sanitation Data'!$G$31,0,10*ROW('Sanitation Data'!G113)))</f>
        <v/>
      </c>
      <c r="DD119" s="305" t="str">
        <f ca="true">+IF(OFFSET('Sanitation Data'!$G$32,0,10*ROW('Sanitation Data'!G113))="","",OFFSET('Sanitation Data'!$G$32,0,10*ROW('Sanitation Data'!G113)))</f>
        <v/>
      </c>
      <c r="DE119" s="305" t="str">
        <f ca="true">+IF(OFFSET('Sanitation Data'!$H$28,0,10*ROW('Sanitation Data'!H113))="","",OFFSET('Sanitation Data'!$H$28,0,10*ROW('Sanitation Data'!H113)))</f>
        <v/>
      </c>
      <c r="DF119" s="305" t="str">
        <f ca="true">+IF(OFFSET('Sanitation Data'!$H$29,0,10*ROW('Sanitation Data'!H113))="","",OFFSET('Sanitation Data'!$H$29,0,10*ROW('Sanitation Data'!H113)))</f>
        <v/>
      </c>
      <c r="DG119" s="305" t="str">
        <f ca="true">+IF(OFFSET('Sanitation Data'!$H$30,0,10*ROW('Sanitation Data'!H113))="","",OFFSET('Sanitation Data'!$H$30,0,10*ROW('Sanitation Data'!H113)))</f>
        <v/>
      </c>
      <c r="DH119" s="305" t="str">
        <f ca="true">+IF(OFFSET('Sanitation Data'!$H$31,0,10*ROW('Sanitation Data'!H113))="","",OFFSET('Sanitation Data'!$H$31,0,10*ROW('Sanitation Data'!H113)))</f>
        <v/>
      </c>
      <c r="DI119" s="305" t="str">
        <f ca="true">+IF(OFFSET('Sanitation Data'!$H$32,0,10*ROW('Sanitation Data'!H113))="","",OFFSET('Sanitation Data'!$H$32,0,10*ROW('Sanitation Data'!H113)))</f>
        <v/>
      </c>
      <c r="DJ119" s="305" t="str">
        <f ca="true">+IF(OFFSET('Sanitation Data'!$I$28,0,10*ROW('Sanitation Data'!I113))="","",OFFSET('Sanitation Data'!$I$28,0,10*ROW('Sanitation Data'!I113)))</f>
        <v/>
      </c>
      <c r="DK119" s="305" t="str">
        <f ca="true">+IF(OFFSET('Sanitation Data'!$I$29,0,10*ROW('Sanitation Data'!I113))="","",OFFSET('Sanitation Data'!$I$29,0,10*ROW('Sanitation Data'!I113)))</f>
        <v/>
      </c>
      <c r="DL119" s="305" t="str">
        <f ca="true">+IF(OFFSET('Sanitation Data'!$I$30,0,10*ROW('Sanitation Data'!I113))="","",OFFSET('Sanitation Data'!$I$30,0,10*ROW('Sanitation Data'!I113)))</f>
        <v/>
      </c>
      <c r="DM119" s="305" t="str">
        <f ca="true">+IF(OFFSET('Sanitation Data'!$I$31,0,10*ROW('Sanitation Data'!I113))="","",OFFSET('Sanitation Data'!$I$31,0,10*ROW('Sanitation Data'!I113)))</f>
        <v/>
      </c>
      <c r="DN119" s="305" t="str">
        <f ca="true">+IF(OFFSET('Sanitation Data'!$I$32,0,10*ROW('Sanitation Data'!I113))="","",OFFSET('Sanitation Data'!$I$32,0,10*ROW('Sanitation Data'!I113)))</f>
        <v/>
      </c>
      <c r="DO119" s="305" t="str">
        <f ca="true">+IF(OFFSET('Hygiene Data'!$D$11,0,10*ROW('Hygiene Data'!D113))="","",OFFSET('Hygiene Data'!$D$11,0,10*ROW('Hygiene Data'!D113)))</f>
        <v/>
      </c>
      <c r="DP119" s="305" t="str">
        <f ca="true">+IF(OFFSET('Hygiene Data'!$D$12,0,10*ROW('Hygiene Data'!D113))="","",OFFSET('Hygiene Data'!$D$12,0,10*ROW('Hygiene Data'!D113)))</f>
        <v/>
      </c>
      <c r="DQ119" s="305" t="str">
        <f ca="true">+IF(OFFSET('Hygiene Data'!$D$13,0,10*ROW('Hygiene Data'!D113))="","",OFFSET('Hygiene Data'!$D$13,0,10*ROW('Hygiene Data'!D113)))</f>
        <v/>
      </c>
      <c r="DR119" s="305" t="str">
        <f ca="true">+IF(OFFSET('Hygiene Data'!$E$11,0,10*ROW('Hygiene Data'!E113))="","",OFFSET('Hygiene Data'!$E$11,0,10*ROW('Hygiene Data'!E113)))</f>
        <v/>
      </c>
      <c r="DS119" s="305" t="str">
        <f ca="true">+IF(OFFSET('Hygiene Data'!$E$12,0,10*ROW('Hygiene Data'!E113))="","",OFFSET('Hygiene Data'!$E$12,0,10*ROW('Hygiene Data'!E113)))</f>
        <v/>
      </c>
      <c r="DT119" s="305" t="str">
        <f ca="true">+IF(OFFSET('Hygiene Data'!$E$13,0,10*ROW('Hygiene Data'!E113))="","",OFFSET('Hygiene Data'!$E$13,0,10*ROW('Hygiene Data'!E113)))</f>
        <v/>
      </c>
      <c r="DU119" s="305" t="str">
        <f ca="true">+IF(OFFSET('Hygiene Data'!$F$11,0,10*ROW('Hygiene Data'!F113))="","",OFFSET('Hygiene Data'!$F$11,0,10*ROW('Hygiene Data'!F113)))</f>
        <v/>
      </c>
      <c r="DV119" s="305" t="str">
        <f ca="true">+IF(OFFSET('Hygiene Data'!$F$12,0,10*ROW('Hygiene Data'!F113))="","",OFFSET('Hygiene Data'!$F$12,0,10*ROW('Hygiene Data'!F113)))</f>
        <v/>
      </c>
      <c r="DW119" s="305" t="str">
        <f ca="true">+IF(OFFSET('Hygiene Data'!$F$13,0,10*ROW('Hygiene Data'!F113))="","",OFFSET('Hygiene Data'!$F$13,0,10*ROW('Hygiene Data'!F113)))</f>
        <v/>
      </c>
      <c r="DX119" s="305" t="str">
        <f ca="true">+IF(OFFSET('Hygiene Data'!$G$11,0,10*ROW('Hygiene Data'!G113))="","",OFFSET('Hygiene Data'!$G$11,0,10*ROW('Hygiene Data'!G113)))</f>
        <v/>
      </c>
      <c r="DY119" s="305" t="str">
        <f ca="true">+IF(OFFSET('Hygiene Data'!$G$12,0,10*ROW('Hygiene Data'!G113))="","",OFFSET('Hygiene Data'!$G$12,0,10*ROW('Hygiene Data'!G113)))</f>
        <v/>
      </c>
      <c r="DZ119" s="305" t="str">
        <f ca="true">+IF(OFFSET('Hygiene Data'!$G$13,0,10*ROW('Hygiene Data'!G113))="","",OFFSET('Hygiene Data'!$G$13,0,10*ROW('Hygiene Data'!G113)))</f>
        <v/>
      </c>
      <c r="EA119" s="305" t="str">
        <f ca="true">+IF(OFFSET('Hygiene Data'!$H$11,0,10*ROW('Hygiene Data'!H113))="","",OFFSET('Hygiene Data'!$H$11,0,10*ROW('Hygiene Data'!H113)))</f>
        <v/>
      </c>
      <c r="EB119" s="305" t="str">
        <f ca="true">+IF(OFFSET('Hygiene Data'!$H$12,0,10*ROW('Hygiene Data'!H113))="","",OFFSET('Hygiene Data'!$H$12,0,10*ROW('Hygiene Data'!H113)))</f>
        <v/>
      </c>
      <c r="EC119" s="305" t="str">
        <f ca="true">+IF(OFFSET('Hygiene Data'!$H$13,0,10*ROW('Hygiene Data'!H113))="","",OFFSET('Hygiene Data'!$H$13,0,10*ROW('Hygiene Data'!H113)))</f>
        <v/>
      </c>
      <c r="ED119" s="305" t="str">
        <f ca="true">+IF(OFFSET('Hygiene Data'!$I$11,0,10*ROW('Hygiene Data'!I113))="","",OFFSET('Hygiene Data'!$I$11,0,10*ROW('Hygiene Data'!I113)))</f>
        <v/>
      </c>
      <c r="EE119" s="305" t="str">
        <f ca="true">+IF(OFFSET('Hygiene Data'!$I$12,0,10*ROW('Hygiene Data'!I113))="","",OFFSET('Hygiene Data'!$I$12,0,10*ROW('Hygiene Data'!I113)))</f>
        <v/>
      </c>
      <c r="EF119" s="305"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61"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5"/>
      <c r="BS120" s="305" t="str">
        <f ca="true">+IF(OFFSET('Water Data'!$D$27,0,10*ROW('Water Data'!D114))="","",OFFSET('Water Data'!$D$27,0,10*ROW('Water Data'!D114)))</f>
        <v/>
      </c>
      <c r="BT120" s="305" t="str">
        <f ca="true">+IF(OFFSET('Water Data'!$D$28,0,10*ROW('Water Data'!D114))="","",OFFSET('Water Data'!$D$28,0,10*ROW('Water Data'!D114)))</f>
        <v/>
      </c>
      <c r="BU120" s="305" t="str">
        <f ca="true">+IF(OFFSET('Water Data'!$D$29,0,10*ROW('Water Data'!D114))="","",OFFSET('Water Data'!$D$29,0,10*ROW('Water Data'!D114)))</f>
        <v/>
      </c>
      <c r="BV120" s="305" t="str">
        <f ca="true">+IF(OFFSET('Water Data'!$E$27,0,10*ROW('Water Data'!E114))="","",OFFSET('Water Data'!$E$27,0,10*ROW('Water Data'!E114)))</f>
        <v/>
      </c>
      <c r="BW120" s="305" t="str">
        <f ca="true">+IF(OFFSET('Water Data'!$E$28,0,10*ROW('Water Data'!E114))="","",OFFSET('Water Data'!$E$28,0,10*ROW('Water Data'!E114)))</f>
        <v/>
      </c>
      <c r="BX120" s="305" t="str">
        <f ca="true">+IF(OFFSET('Water Data'!$E$29,0,10*ROW('Water Data'!E114))="","",OFFSET('Water Data'!$E$29,0,10*ROW('Water Data'!E114)))</f>
        <v/>
      </c>
      <c r="BY120" s="305" t="str">
        <f ca="true">+IF(OFFSET('Water Data'!$F$27,0,10*ROW('Water Data'!F114))="","",OFFSET('Water Data'!$F$27,0,10*ROW('Water Data'!F114)))</f>
        <v/>
      </c>
      <c r="BZ120" s="305" t="str">
        <f ca="true">+IF(OFFSET('Water Data'!$F$28,0,10*ROW('Water Data'!F114))="","",OFFSET('Water Data'!$F$28,0,10*ROW('Water Data'!F114)))</f>
        <v/>
      </c>
      <c r="CA120" s="305" t="str">
        <f ca="true">+IF(OFFSET('Water Data'!$F$29,0,10*ROW('Water Data'!F114))="","",OFFSET('Water Data'!$F$29,0,10*ROW('Water Data'!F114)))</f>
        <v/>
      </c>
      <c r="CB120" s="305" t="str">
        <f ca="true">+IF(OFFSET('Water Data'!$G$27,0,10*ROW('Water Data'!G114))="","",OFFSET('Water Data'!$G$27,0,10*ROW('Water Data'!G114)))</f>
        <v/>
      </c>
      <c r="CC120" s="305" t="str">
        <f ca="true">+IF(OFFSET('Water Data'!$G$28,0,10*ROW('Water Data'!G114))="","",OFFSET('Water Data'!$G$28,0,10*ROW('Water Data'!G114)))</f>
        <v/>
      </c>
      <c r="CD120" s="305" t="str">
        <f ca="true">+IF(OFFSET('Water Data'!$G$29,0,10*ROW('Water Data'!G114))="","",OFFSET('Water Data'!$G$29,0,10*ROW('Water Data'!G114)))</f>
        <v/>
      </c>
      <c r="CE120" s="305" t="str">
        <f ca="true">+IF(OFFSET('Water Data'!$H$27,0,10*ROW('Water Data'!H114))="","",OFFSET('Water Data'!$H$27,0,10*ROW('Water Data'!H114)))</f>
        <v/>
      </c>
      <c r="CF120" s="305" t="str">
        <f ca="true">+IF(OFFSET('Water Data'!$H$28,0,10*ROW('Water Data'!H114))="","",OFFSET('Water Data'!$H$28,0,10*ROW('Water Data'!H114)))</f>
        <v/>
      </c>
      <c r="CG120" s="305" t="str">
        <f ca="true">+IF(OFFSET('Water Data'!$H$29,0,10*ROW('Water Data'!H114))="","",OFFSET('Water Data'!$H$29,0,10*ROW('Water Data'!H114)))</f>
        <v/>
      </c>
      <c r="CH120" s="305" t="str">
        <f ca="true">+IF(OFFSET('Water Data'!$I$27,0,10*ROW('Water Data'!I114))="","",OFFSET('Water Data'!$I$27,0,10*ROW('Water Data'!I114)))</f>
        <v/>
      </c>
      <c r="CI120" s="305" t="str">
        <f ca="true">+IF(OFFSET('Water Data'!$I$28,0,10*ROW('Water Data'!I114))="","",OFFSET('Water Data'!$I$28,0,10*ROW('Water Data'!I114)))</f>
        <v/>
      </c>
      <c r="CJ120" s="305" t="str">
        <f ca="true">+IF(OFFSET('Water Data'!$I$29,0,10*ROW('Water Data'!I114))="","",OFFSET('Water Data'!$I$29,0,10*ROW('Water Data'!I114)))</f>
        <v/>
      </c>
      <c r="CK120" s="305" t="str">
        <f ca="true">+IF(OFFSET('Sanitation Data'!$D$28,0,10*ROW('Sanitation Data'!D114))="","",OFFSET('Sanitation Data'!$D$28,0,10*ROW('Sanitation Data'!D114)))</f>
        <v/>
      </c>
      <c r="CL120" s="305" t="str">
        <f ca="true">+IF(OFFSET('Sanitation Data'!$D$29,0,10*ROW('Sanitation Data'!D114))="","",OFFSET('Sanitation Data'!$D$29,0,10*ROW('Sanitation Data'!D114)))</f>
        <v/>
      </c>
      <c r="CM120" s="305" t="str">
        <f ca="true">+IF(OFFSET('Sanitation Data'!$D$30,0,10*ROW('Sanitation Data'!D114))="","",OFFSET('Sanitation Data'!$D$30,0,10*ROW('Sanitation Data'!D114)))</f>
        <v/>
      </c>
      <c r="CN120" s="305" t="str">
        <f ca="true">+IF(OFFSET('Sanitation Data'!$D$31,0,10*ROW('Sanitation Data'!D114))="","",OFFSET('Sanitation Data'!$D$31,0,10*ROW('Sanitation Data'!D114)))</f>
        <v/>
      </c>
      <c r="CO120" s="305" t="str">
        <f ca="true">+IF(OFFSET('Sanitation Data'!$D$32,0,10*ROW('Sanitation Data'!D114))="","",OFFSET('Sanitation Data'!$D$32,0,10*ROW('Sanitation Data'!D114)))</f>
        <v/>
      </c>
      <c r="CP120" s="305" t="str">
        <f ca="true">+IF(OFFSET('Sanitation Data'!$E$28,0,10*ROW('Sanitation Data'!E114))="","",OFFSET('Sanitation Data'!$E$28,0,10*ROW('Sanitation Data'!E114)))</f>
        <v/>
      </c>
      <c r="CQ120" s="305" t="str">
        <f ca="true">+IF(OFFSET('Sanitation Data'!$E$29,0,10*ROW('Sanitation Data'!E114))="","",OFFSET('Sanitation Data'!$E$29,0,10*ROW('Sanitation Data'!E114)))</f>
        <v/>
      </c>
      <c r="CR120" s="305" t="str">
        <f ca="true">+IF(OFFSET('Sanitation Data'!$E$30,0,10*ROW('Sanitation Data'!E114))="","",OFFSET('Sanitation Data'!$E$30,0,10*ROW('Sanitation Data'!E114)))</f>
        <v/>
      </c>
      <c r="CS120" s="305" t="str">
        <f ca="true">+IF(OFFSET('Sanitation Data'!$E$31,0,10*ROW('Sanitation Data'!E114))="","",OFFSET('Sanitation Data'!$E$31,0,10*ROW('Sanitation Data'!E114)))</f>
        <v/>
      </c>
      <c r="CT120" s="305" t="str">
        <f ca="true">+IF(OFFSET('Sanitation Data'!$E$32,0,10*ROW('Sanitation Data'!E114))="","",OFFSET('Sanitation Data'!$E$32,0,10*ROW('Sanitation Data'!E114)))</f>
        <v/>
      </c>
      <c r="CU120" s="305" t="str">
        <f ca="true">+IF(OFFSET('Sanitation Data'!$F$28,0,10*ROW('Sanitation Data'!F114))="","",OFFSET('Sanitation Data'!$F$28,0,10*ROW('Sanitation Data'!F114)))</f>
        <v/>
      </c>
      <c r="CV120" s="305" t="str">
        <f ca="true">+IF(OFFSET('Sanitation Data'!$F$29,0,10*ROW('Sanitation Data'!F114))="","",OFFSET('Sanitation Data'!$F$29,0,10*ROW('Sanitation Data'!F114)))</f>
        <v/>
      </c>
      <c r="CW120" s="305" t="str">
        <f ca="true">+IF(OFFSET('Sanitation Data'!$F$30,0,10*ROW('Sanitation Data'!F114))="","",OFFSET('Sanitation Data'!$F$30,0,10*ROW('Sanitation Data'!F114)))</f>
        <v/>
      </c>
      <c r="CX120" s="305" t="str">
        <f ca="true">+IF(OFFSET('Sanitation Data'!$F$31,0,10*ROW('Sanitation Data'!F114))="","",OFFSET('Sanitation Data'!$F$31,0,10*ROW('Sanitation Data'!F114)))</f>
        <v/>
      </c>
      <c r="CY120" s="305" t="str">
        <f ca="true">+IF(OFFSET('Sanitation Data'!$F$32,0,10*ROW('Sanitation Data'!F114))="","",OFFSET('Sanitation Data'!$F$32,0,10*ROW('Sanitation Data'!F114)))</f>
        <v/>
      </c>
      <c r="CZ120" s="305" t="str">
        <f ca="true">+IF(OFFSET('Sanitation Data'!$G$28,0,10*ROW('Sanitation Data'!G114))="","",OFFSET('Sanitation Data'!$G$28,0,10*ROW('Sanitation Data'!G114)))</f>
        <v/>
      </c>
      <c r="DA120" s="305" t="str">
        <f ca="true">+IF(OFFSET('Sanitation Data'!$G$29,0,10*ROW('Sanitation Data'!G114))="","",OFFSET('Sanitation Data'!$G$29,0,10*ROW('Sanitation Data'!G114)))</f>
        <v/>
      </c>
      <c r="DB120" s="305" t="str">
        <f ca="true">+IF(OFFSET('Sanitation Data'!$G$30,0,10*ROW('Sanitation Data'!G114))="","",OFFSET('Sanitation Data'!$G$30,0,10*ROW('Sanitation Data'!G114)))</f>
        <v/>
      </c>
      <c r="DC120" s="305" t="str">
        <f ca="true">+IF(OFFSET('Sanitation Data'!$G$31,0,10*ROW('Sanitation Data'!G114))="","",OFFSET('Sanitation Data'!$G$31,0,10*ROW('Sanitation Data'!G114)))</f>
        <v/>
      </c>
      <c r="DD120" s="305" t="str">
        <f ca="true">+IF(OFFSET('Sanitation Data'!$G$32,0,10*ROW('Sanitation Data'!G114))="","",OFFSET('Sanitation Data'!$G$32,0,10*ROW('Sanitation Data'!G114)))</f>
        <v/>
      </c>
      <c r="DE120" s="305" t="str">
        <f ca="true">+IF(OFFSET('Sanitation Data'!$H$28,0,10*ROW('Sanitation Data'!H114))="","",OFFSET('Sanitation Data'!$H$28,0,10*ROW('Sanitation Data'!H114)))</f>
        <v/>
      </c>
      <c r="DF120" s="305" t="str">
        <f ca="true">+IF(OFFSET('Sanitation Data'!$H$29,0,10*ROW('Sanitation Data'!H114))="","",OFFSET('Sanitation Data'!$H$29,0,10*ROW('Sanitation Data'!H114)))</f>
        <v/>
      </c>
      <c r="DG120" s="305" t="str">
        <f ca="true">+IF(OFFSET('Sanitation Data'!$H$30,0,10*ROW('Sanitation Data'!H114))="","",OFFSET('Sanitation Data'!$H$30,0,10*ROW('Sanitation Data'!H114)))</f>
        <v/>
      </c>
      <c r="DH120" s="305" t="str">
        <f ca="true">+IF(OFFSET('Sanitation Data'!$H$31,0,10*ROW('Sanitation Data'!H114))="","",OFFSET('Sanitation Data'!$H$31,0,10*ROW('Sanitation Data'!H114)))</f>
        <v/>
      </c>
      <c r="DI120" s="305" t="str">
        <f ca="true">+IF(OFFSET('Sanitation Data'!$H$32,0,10*ROW('Sanitation Data'!H114))="","",OFFSET('Sanitation Data'!$H$32,0,10*ROW('Sanitation Data'!H114)))</f>
        <v/>
      </c>
      <c r="DJ120" s="305" t="str">
        <f ca="true">+IF(OFFSET('Sanitation Data'!$I$28,0,10*ROW('Sanitation Data'!I114))="","",OFFSET('Sanitation Data'!$I$28,0,10*ROW('Sanitation Data'!I114)))</f>
        <v/>
      </c>
      <c r="DK120" s="305" t="str">
        <f ca="true">+IF(OFFSET('Sanitation Data'!$I$29,0,10*ROW('Sanitation Data'!I114))="","",OFFSET('Sanitation Data'!$I$29,0,10*ROW('Sanitation Data'!I114)))</f>
        <v/>
      </c>
      <c r="DL120" s="305" t="str">
        <f ca="true">+IF(OFFSET('Sanitation Data'!$I$30,0,10*ROW('Sanitation Data'!I114))="","",OFFSET('Sanitation Data'!$I$30,0,10*ROW('Sanitation Data'!I114)))</f>
        <v/>
      </c>
      <c r="DM120" s="305" t="str">
        <f ca="true">+IF(OFFSET('Sanitation Data'!$I$31,0,10*ROW('Sanitation Data'!I114))="","",OFFSET('Sanitation Data'!$I$31,0,10*ROW('Sanitation Data'!I114)))</f>
        <v/>
      </c>
      <c r="DN120" s="305" t="str">
        <f ca="true">+IF(OFFSET('Sanitation Data'!$I$32,0,10*ROW('Sanitation Data'!I114))="","",OFFSET('Sanitation Data'!$I$32,0,10*ROW('Sanitation Data'!I114)))</f>
        <v/>
      </c>
      <c r="DO120" s="305" t="str">
        <f ca="true">+IF(OFFSET('Hygiene Data'!$D$11,0,10*ROW('Hygiene Data'!D114))="","",OFFSET('Hygiene Data'!$D$11,0,10*ROW('Hygiene Data'!D114)))</f>
        <v/>
      </c>
      <c r="DP120" s="305" t="str">
        <f ca="true">+IF(OFFSET('Hygiene Data'!$D$12,0,10*ROW('Hygiene Data'!D114))="","",OFFSET('Hygiene Data'!$D$12,0,10*ROW('Hygiene Data'!D114)))</f>
        <v/>
      </c>
      <c r="DQ120" s="305" t="str">
        <f ca="true">+IF(OFFSET('Hygiene Data'!$D$13,0,10*ROW('Hygiene Data'!D114))="","",OFFSET('Hygiene Data'!$D$13,0,10*ROW('Hygiene Data'!D114)))</f>
        <v/>
      </c>
      <c r="DR120" s="305" t="str">
        <f ca="true">+IF(OFFSET('Hygiene Data'!$E$11,0,10*ROW('Hygiene Data'!E114))="","",OFFSET('Hygiene Data'!$E$11,0,10*ROW('Hygiene Data'!E114)))</f>
        <v/>
      </c>
      <c r="DS120" s="305" t="str">
        <f ca="true">+IF(OFFSET('Hygiene Data'!$E$12,0,10*ROW('Hygiene Data'!E114))="","",OFFSET('Hygiene Data'!$E$12,0,10*ROW('Hygiene Data'!E114)))</f>
        <v/>
      </c>
      <c r="DT120" s="305" t="str">
        <f ca="true">+IF(OFFSET('Hygiene Data'!$E$13,0,10*ROW('Hygiene Data'!E114))="","",OFFSET('Hygiene Data'!$E$13,0,10*ROW('Hygiene Data'!E114)))</f>
        <v/>
      </c>
      <c r="DU120" s="305" t="str">
        <f ca="true">+IF(OFFSET('Hygiene Data'!$F$11,0,10*ROW('Hygiene Data'!F114))="","",OFFSET('Hygiene Data'!$F$11,0,10*ROW('Hygiene Data'!F114)))</f>
        <v/>
      </c>
      <c r="DV120" s="305" t="str">
        <f ca="true">+IF(OFFSET('Hygiene Data'!$F$12,0,10*ROW('Hygiene Data'!F114))="","",OFFSET('Hygiene Data'!$F$12,0,10*ROW('Hygiene Data'!F114)))</f>
        <v/>
      </c>
      <c r="DW120" s="305" t="str">
        <f ca="true">+IF(OFFSET('Hygiene Data'!$F$13,0,10*ROW('Hygiene Data'!F114))="","",OFFSET('Hygiene Data'!$F$13,0,10*ROW('Hygiene Data'!F114)))</f>
        <v/>
      </c>
      <c r="DX120" s="305" t="str">
        <f ca="true">+IF(OFFSET('Hygiene Data'!$G$11,0,10*ROW('Hygiene Data'!G114))="","",OFFSET('Hygiene Data'!$G$11,0,10*ROW('Hygiene Data'!G114)))</f>
        <v/>
      </c>
      <c r="DY120" s="305" t="str">
        <f ca="true">+IF(OFFSET('Hygiene Data'!$G$12,0,10*ROW('Hygiene Data'!G114))="","",OFFSET('Hygiene Data'!$G$12,0,10*ROW('Hygiene Data'!G114)))</f>
        <v/>
      </c>
      <c r="DZ120" s="305" t="str">
        <f ca="true">+IF(OFFSET('Hygiene Data'!$G$13,0,10*ROW('Hygiene Data'!G114))="","",OFFSET('Hygiene Data'!$G$13,0,10*ROW('Hygiene Data'!G114)))</f>
        <v/>
      </c>
      <c r="EA120" s="305" t="str">
        <f ca="true">+IF(OFFSET('Hygiene Data'!$H$11,0,10*ROW('Hygiene Data'!H114))="","",OFFSET('Hygiene Data'!$H$11,0,10*ROW('Hygiene Data'!H114)))</f>
        <v/>
      </c>
      <c r="EB120" s="305" t="str">
        <f ca="true">+IF(OFFSET('Hygiene Data'!$H$12,0,10*ROW('Hygiene Data'!H114))="","",OFFSET('Hygiene Data'!$H$12,0,10*ROW('Hygiene Data'!H114)))</f>
        <v/>
      </c>
      <c r="EC120" s="305" t="str">
        <f ca="true">+IF(OFFSET('Hygiene Data'!$H$13,0,10*ROW('Hygiene Data'!H114))="","",OFFSET('Hygiene Data'!$H$13,0,10*ROW('Hygiene Data'!H114)))</f>
        <v/>
      </c>
      <c r="ED120" s="305" t="str">
        <f ca="true">+IF(OFFSET('Hygiene Data'!$I$11,0,10*ROW('Hygiene Data'!I114))="","",OFFSET('Hygiene Data'!$I$11,0,10*ROW('Hygiene Data'!I114)))</f>
        <v/>
      </c>
      <c r="EE120" s="305" t="str">
        <f ca="true">+IF(OFFSET('Hygiene Data'!$I$12,0,10*ROW('Hygiene Data'!I114))="","",OFFSET('Hygiene Data'!$I$12,0,10*ROW('Hygiene Data'!I114)))</f>
        <v/>
      </c>
      <c r="EF120" s="305"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61"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5"/>
      <c r="BS121" s="305" t="str">
        <f ca="true">+IF(OFFSET('Water Data'!$D$27,0,10*ROW('Water Data'!D115))="","",OFFSET('Water Data'!$D$27,0,10*ROW('Water Data'!D115)))</f>
        <v/>
      </c>
      <c r="BT121" s="305" t="str">
        <f ca="true">+IF(OFFSET('Water Data'!$D$28,0,10*ROW('Water Data'!D115))="","",OFFSET('Water Data'!$D$28,0,10*ROW('Water Data'!D115)))</f>
        <v/>
      </c>
      <c r="BU121" s="305" t="str">
        <f ca="true">+IF(OFFSET('Water Data'!$D$29,0,10*ROW('Water Data'!D115))="","",OFFSET('Water Data'!$D$29,0,10*ROW('Water Data'!D115)))</f>
        <v/>
      </c>
      <c r="BV121" s="305" t="str">
        <f ca="true">+IF(OFFSET('Water Data'!$E$27,0,10*ROW('Water Data'!E115))="","",OFFSET('Water Data'!$E$27,0,10*ROW('Water Data'!E115)))</f>
        <v/>
      </c>
      <c r="BW121" s="305" t="str">
        <f ca="true">+IF(OFFSET('Water Data'!$E$28,0,10*ROW('Water Data'!E115))="","",OFFSET('Water Data'!$E$28,0,10*ROW('Water Data'!E115)))</f>
        <v/>
      </c>
      <c r="BX121" s="305" t="str">
        <f ca="true">+IF(OFFSET('Water Data'!$E$29,0,10*ROW('Water Data'!E115))="","",OFFSET('Water Data'!$E$29,0,10*ROW('Water Data'!E115)))</f>
        <v/>
      </c>
      <c r="BY121" s="305" t="str">
        <f ca="true">+IF(OFFSET('Water Data'!$F$27,0,10*ROW('Water Data'!F115))="","",OFFSET('Water Data'!$F$27,0,10*ROW('Water Data'!F115)))</f>
        <v/>
      </c>
      <c r="BZ121" s="305" t="str">
        <f ca="true">+IF(OFFSET('Water Data'!$F$28,0,10*ROW('Water Data'!F115))="","",OFFSET('Water Data'!$F$28,0,10*ROW('Water Data'!F115)))</f>
        <v/>
      </c>
      <c r="CA121" s="305" t="str">
        <f ca="true">+IF(OFFSET('Water Data'!$F$29,0,10*ROW('Water Data'!F115))="","",OFFSET('Water Data'!$F$29,0,10*ROW('Water Data'!F115)))</f>
        <v/>
      </c>
      <c r="CB121" s="305" t="str">
        <f ca="true">+IF(OFFSET('Water Data'!$G$27,0,10*ROW('Water Data'!G115))="","",OFFSET('Water Data'!$G$27,0,10*ROW('Water Data'!G115)))</f>
        <v/>
      </c>
      <c r="CC121" s="305" t="str">
        <f ca="true">+IF(OFFSET('Water Data'!$G$28,0,10*ROW('Water Data'!G115))="","",OFFSET('Water Data'!$G$28,0,10*ROW('Water Data'!G115)))</f>
        <v/>
      </c>
      <c r="CD121" s="305" t="str">
        <f ca="true">+IF(OFFSET('Water Data'!$G$29,0,10*ROW('Water Data'!G115))="","",OFFSET('Water Data'!$G$29,0,10*ROW('Water Data'!G115)))</f>
        <v/>
      </c>
      <c r="CE121" s="305" t="str">
        <f ca="true">+IF(OFFSET('Water Data'!$H$27,0,10*ROW('Water Data'!H115))="","",OFFSET('Water Data'!$H$27,0,10*ROW('Water Data'!H115)))</f>
        <v/>
      </c>
      <c r="CF121" s="305" t="str">
        <f ca="true">+IF(OFFSET('Water Data'!$H$28,0,10*ROW('Water Data'!H115))="","",OFFSET('Water Data'!$H$28,0,10*ROW('Water Data'!H115)))</f>
        <v/>
      </c>
      <c r="CG121" s="305" t="str">
        <f ca="true">+IF(OFFSET('Water Data'!$H$29,0,10*ROW('Water Data'!H115))="","",OFFSET('Water Data'!$H$29,0,10*ROW('Water Data'!H115)))</f>
        <v/>
      </c>
      <c r="CH121" s="305" t="str">
        <f ca="true">+IF(OFFSET('Water Data'!$I$27,0,10*ROW('Water Data'!I115))="","",OFFSET('Water Data'!$I$27,0,10*ROW('Water Data'!I115)))</f>
        <v/>
      </c>
      <c r="CI121" s="305" t="str">
        <f ca="true">+IF(OFFSET('Water Data'!$I$28,0,10*ROW('Water Data'!I115))="","",OFFSET('Water Data'!$I$28,0,10*ROW('Water Data'!I115)))</f>
        <v/>
      </c>
      <c r="CJ121" s="305" t="str">
        <f ca="true">+IF(OFFSET('Water Data'!$I$29,0,10*ROW('Water Data'!I115))="","",OFFSET('Water Data'!$I$29,0,10*ROW('Water Data'!I115)))</f>
        <v/>
      </c>
      <c r="CK121" s="305" t="str">
        <f ca="true">+IF(OFFSET('Sanitation Data'!$D$28,0,10*ROW('Sanitation Data'!D115))="","",OFFSET('Sanitation Data'!$D$28,0,10*ROW('Sanitation Data'!D115)))</f>
        <v/>
      </c>
      <c r="CL121" s="305" t="str">
        <f ca="true">+IF(OFFSET('Sanitation Data'!$D$29,0,10*ROW('Sanitation Data'!D115))="","",OFFSET('Sanitation Data'!$D$29,0,10*ROW('Sanitation Data'!D115)))</f>
        <v/>
      </c>
      <c r="CM121" s="305" t="str">
        <f ca="true">+IF(OFFSET('Sanitation Data'!$D$30,0,10*ROW('Sanitation Data'!D115))="","",OFFSET('Sanitation Data'!$D$30,0,10*ROW('Sanitation Data'!D115)))</f>
        <v/>
      </c>
      <c r="CN121" s="305" t="str">
        <f ca="true">+IF(OFFSET('Sanitation Data'!$D$31,0,10*ROW('Sanitation Data'!D115))="","",OFFSET('Sanitation Data'!$D$31,0,10*ROW('Sanitation Data'!D115)))</f>
        <v/>
      </c>
      <c r="CO121" s="305" t="str">
        <f ca="true">+IF(OFFSET('Sanitation Data'!$D$32,0,10*ROW('Sanitation Data'!D115))="","",OFFSET('Sanitation Data'!$D$32,0,10*ROW('Sanitation Data'!D115)))</f>
        <v/>
      </c>
      <c r="CP121" s="305" t="str">
        <f ca="true">+IF(OFFSET('Sanitation Data'!$E$28,0,10*ROW('Sanitation Data'!E115))="","",OFFSET('Sanitation Data'!$E$28,0,10*ROW('Sanitation Data'!E115)))</f>
        <v/>
      </c>
      <c r="CQ121" s="305" t="str">
        <f ca="true">+IF(OFFSET('Sanitation Data'!$E$29,0,10*ROW('Sanitation Data'!E115))="","",OFFSET('Sanitation Data'!$E$29,0,10*ROW('Sanitation Data'!E115)))</f>
        <v/>
      </c>
      <c r="CR121" s="305" t="str">
        <f ca="true">+IF(OFFSET('Sanitation Data'!$E$30,0,10*ROW('Sanitation Data'!E115))="","",OFFSET('Sanitation Data'!$E$30,0,10*ROW('Sanitation Data'!E115)))</f>
        <v/>
      </c>
      <c r="CS121" s="305" t="str">
        <f ca="true">+IF(OFFSET('Sanitation Data'!$E$31,0,10*ROW('Sanitation Data'!E115))="","",OFFSET('Sanitation Data'!$E$31,0,10*ROW('Sanitation Data'!E115)))</f>
        <v/>
      </c>
      <c r="CT121" s="305" t="str">
        <f ca="true">+IF(OFFSET('Sanitation Data'!$E$32,0,10*ROW('Sanitation Data'!E115))="","",OFFSET('Sanitation Data'!$E$32,0,10*ROW('Sanitation Data'!E115)))</f>
        <v/>
      </c>
      <c r="CU121" s="305" t="str">
        <f ca="true">+IF(OFFSET('Sanitation Data'!$F$28,0,10*ROW('Sanitation Data'!F115))="","",OFFSET('Sanitation Data'!$F$28,0,10*ROW('Sanitation Data'!F115)))</f>
        <v/>
      </c>
      <c r="CV121" s="305" t="str">
        <f ca="true">+IF(OFFSET('Sanitation Data'!$F$29,0,10*ROW('Sanitation Data'!F115))="","",OFFSET('Sanitation Data'!$F$29,0,10*ROW('Sanitation Data'!F115)))</f>
        <v/>
      </c>
      <c r="CW121" s="305" t="str">
        <f ca="true">+IF(OFFSET('Sanitation Data'!$F$30,0,10*ROW('Sanitation Data'!F115))="","",OFFSET('Sanitation Data'!$F$30,0,10*ROW('Sanitation Data'!F115)))</f>
        <v/>
      </c>
      <c r="CX121" s="305" t="str">
        <f ca="true">+IF(OFFSET('Sanitation Data'!$F$31,0,10*ROW('Sanitation Data'!F115))="","",OFFSET('Sanitation Data'!$F$31,0,10*ROW('Sanitation Data'!F115)))</f>
        <v/>
      </c>
      <c r="CY121" s="305" t="str">
        <f ca="true">+IF(OFFSET('Sanitation Data'!$F$32,0,10*ROW('Sanitation Data'!F115))="","",OFFSET('Sanitation Data'!$F$32,0,10*ROW('Sanitation Data'!F115)))</f>
        <v/>
      </c>
      <c r="CZ121" s="305" t="str">
        <f ca="true">+IF(OFFSET('Sanitation Data'!$G$28,0,10*ROW('Sanitation Data'!G115))="","",OFFSET('Sanitation Data'!$G$28,0,10*ROW('Sanitation Data'!G115)))</f>
        <v/>
      </c>
      <c r="DA121" s="305" t="str">
        <f ca="true">+IF(OFFSET('Sanitation Data'!$G$29,0,10*ROW('Sanitation Data'!G115))="","",OFFSET('Sanitation Data'!$G$29,0,10*ROW('Sanitation Data'!G115)))</f>
        <v/>
      </c>
      <c r="DB121" s="305" t="str">
        <f ca="true">+IF(OFFSET('Sanitation Data'!$G$30,0,10*ROW('Sanitation Data'!G115))="","",OFFSET('Sanitation Data'!$G$30,0,10*ROW('Sanitation Data'!G115)))</f>
        <v/>
      </c>
      <c r="DC121" s="305" t="str">
        <f ca="true">+IF(OFFSET('Sanitation Data'!$G$31,0,10*ROW('Sanitation Data'!G115))="","",OFFSET('Sanitation Data'!$G$31,0,10*ROW('Sanitation Data'!G115)))</f>
        <v/>
      </c>
      <c r="DD121" s="305" t="str">
        <f ca="true">+IF(OFFSET('Sanitation Data'!$G$32,0,10*ROW('Sanitation Data'!G115))="","",OFFSET('Sanitation Data'!$G$32,0,10*ROW('Sanitation Data'!G115)))</f>
        <v/>
      </c>
      <c r="DE121" s="305" t="str">
        <f ca="true">+IF(OFFSET('Sanitation Data'!$H$28,0,10*ROW('Sanitation Data'!H115))="","",OFFSET('Sanitation Data'!$H$28,0,10*ROW('Sanitation Data'!H115)))</f>
        <v/>
      </c>
      <c r="DF121" s="305" t="str">
        <f ca="true">+IF(OFFSET('Sanitation Data'!$H$29,0,10*ROW('Sanitation Data'!H115))="","",OFFSET('Sanitation Data'!$H$29,0,10*ROW('Sanitation Data'!H115)))</f>
        <v/>
      </c>
      <c r="DG121" s="305" t="str">
        <f ca="true">+IF(OFFSET('Sanitation Data'!$H$30,0,10*ROW('Sanitation Data'!H115))="","",OFFSET('Sanitation Data'!$H$30,0,10*ROW('Sanitation Data'!H115)))</f>
        <v/>
      </c>
      <c r="DH121" s="305" t="str">
        <f ca="true">+IF(OFFSET('Sanitation Data'!$H$31,0,10*ROW('Sanitation Data'!H115))="","",OFFSET('Sanitation Data'!$H$31,0,10*ROW('Sanitation Data'!H115)))</f>
        <v/>
      </c>
      <c r="DI121" s="305" t="str">
        <f ca="true">+IF(OFFSET('Sanitation Data'!$H$32,0,10*ROW('Sanitation Data'!H115))="","",OFFSET('Sanitation Data'!$H$32,0,10*ROW('Sanitation Data'!H115)))</f>
        <v/>
      </c>
      <c r="DJ121" s="305" t="str">
        <f ca="true">+IF(OFFSET('Sanitation Data'!$I$28,0,10*ROW('Sanitation Data'!I115))="","",OFFSET('Sanitation Data'!$I$28,0,10*ROW('Sanitation Data'!I115)))</f>
        <v/>
      </c>
      <c r="DK121" s="305" t="str">
        <f ca="true">+IF(OFFSET('Sanitation Data'!$I$29,0,10*ROW('Sanitation Data'!I115))="","",OFFSET('Sanitation Data'!$I$29,0,10*ROW('Sanitation Data'!I115)))</f>
        <v/>
      </c>
      <c r="DL121" s="305" t="str">
        <f ca="true">+IF(OFFSET('Sanitation Data'!$I$30,0,10*ROW('Sanitation Data'!I115))="","",OFFSET('Sanitation Data'!$I$30,0,10*ROW('Sanitation Data'!I115)))</f>
        <v/>
      </c>
      <c r="DM121" s="305" t="str">
        <f ca="true">+IF(OFFSET('Sanitation Data'!$I$31,0,10*ROW('Sanitation Data'!I115))="","",OFFSET('Sanitation Data'!$I$31,0,10*ROW('Sanitation Data'!I115)))</f>
        <v/>
      </c>
      <c r="DN121" s="305" t="str">
        <f ca="true">+IF(OFFSET('Sanitation Data'!$I$32,0,10*ROW('Sanitation Data'!I115))="","",OFFSET('Sanitation Data'!$I$32,0,10*ROW('Sanitation Data'!I115)))</f>
        <v/>
      </c>
      <c r="DO121" s="305" t="str">
        <f ca="true">+IF(OFFSET('Hygiene Data'!$D$11,0,10*ROW('Hygiene Data'!D115))="","",OFFSET('Hygiene Data'!$D$11,0,10*ROW('Hygiene Data'!D115)))</f>
        <v/>
      </c>
      <c r="DP121" s="305" t="str">
        <f ca="true">+IF(OFFSET('Hygiene Data'!$D$12,0,10*ROW('Hygiene Data'!D115))="","",OFFSET('Hygiene Data'!$D$12,0,10*ROW('Hygiene Data'!D115)))</f>
        <v/>
      </c>
      <c r="DQ121" s="305" t="str">
        <f ca="true">+IF(OFFSET('Hygiene Data'!$D$13,0,10*ROW('Hygiene Data'!D115))="","",OFFSET('Hygiene Data'!$D$13,0,10*ROW('Hygiene Data'!D115)))</f>
        <v/>
      </c>
      <c r="DR121" s="305" t="str">
        <f ca="true">+IF(OFFSET('Hygiene Data'!$E$11,0,10*ROW('Hygiene Data'!E115))="","",OFFSET('Hygiene Data'!$E$11,0,10*ROW('Hygiene Data'!E115)))</f>
        <v/>
      </c>
      <c r="DS121" s="305" t="str">
        <f ca="true">+IF(OFFSET('Hygiene Data'!$E$12,0,10*ROW('Hygiene Data'!E115))="","",OFFSET('Hygiene Data'!$E$12,0,10*ROW('Hygiene Data'!E115)))</f>
        <v/>
      </c>
      <c r="DT121" s="305" t="str">
        <f ca="true">+IF(OFFSET('Hygiene Data'!$E$13,0,10*ROW('Hygiene Data'!E115))="","",OFFSET('Hygiene Data'!$E$13,0,10*ROW('Hygiene Data'!E115)))</f>
        <v/>
      </c>
      <c r="DU121" s="305" t="str">
        <f ca="true">+IF(OFFSET('Hygiene Data'!$F$11,0,10*ROW('Hygiene Data'!F115))="","",OFFSET('Hygiene Data'!$F$11,0,10*ROW('Hygiene Data'!F115)))</f>
        <v/>
      </c>
      <c r="DV121" s="305" t="str">
        <f ca="true">+IF(OFFSET('Hygiene Data'!$F$12,0,10*ROW('Hygiene Data'!F115))="","",OFFSET('Hygiene Data'!$F$12,0,10*ROW('Hygiene Data'!F115)))</f>
        <v/>
      </c>
      <c r="DW121" s="305" t="str">
        <f ca="true">+IF(OFFSET('Hygiene Data'!$F$13,0,10*ROW('Hygiene Data'!F115))="","",OFFSET('Hygiene Data'!$F$13,0,10*ROW('Hygiene Data'!F115)))</f>
        <v/>
      </c>
      <c r="DX121" s="305" t="str">
        <f ca="true">+IF(OFFSET('Hygiene Data'!$G$11,0,10*ROW('Hygiene Data'!G115))="","",OFFSET('Hygiene Data'!$G$11,0,10*ROW('Hygiene Data'!G115)))</f>
        <v/>
      </c>
      <c r="DY121" s="305" t="str">
        <f ca="true">+IF(OFFSET('Hygiene Data'!$G$12,0,10*ROW('Hygiene Data'!G115))="","",OFFSET('Hygiene Data'!$G$12,0,10*ROW('Hygiene Data'!G115)))</f>
        <v/>
      </c>
      <c r="DZ121" s="305" t="str">
        <f ca="true">+IF(OFFSET('Hygiene Data'!$G$13,0,10*ROW('Hygiene Data'!G115))="","",OFFSET('Hygiene Data'!$G$13,0,10*ROW('Hygiene Data'!G115)))</f>
        <v/>
      </c>
      <c r="EA121" s="305" t="str">
        <f ca="true">+IF(OFFSET('Hygiene Data'!$H$11,0,10*ROW('Hygiene Data'!H115))="","",OFFSET('Hygiene Data'!$H$11,0,10*ROW('Hygiene Data'!H115)))</f>
        <v/>
      </c>
      <c r="EB121" s="305" t="str">
        <f ca="true">+IF(OFFSET('Hygiene Data'!$H$12,0,10*ROW('Hygiene Data'!H115))="","",OFFSET('Hygiene Data'!$H$12,0,10*ROW('Hygiene Data'!H115)))</f>
        <v/>
      </c>
      <c r="EC121" s="305" t="str">
        <f ca="true">+IF(OFFSET('Hygiene Data'!$H$13,0,10*ROW('Hygiene Data'!H115))="","",OFFSET('Hygiene Data'!$H$13,0,10*ROW('Hygiene Data'!H115)))</f>
        <v/>
      </c>
      <c r="ED121" s="305" t="str">
        <f ca="true">+IF(OFFSET('Hygiene Data'!$I$11,0,10*ROW('Hygiene Data'!I115))="","",OFFSET('Hygiene Data'!$I$11,0,10*ROW('Hygiene Data'!I115)))</f>
        <v/>
      </c>
      <c r="EE121" s="305" t="str">
        <f ca="true">+IF(OFFSET('Hygiene Data'!$I$12,0,10*ROW('Hygiene Data'!I115))="","",OFFSET('Hygiene Data'!$I$12,0,10*ROW('Hygiene Data'!I115)))</f>
        <v/>
      </c>
      <c r="EF121" s="305"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61"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5"/>
      <c r="BS122" s="305" t="str">
        <f ca="true">+IF(OFFSET('Water Data'!$D$27,0,10*ROW('Water Data'!D116))="","",OFFSET('Water Data'!$D$27,0,10*ROW('Water Data'!D116)))</f>
        <v/>
      </c>
      <c r="BT122" s="305" t="str">
        <f ca="true">+IF(OFFSET('Water Data'!$D$28,0,10*ROW('Water Data'!D116))="","",OFFSET('Water Data'!$D$28,0,10*ROW('Water Data'!D116)))</f>
        <v/>
      </c>
      <c r="BU122" s="305" t="str">
        <f ca="true">+IF(OFFSET('Water Data'!$D$29,0,10*ROW('Water Data'!D116))="","",OFFSET('Water Data'!$D$29,0,10*ROW('Water Data'!D116)))</f>
        <v/>
      </c>
      <c r="BV122" s="305" t="str">
        <f ca="true">+IF(OFFSET('Water Data'!$E$27,0,10*ROW('Water Data'!E116))="","",OFFSET('Water Data'!$E$27,0,10*ROW('Water Data'!E116)))</f>
        <v/>
      </c>
      <c r="BW122" s="305" t="str">
        <f ca="true">+IF(OFFSET('Water Data'!$E$28,0,10*ROW('Water Data'!E116))="","",OFFSET('Water Data'!$E$28,0,10*ROW('Water Data'!E116)))</f>
        <v/>
      </c>
      <c r="BX122" s="305" t="str">
        <f ca="true">+IF(OFFSET('Water Data'!$E$29,0,10*ROW('Water Data'!E116))="","",OFFSET('Water Data'!$E$29,0,10*ROW('Water Data'!E116)))</f>
        <v/>
      </c>
      <c r="BY122" s="305" t="str">
        <f ca="true">+IF(OFFSET('Water Data'!$F$27,0,10*ROW('Water Data'!F116))="","",OFFSET('Water Data'!$F$27,0,10*ROW('Water Data'!F116)))</f>
        <v/>
      </c>
      <c r="BZ122" s="305" t="str">
        <f ca="true">+IF(OFFSET('Water Data'!$F$28,0,10*ROW('Water Data'!F116))="","",OFFSET('Water Data'!$F$28,0,10*ROW('Water Data'!F116)))</f>
        <v/>
      </c>
      <c r="CA122" s="305" t="str">
        <f ca="true">+IF(OFFSET('Water Data'!$F$29,0,10*ROW('Water Data'!F116))="","",OFFSET('Water Data'!$F$29,0,10*ROW('Water Data'!F116)))</f>
        <v/>
      </c>
      <c r="CB122" s="305" t="str">
        <f ca="true">+IF(OFFSET('Water Data'!$G$27,0,10*ROW('Water Data'!G116))="","",OFFSET('Water Data'!$G$27,0,10*ROW('Water Data'!G116)))</f>
        <v/>
      </c>
      <c r="CC122" s="305" t="str">
        <f ca="true">+IF(OFFSET('Water Data'!$G$28,0,10*ROW('Water Data'!G116))="","",OFFSET('Water Data'!$G$28,0,10*ROW('Water Data'!G116)))</f>
        <v/>
      </c>
      <c r="CD122" s="305" t="str">
        <f ca="true">+IF(OFFSET('Water Data'!$G$29,0,10*ROW('Water Data'!G116))="","",OFFSET('Water Data'!$G$29,0,10*ROW('Water Data'!G116)))</f>
        <v/>
      </c>
      <c r="CE122" s="305" t="str">
        <f ca="true">+IF(OFFSET('Water Data'!$H$27,0,10*ROW('Water Data'!H116))="","",OFFSET('Water Data'!$H$27,0,10*ROW('Water Data'!H116)))</f>
        <v/>
      </c>
      <c r="CF122" s="305" t="str">
        <f ca="true">+IF(OFFSET('Water Data'!$H$28,0,10*ROW('Water Data'!H116))="","",OFFSET('Water Data'!$H$28,0,10*ROW('Water Data'!H116)))</f>
        <v/>
      </c>
      <c r="CG122" s="305" t="str">
        <f ca="true">+IF(OFFSET('Water Data'!$H$29,0,10*ROW('Water Data'!H116))="","",OFFSET('Water Data'!$H$29,0,10*ROW('Water Data'!H116)))</f>
        <v/>
      </c>
      <c r="CH122" s="305" t="str">
        <f ca="true">+IF(OFFSET('Water Data'!$I$27,0,10*ROW('Water Data'!I116))="","",OFFSET('Water Data'!$I$27,0,10*ROW('Water Data'!I116)))</f>
        <v/>
      </c>
      <c r="CI122" s="305" t="str">
        <f ca="true">+IF(OFFSET('Water Data'!$I$28,0,10*ROW('Water Data'!I116))="","",OFFSET('Water Data'!$I$28,0,10*ROW('Water Data'!I116)))</f>
        <v/>
      </c>
      <c r="CJ122" s="305" t="str">
        <f ca="true">+IF(OFFSET('Water Data'!$I$29,0,10*ROW('Water Data'!I116))="","",OFFSET('Water Data'!$I$29,0,10*ROW('Water Data'!I116)))</f>
        <v/>
      </c>
      <c r="CK122" s="305" t="str">
        <f ca="true">+IF(OFFSET('Sanitation Data'!$D$28,0,10*ROW('Sanitation Data'!D116))="","",OFFSET('Sanitation Data'!$D$28,0,10*ROW('Sanitation Data'!D116)))</f>
        <v/>
      </c>
      <c r="CL122" s="305" t="str">
        <f ca="true">+IF(OFFSET('Sanitation Data'!$D$29,0,10*ROW('Sanitation Data'!D116))="","",OFFSET('Sanitation Data'!$D$29,0,10*ROW('Sanitation Data'!D116)))</f>
        <v/>
      </c>
      <c r="CM122" s="305" t="str">
        <f ca="true">+IF(OFFSET('Sanitation Data'!$D$30,0,10*ROW('Sanitation Data'!D116))="","",OFFSET('Sanitation Data'!$D$30,0,10*ROW('Sanitation Data'!D116)))</f>
        <v/>
      </c>
      <c r="CN122" s="305" t="str">
        <f ca="true">+IF(OFFSET('Sanitation Data'!$D$31,0,10*ROW('Sanitation Data'!D116))="","",OFFSET('Sanitation Data'!$D$31,0,10*ROW('Sanitation Data'!D116)))</f>
        <v/>
      </c>
      <c r="CO122" s="305" t="str">
        <f ca="true">+IF(OFFSET('Sanitation Data'!$D$32,0,10*ROW('Sanitation Data'!D116))="","",OFFSET('Sanitation Data'!$D$32,0,10*ROW('Sanitation Data'!D116)))</f>
        <v/>
      </c>
      <c r="CP122" s="305" t="str">
        <f ca="true">+IF(OFFSET('Sanitation Data'!$E$28,0,10*ROW('Sanitation Data'!E116))="","",OFFSET('Sanitation Data'!$E$28,0,10*ROW('Sanitation Data'!E116)))</f>
        <v/>
      </c>
      <c r="CQ122" s="305" t="str">
        <f ca="true">+IF(OFFSET('Sanitation Data'!$E$29,0,10*ROW('Sanitation Data'!E116))="","",OFFSET('Sanitation Data'!$E$29,0,10*ROW('Sanitation Data'!E116)))</f>
        <v/>
      </c>
      <c r="CR122" s="305" t="str">
        <f ca="true">+IF(OFFSET('Sanitation Data'!$E$30,0,10*ROW('Sanitation Data'!E116))="","",OFFSET('Sanitation Data'!$E$30,0,10*ROW('Sanitation Data'!E116)))</f>
        <v/>
      </c>
      <c r="CS122" s="305" t="str">
        <f ca="true">+IF(OFFSET('Sanitation Data'!$E$31,0,10*ROW('Sanitation Data'!E116))="","",OFFSET('Sanitation Data'!$E$31,0,10*ROW('Sanitation Data'!E116)))</f>
        <v/>
      </c>
      <c r="CT122" s="305" t="str">
        <f ca="true">+IF(OFFSET('Sanitation Data'!$E$32,0,10*ROW('Sanitation Data'!E116))="","",OFFSET('Sanitation Data'!$E$32,0,10*ROW('Sanitation Data'!E116)))</f>
        <v/>
      </c>
      <c r="CU122" s="305" t="str">
        <f ca="true">+IF(OFFSET('Sanitation Data'!$F$28,0,10*ROW('Sanitation Data'!F116))="","",OFFSET('Sanitation Data'!$F$28,0,10*ROW('Sanitation Data'!F116)))</f>
        <v/>
      </c>
      <c r="CV122" s="305" t="str">
        <f ca="true">+IF(OFFSET('Sanitation Data'!$F$29,0,10*ROW('Sanitation Data'!F116))="","",OFFSET('Sanitation Data'!$F$29,0,10*ROW('Sanitation Data'!F116)))</f>
        <v/>
      </c>
      <c r="CW122" s="305" t="str">
        <f ca="true">+IF(OFFSET('Sanitation Data'!$F$30,0,10*ROW('Sanitation Data'!F116))="","",OFFSET('Sanitation Data'!$F$30,0,10*ROW('Sanitation Data'!F116)))</f>
        <v/>
      </c>
      <c r="CX122" s="305" t="str">
        <f ca="true">+IF(OFFSET('Sanitation Data'!$F$31,0,10*ROW('Sanitation Data'!F116))="","",OFFSET('Sanitation Data'!$F$31,0,10*ROW('Sanitation Data'!F116)))</f>
        <v/>
      </c>
      <c r="CY122" s="305" t="str">
        <f ca="true">+IF(OFFSET('Sanitation Data'!$F$32,0,10*ROW('Sanitation Data'!F116))="","",OFFSET('Sanitation Data'!$F$32,0,10*ROW('Sanitation Data'!F116)))</f>
        <v/>
      </c>
      <c r="CZ122" s="305" t="str">
        <f ca="true">+IF(OFFSET('Sanitation Data'!$G$28,0,10*ROW('Sanitation Data'!G116))="","",OFFSET('Sanitation Data'!$G$28,0,10*ROW('Sanitation Data'!G116)))</f>
        <v/>
      </c>
      <c r="DA122" s="305" t="str">
        <f ca="true">+IF(OFFSET('Sanitation Data'!$G$29,0,10*ROW('Sanitation Data'!G116))="","",OFFSET('Sanitation Data'!$G$29,0,10*ROW('Sanitation Data'!G116)))</f>
        <v/>
      </c>
      <c r="DB122" s="305" t="str">
        <f ca="true">+IF(OFFSET('Sanitation Data'!$G$30,0,10*ROW('Sanitation Data'!G116))="","",OFFSET('Sanitation Data'!$G$30,0,10*ROW('Sanitation Data'!G116)))</f>
        <v/>
      </c>
      <c r="DC122" s="305" t="str">
        <f ca="true">+IF(OFFSET('Sanitation Data'!$G$31,0,10*ROW('Sanitation Data'!G116))="","",OFFSET('Sanitation Data'!$G$31,0,10*ROW('Sanitation Data'!G116)))</f>
        <v/>
      </c>
      <c r="DD122" s="305" t="str">
        <f ca="true">+IF(OFFSET('Sanitation Data'!$G$32,0,10*ROW('Sanitation Data'!G116))="","",OFFSET('Sanitation Data'!$G$32,0,10*ROW('Sanitation Data'!G116)))</f>
        <v/>
      </c>
      <c r="DE122" s="305" t="str">
        <f ca="true">+IF(OFFSET('Sanitation Data'!$H$28,0,10*ROW('Sanitation Data'!H116))="","",OFFSET('Sanitation Data'!$H$28,0,10*ROW('Sanitation Data'!H116)))</f>
        <v/>
      </c>
      <c r="DF122" s="305" t="str">
        <f ca="true">+IF(OFFSET('Sanitation Data'!$H$29,0,10*ROW('Sanitation Data'!H116))="","",OFFSET('Sanitation Data'!$H$29,0,10*ROW('Sanitation Data'!H116)))</f>
        <v/>
      </c>
      <c r="DG122" s="305" t="str">
        <f ca="true">+IF(OFFSET('Sanitation Data'!$H$30,0,10*ROW('Sanitation Data'!H116))="","",OFFSET('Sanitation Data'!$H$30,0,10*ROW('Sanitation Data'!H116)))</f>
        <v/>
      </c>
      <c r="DH122" s="305" t="str">
        <f ca="true">+IF(OFFSET('Sanitation Data'!$H$31,0,10*ROW('Sanitation Data'!H116))="","",OFFSET('Sanitation Data'!$H$31,0,10*ROW('Sanitation Data'!H116)))</f>
        <v/>
      </c>
      <c r="DI122" s="305" t="str">
        <f ca="true">+IF(OFFSET('Sanitation Data'!$H$32,0,10*ROW('Sanitation Data'!H116))="","",OFFSET('Sanitation Data'!$H$32,0,10*ROW('Sanitation Data'!H116)))</f>
        <v/>
      </c>
      <c r="DJ122" s="305" t="str">
        <f ca="true">+IF(OFFSET('Sanitation Data'!$I$28,0,10*ROW('Sanitation Data'!I116))="","",OFFSET('Sanitation Data'!$I$28,0,10*ROW('Sanitation Data'!I116)))</f>
        <v/>
      </c>
      <c r="DK122" s="305" t="str">
        <f ca="true">+IF(OFFSET('Sanitation Data'!$I$29,0,10*ROW('Sanitation Data'!I116))="","",OFFSET('Sanitation Data'!$I$29,0,10*ROW('Sanitation Data'!I116)))</f>
        <v/>
      </c>
      <c r="DL122" s="305" t="str">
        <f ca="true">+IF(OFFSET('Sanitation Data'!$I$30,0,10*ROW('Sanitation Data'!I116))="","",OFFSET('Sanitation Data'!$I$30,0,10*ROW('Sanitation Data'!I116)))</f>
        <v/>
      </c>
      <c r="DM122" s="305" t="str">
        <f ca="true">+IF(OFFSET('Sanitation Data'!$I$31,0,10*ROW('Sanitation Data'!I116))="","",OFFSET('Sanitation Data'!$I$31,0,10*ROW('Sanitation Data'!I116)))</f>
        <v/>
      </c>
      <c r="DN122" s="305" t="str">
        <f ca="true">+IF(OFFSET('Sanitation Data'!$I$32,0,10*ROW('Sanitation Data'!I116))="","",OFFSET('Sanitation Data'!$I$32,0,10*ROW('Sanitation Data'!I116)))</f>
        <v/>
      </c>
      <c r="DO122" s="305" t="str">
        <f ca="true">+IF(OFFSET('Hygiene Data'!$D$11,0,10*ROW('Hygiene Data'!D116))="","",OFFSET('Hygiene Data'!$D$11,0,10*ROW('Hygiene Data'!D116)))</f>
        <v/>
      </c>
      <c r="DP122" s="305" t="str">
        <f ca="true">+IF(OFFSET('Hygiene Data'!$D$12,0,10*ROW('Hygiene Data'!D116))="","",OFFSET('Hygiene Data'!$D$12,0,10*ROW('Hygiene Data'!D116)))</f>
        <v/>
      </c>
      <c r="DQ122" s="305" t="str">
        <f ca="true">+IF(OFFSET('Hygiene Data'!$D$13,0,10*ROW('Hygiene Data'!D116))="","",OFFSET('Hygiene Data'!$D$13,0,10*ROW('Hygiene Data'!D116)))</f>
        <v/>
      </c>
      <c r="DR122" s="305" t="str">
        <f ca="true">+IF(OFFSET('Hygiene Data'!$E$11,0,10*ROW('Hygiene Data'!E116))="","",OFFSET('Hygiene Data'!$E$11,0,10*ROW('Hygiene Data'!E116)))</f>
        <v/>
      </c>
      <c r="DS122" s="305" t="str">
        <f ca="true">+IF(OFFSET('Hygiene Data'!$E$12,0,10*ROW('Hygiene Data'!E116))="","",OFFSET('Hygiene Data'!$E$12,0,10*ROW('Hygiene Data'!E116)))</f>
        <v/>
      </c>
      <c r="DT122" s="305" t="str">
        <f ca="true">+IF(OFFSET('Hygiene Data'!$E$13,0,10*ROW('Hygiene Data'!E116))="","",OFFSET('Hygiene Data'!$E$13,0,10*ROW('Hygiene Data'!E116)))</f>
        <v/>
      </c>
      <c r="DU122" s="305" t="str">
        <f ca="true">+IF(OFFSET('Hygiene Data'!$F$11,0,10*ROW('Hygiene Data'!F116))="","",OFFSET('Hygiene Data'!$F$11,0,10*ROW('Hygiene Data'!F116)))</f>
        <v/>
      </c>
      <c r="DV122" s="305" t="str">
        <f ca="true">+IF(OFFSET('Hygiene Data'!$F$12,0,10*ROW('Hygiene Data'!F116))="","",OFFSET('Hygiene Data'!$F$12,0,10*ROW('Hygiene Data'!F116)))</f>
        <v/>
      </c>
      <c r="DW122" s="305" t="str">
        <f ca="true">+IF(OFFSET('Hygiene Data'!$F$13,0,10*ROW('Hygiene Data'!F116))="","",OFFSET('Hygiene Data'!$F$13,0,10*ROW('Hygiene Data'!F116)))</f>
        <v/>
      </c>
      <c r="DX122" s="305" t="str">
        <f ca="true">+IF(OFFSET('Hygiene Data'!$G$11,0,10*ROW('Hygiene Data'!G116))="","",OFFSET('Hygiene Data'!$G$11,0,10*ROW('Hygiene Data'!G116)))</f>
        <v/>
      </c>
      <c r="DY122" s="305" t="str">
        <f ca="true">+IF(OFFSET('Hygiene Data'!$G$12,0,10*ROW('Hygiene Data'!G116))="","",OFFSET('Hygiene Data'!$G$12,0,10*ROW('Hygiene Data'!G116)))</f>
        <v/>
      </c>
      <c r="DZ122" s="305" t="str">
        <f ca="true">+IF(OFFSET('Hygiene Data'!$G$13,0,10*ROW('Hygiene Data'!G116))="","",OFFSET('Hygiene Data'!$G$13,0,10*ROW('Hygiene Data'!G116)))</f>
        <v/>
      </c>
      <c r="EA122" s="305" t="str">
        <f ca="true">+IF(OFFSET('Hygiene Data'!$H$11,0,10*ROW('Hygiene Data'!H116))="","",OFFSET('Hygiene Data'!$H$11,0,10*ROW('Hygiene Data'!H116)))</f>
        <v/>
      </c>
      <c r="EB122" s="305" t="str">
        <f ca="true">+IF(OFFSET('Hygiene Data'!$H$12,0,10*ROW('Hygiene Data'!H116))="","",OFFSET('Hygiene Data'!$H$12,0,10*ROW('Hygiene Data'!H116)))</f>
        <v/>
      </c>
      <c r="EC122" s="305" t="str">
        <f ca="true">+IF(OFFSET('Hygiene Data'!$H$13,0,10*ROW('Hygiene Data'!H116))="","",OFFSET('Hygiene Data'!$H$13,0,10*ROW('Hygiene Data'!H116)))</f>
        <v/>
      </c>
      <c r="ED122" s="305" t="str">
        <f ca="true">+IF(OFFSET('Hygiene Data'!$I$11,0,10*ROW('Hygiene Data'!I116))="","",OFFSET('Hygiene Data'!$I$11,0,10*ROW('Hygiene Data'!I116)))</f>
        <v/>
      </c>
      <c r="EE122" s="305" t="str">
        <f ca="true">+IF(OFFSET('Hygiene Data'!$I$12,0,10*ROW('Hygiene Data'!I116))="","",OFFSET('Hygiene Data'!$I$12,0,10*ROW('Hygiene Data'!I116)))</f>
        <v/>
      </c>
      <c r="EF122" s="305"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61"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5"/>
      <c r="BS123" s="305" t="str">
        <f ca="true">+IF(OFFSET('Water Data'!$D$27,0,10*ROW('Water Data'!D117))="","",OFFSET('Water Data'!$D$27,0,10*ROW('Water Data'!D117)))</f>
        <v/>
      </c>
      <c r="BT123" s="305" t="str">
        <f ca="true">+IF(OFFSET('Water Data'!$D$28,0,10*ROW('Water Data'!D117))="","",OFFSET('Water Data'!$D$28,0,10*ROW('Water Data'!D117)))</f>
        <v/>
      </c>
      <c r="BU123" s="305" t="str">
        <f ca="true">+IF(OFFSET('Water Data'!$D$29,0,10*ROW('Water Data'!D117))="","",OFFSET('Water Data'!$D$29,0,10*ROW('Water Data'!D117)))</f>
        <v/>
      </c>
      <c r="BV123" s="305" t="str">
        <f ca="true">+IF(OFFSET('Water Data'!$E$27,0,10*ROW('Water Data'!E117))="","",OFFSET('Water Data'!$E$27,0,10*ROW('Water Data'!E117)))</f>
        <v/>
      </c>
      <c r="BW123" s="305" t="str">
        <f ca="true">+IF(OFFSET('Water Data'!$E$28,0,10*ROW('Water Data'!E117))="","",OFFSET('Water Data'!$E$28,0,10*ROW('Water Data'!E117)))</f>
        <v/>
      </c>
      <c r="BX123" s="305" t="str">
        <f ca="true">+IF(OFFSET('Water Data'!$E$29,0,10*ROW('Water Data'!E117))="","",OFFSET('Water Data'!$E$29,0,10*ROW('Water Data'!E117)))</f>
        <v/>
      </c>
      <c r="BY123" s="305" t="str">
        <f ca="true">+IF(OFFSET('Water Data'!$F$27,0,10*ROW('Water Data'!F117))="","",OFFSET('Water Data'!$F$27,0,10*ROW('Water Data'!F117)))</f>
        <v/>
      </c>
      <c r="BZ123" s="305" t="str">
        <f ca="true">+IF(OFFSET('Water Data'!$F$28,0,10*ROW('Water Data'!F117))="","",OFFSET('Water Data'!$F$28,0,10*ROW('Water Data'!F117)))</f>
        <v/>
      </c>
      <c r="CA123" s="305" t="str">
        <f ca="true">+IF(OFFSET('Water Data'!$F$29,0,10*ROW('Water Data'!F117))="","",OFFSET('Water Data'!$F$29,0,10*ROW('Water Data'!F117)))</f>
        <v/>
      </c>
      <c r="CB123" s="305" t="str">
        <f ca="true">+IF(OFFSET('Water Data'!$G$27,0,10*ROW('Water Data'!G117))="","",OFFSET('Water Data'!$G$27,0,10*ROW('Water Data'!G117)))</f>
        <v/>
      </c>
      <c r="CC123" s="305" t="str">
        <f ca="true">+IF(OFFSET('Water Data'!$G$28,0,10*ROW('Water Data'!G117))="","",OFFSET('Water Data'!$G$28,0,10*ROW('Water Data'!G117)))</f>
        <v/>
      </c>
      <c r="CD123" s="305" t="str">
        <f ca="true">+IF(OFFSET('Water Data'!$G$29,0,10*ROW('Water Data'!G117))="","",OFFSET('Water Data'!$G$29,0,10*ROW('Water Data'!G117)))</f>
        <v/>
      </c>
      <c r="CE123" s="305" t="str">
        <f ca="true">+IF(OFFSET('Water Data'!$H$27,0,10*ROW('Water Data'!H117))="","",OFFSET('Water Data'!$H$27,0,10*ROW('Water Data'!H117)))</f>
        <v/>
      </c>
      <c r="CF123" s="305" t="str">
        <f ca="true">+IF(OFFSET('Water Data'!$H$28,0,10*ROW('Water Data'!H117))="","",OFFSET('Water Data'!$H$28,0,10*ROW('Water Data'!H117)))</f>
        <v/>
      </c>
      <c r="CG123" s="305" t="str">
        <f ca="true">+IF(OFFSET('Water Data'!$H$29,0,10*ROW('Water Data'!H117))="","",OFFSET('Water Data'!$H$29,0,10*ROW('Water Data'!H117)))</f>
        <v/>
      </c>
      <c r="CH123" s="305" t="str">
        <f ca="true">+IF(OFFSET('Water Data'!$I$27,0,10*ROW('Water Data'!I117))="","",OFFSET('Water Data'!$I$27,0,10*ROW('Water Data'!I117)))</f>
        <v/>
      </c>
      <c r="CI123" s="305" t="str">
        <f ca="true">+IF(OFFSET('Water Data'!$I$28,0,10*ROW('Water Data'!I117))="","",OFFSET('Water Data'!$I$28,0,10*ROW('Water Data'!I117)))</f>
        <v/>
      </c>
      <c r="CJ123" s="305" t="str">
        <f ca="true">+IF(OFFSET('Water Data'!$I$29,0,10*ROW('Water Data'!I117))="","",OFFSET('Water Data'!$I$29,0,10*ROW('Water Data'!I117)))</f>
        <v/>
      </c>
      <c r="CK123" s="305" t="str">
        <f ca="true">+IF(OFFSET('Sanitation Data'!$D$28,0,10*ROW('Sanitation Data'!D117))="","",OFFSET('Sanitation Data'!$D$28,0,10*ROW('Sanitation Data'!D117)))</f>
        <v/>
      </c>
      <c r="CL123" s="305" t="str">
        <f ca="true">+IF(OFFSET('Sanitation Data'!$D$29,0,10*ROW('Sanitation Data'!D117))="","",OFFSET('Sanitation Data'!$D$29,0,10*ROW('Sanitation Data'!D117)))</f>
        <v/>
      </c>
      <c r="CM123" s="305" t="str">
        <f ca="true">+IF(OFFSET('Sanitation Data'!$D$30,0,10*ROW('Sanitation Data'!D117))="","",OFFSET('Sanitation Data'!$D$30,0,10*ROW('Sanitation Data'!D117)))</f>
        <v/>
      </c>
      <c r="CN123" s="305" t="str">
        <f ca="true">+IF(OFFSET('Sanitation Data'!$D$31,0,10*ROW('Sanitation Data'!D117))="","",OFFSET('Sanitation Data'!$D$31,0,10*ROW('Sanitation Data'!D117)))</f>
        <v/>
      </c>
      <c r="CO123" s="305" t="str">
        <f ca="true">+IF(OFFSET('Sanitation Data'!$D$32,0,10*ROW('Sanitation Data'!D117))="","",OFFSET('Sanitation Data'!$D$32,0,10*ROW('Sanitation Data'!D117)))</f>
        <v/>
      </c>
      <c r="CP123" s="305" t="str">
        <f ca="true">+IF(OFFSET('Sanitation Data'!$E$28,0,10*ROW('Sanitation Data'!E117))="","",OFFSET('Sanitation Data'!$E$28,0,10*ROW('Sanitation Data'!E117)))</f>
        <v/>
      </c>
      <c r="CQ123" s="305" t="str">
        <f ca="true">+IF(OFFSET('Sanitation Data'!$E$29,0,10*ROW('Sanitation Data'!E117))="","",OFFSET('Sanitation Data'!$E$29,0,10*ROW('Sanitation Data'!E117)))</f>
        <v/>
      </c>
      <c r="CR123" s="305" t="str">
        <f ca="true">+IF(OFFSET('Sanitation Data'!$E$30,0,10*ROW('Sanitation Data'!E117))="","",OFFSET('Sanitation Data'!$E$30,0,10*ROW('Sanitation Data'!E117)))</f>
        <v/>
      </c>
      <c r="CS123" s="305" t="str">
        <f ca="true">+IF(OFFSET('Sanitation Data'!$E$31,0,10*ROW('Sanitation Data'!E117))="","",OFFSET('Sanitation Data'!$E$31,0,10*ROW('Sanitation Data'!E117)))</f>
        <v/>
      </c>
      <c r="CT123" s="305" t="str">
        <f ca="true">+IF(OFFSET('Sanitation Data'!$E$32,0,10*ROW('Sanitation Data'!E117))="","",OFFSET('Sanitation Data'!$E$32,0,10*ROW('Sanitation Data'!E117)))</f>
        <v/>
      </c>
      <c r="CU123" s="305" t="str">
        <f ca="true">+IF(OFFSET('Sanitation Data'!$F$28,0,10*ROW('Sanitation Data'!F117))="","",OFFSET('Sanitation Data'!$F$28,0,10*ROW('Sanitation Data'!F117)))</f>
        <v/>
      </c>
      <c r="CV123" s="305" t="str">
        <f ca="true">+IF(OFFSET('Sanitation Data'!$F$29,0,10*ROW('Sanitation Data'!F117))="","",OFFSET('Sanitation Data'!$F$29,0,10*ROW('Sanitation Data'!F117)))</f>
        <v/>
      </c>
      <c r="CW123" s="305" t="str">
        <f ca="true">+IF(OFFSET('Sanitation Data'!$F$30,0,10*ROW('Sanitation Data'!F117))="","",OFFSET('Sanitation Data'!$F$30,0,10*ROW('Sanitation Data'!F117)))</f>
        <v/>
      </c>
      <c r="CX123" s="305" t="str">
        <f ca="true">+IF(OFFSET('Sanitation Data'!$F$31,0,10*ROW('Sanitation Data'!F117))="","",OFFSET('Sanitation Data'!$F$31,0,10*ROW('Sanitation Data'!F117)))</f>
        <v/>
      </c>
      <c r="CY123" s="305" t="str">
        <f ca="true">+IF(OFFSET('Sanitation Data'!$F$32,0,10*ROW('Sanitation Data'!F117))="","",OFFSET('Sanitation Data'!$F$32,0,10*ROW('Sanitation Data'!F117)))</f>
        <v/>
      </c>
      <c r="CZ123" s="305" t="str">
        <f ca="true">+IF(OFFSET('Sanitation Data'!$G$28,0,10*ROW('Sanitation Data'!G117))="","",OFFSET('Sanitation Data'!$G$28,0,10*ROW('Sanitation Data'!G117)))</f>
        <v/>
      </c>
      <c r="DA123" s="305" t="str">
        <f ca="true">+IF(OFFSET('Sanitation Data'!$G$29,0,10*ROW('Sanitation Data'!G117))="","",OFFSET('Sanitation Data'!$G$29,0,10*ROW('Sanitation Data'!G117)))</f>
        <v/>
      </c>
      <c r="DB123" s="305" t="str">
        <f ca="true">+IF(OFFSET('Sanitation Data'!$G$30,0,10*ROW('Sanitation Data'!G117))="","",OFFSET('Sanitation Data'!$G$30,0,10*ROW('Sanitation Data'!G117)))</f>
        <v/>
      </c>
      <c r="DC123" s="305" t="str">
        <f ca="true">+IF(OFFSET('Sanitation Data'!$G$31,0,10*ROW('Sanitation Data'!G117))="","",OFFSET('Sanitation Data'!$G$31,0,10*ROW('Sanitation Data'!G117)))</f>
        <v/>
      </c>
      <c r="DD123" s="305" t="str">
        <f ca="true">+IF(OFFSET('Sanitation Data'!$G$32,0,10*ROW('Sanitation Data'!G117))="","",OFFSET('Sanitation Data'!$G$32,0,10*ROW('Sanitation Data'!G117)))</f>
        <v/>
      </c>
      <c r="DE123" s="305" t="str">
        <f ca="true">+IF(OFFSET('Sanitation Data'!$H$28,0,10*ROW('Sanitation Data'!H117))="","",OFFSET('Sanitation Data'!$H$28,0,10*ROW('Sanitation Data'!H117)))</f>
        <v/>
      </c>
      <c r="DF123" s="305" t="str">
        <f ca="true">+IF(OFFSET('Sanitation Data'!$H$29,0,10*ROW('Sanitation Data'!H117))="","",OFFSET('Sanitation Data'!$H$29,0,10*ROW('Sanitation Data'!H117)))</f>
        <v/>
      </c>
      <c r="DG123" s="305" t="str">
        <f ca="true">+IF(OFFSET('Sanitation Data'!$H$30,0,10*ROW('Sanitation Data'!H117))="","",OFFSET('Sanitation Data'!$H$30,0,10*ROW('Sanitation Data'!H117)))</f>
        <v/>
      </c>
      <c r="DH123" s="305" t="str">
        <f ca="true">+IF(OFFSET('Sanitation Data'!$H$31,0,10*ROW('Sanitation Data'!H117))="","",OFFSET('Sanitation Data'!$H$31,0,10*ROW('Sanitation Data'!H117)))</f>
        <v/>
      </c>
      <c r="DI123" s="305" t="str">
        <f ca="true">+IF(OFFSET('Sanitation Data'!$H$32,0,10*ROW('Sanitation Data'!H117))="","",OFFSET('Sanitation Data'!$H$32,0,10*ROW('Sanitation Data'!H117)))</f>
        <v/>
      </c>
      <c r="DJ123" s="305" t="str">
        <f ca="true">+IF(OFFSET('Sanitation Data'!$I$28,0,10*ROW('Sanitation Data'!I117))="","",OFFSET('Sanitation Data'!$I$28,0,10*ROW('Sanitation Data'!I117)))</f>
        <v/>
      </c>
      <c r="DK123" s="305" t="str">
        <f ca="true">+IF(OFFSET('Sanitation Data'!$I$29,0,10*ROW('Sanitation Data'!I117))="","",OFFSET('Sanitation Data'!$I$29,0,10*ROW('Sanitation Data'!I117)))</f>
        <v/>
      </c>
      <c r="DL123" s="305" t="str">
        <f ca="true">+IF(OFFSET('Sanitation Data'!$I$30,0,10*ROW('Sanitation Data'!I117))="","",OFFSET('Sanitation Data'!$I$30,0,10*ROW('Sanitation Data'!I117)))</f>
        <v/>
      </c>
      <c r="DM123" s="305" t="str">
        <f ca="true">+IF(OFFSET('Sanitation Data'!$I$31,0,10*ROW('Sanitation Data'!I117))="","",OFFSET('Sanitation Data'!$I$31,0,10*ROW('Sanitation Data'!I117)))</f>
        <v/>
      </c>
      <c r="DN123" s="305" t="str">
        <f ca="true">+IF(OFFSET('Sanitation Data'!$I$32,0,10*ROW('Sanitation Data'!I117))="","",OFFSET('Sanitation Data'!$I$32,0,10*ROW('Sanitation Data'!I117)))</f>
        <v/>
      </c>
      <c r="DO123" s="305" t="str">
        <f ca="true">+IF(OFFSET('Hygiene Data'!$D$11,0,10*ROW('Hygiene Data'!D117))="","",OFFSET('Hygiene Data'!$D$11,0,10*ROW('Hygiene Data'!D117)))</f>
        <v/>
      </c>
      <c r="DP123" s="305" t="str">
        <f ca="true">+IF(OFFSET('Hygiene Data'!$D$12,0,10*ROW('Hygiene Data'!D117))="","",OFFSET('Hygiene Data'!$D$12,0,10*ROW('Hygiene Data'!D117)))</f>
        <v/>
      </c>
      <c r="DQ123" s="305" t="str">
        <f ca="true">+IF(OFFSET('Hygiene Data'!$D$13,0,10*ROW('Hygiene Data'!D117))="","",OFFSET('Hygiene Data'!$D$13,0,10*ROW('Hygiene Data'!D117)))</f>
        <v/>
      </c>
      <c r="DR123" s="305" t="str">
        <f ca="true">+IF(OFFSET('Hygiene Data'!$E$11,0,10*ROW('Hygiene Data'!E117))="","",OFFSET('Hygiene Data'!$E$11,0,10*ROW('Hygiene Data'!E117)))</f>
        <v/>
      </c>
      <c r="DS123" s="305" t="str">
        <f ca="true">+IF(OFFSET('Hygiene Data'!$E$12,0,10*ROW('Hygiene Data'!E117))="","",OFFSET('Hygiene Data'!$E$12,0,10*ROW('Hygiene Data'!E117)))</f>
        <v/>
      </c>
      <c r="DT123" s="305" t="str">
        <f ca="true">+IF(OFFSET('Hygiene Data'!$E$13,0,10*ROW('Hygiene Data'!E117))="","",OFFSET('Hygiene Data'!$E$13,0,10*ROW('Hygiene Data'!E117)))</f>
        <v/>
      </c>
      <c r="DU123" s="305" t="str">
        <f ca="true">+IF(OFFSET('Hygiene Data'!$F$11,0,10*ROW('Hygiene Data'!F117))="","",OFFSET('Hygiene Data'!$F$11,0,10*ROW('Hygiene Data'!F117)))</f>
        <v/>
      </c>
      <c r="DV123" s="305" t="str">
        <f ca="true">+IF(OFFSET('Hygiene Data'!$F$12,0,10*ROW('Hygiene Data'!F117))="","",OFFSET('Hygiene Data'!$F$12,0,10*ROW('Hygiene Data'!F117)))</f>
        <v/>
      </c>
      <c r="DW123" s="305" t="str">
        <f ca="true">+IF(OFFSET('Hygiene Data'!$F$13,0,10*ROW('Hygiene Data'!F117))="","",OFFSET('Hygiene Data'!$F$13,0,10*ROW('Hygiene Data'!F117)))</f>
        <v/>
      </c>
      <c r="DX123" s="305" t="str">
        <f ca="true">+IF(OFFSET('Hygiene Data'!$G$11,0,10*ROW('Hygiene Data'!G117))="","",OFFSET('Hygiene Data'!$G$11,0,10*ROW('Hygiene Data'!G117)))</f>
        <v/>
      </c>
      <c r="DY123" s="305" t="str">
        <f ca="true">+IF(OFFSET('Hygiene Data'!$G$12,0,10*ROW('Hygiene Data'!G117))="","",OFFSET('Hygiene Data'!$G$12,0,10*ROW('Hygiene Data'!G117)))</f>
        <v/>
      </c>
      <c r="DZ123" s="305" t="str">
        <f ca="true">+IF(OFFSET('Hygiene Data'!$G$13,0,10*ROW('Hygiene Data'!G117))="","",OFFSET('Hygiene Data'!$G$13,0,10*ROW('Hygiene Data'!G117)))</f>
        <v/>
      </c>
      <c r="EA123" s="305" t="str">
        <f ca="true">+IF(OFFSET('Hygiene Data'!$H$11,0,10*ROW('Hygiene Data'!H117))="","",OFFSET('Hygiene Data'!$H$11,0,10*ROW('Hygiene Data'!H117)))</f>
        <v/>
      </c>
      <c r="EB123" s="305" t="str">
        <f ca="true">+IF(OFFSET('Hygiene Data'!$H$12,0,10*ROW('Hygiene Data'!H117))="","",OFFSET('Hygiene Data'!$H$12,0,10*ROW('Hygiene Data'!H117)))</f>
        <v/>
      </c>
      <c r="EC123" s="305" t="str">
        <f ca="true">+IF(OFFSET('Hygiene Data'!$H$13,0,10*ROW('Hygiene Data'!H117))="","",OFFSET('Hygiene Data'!$H$13,0,10*ROW('Hygiene Data'!H117)))</f>
        <v/>
      </c>
      <c r="ED123" s="305" t="str">
        <f ca="true">+IF(OFFSET('Hygiene Data'!$I$11,0,10*ROW('Hygiene Data'!I117))="","",OFFSET('Hygiene Data'!$I$11,0,10*ROW('Hygiene Data'!I117)))</f>
        <v/>
      </c>
      <c r="EE123" s="305" t="str">
        <f ca="true">+IF(OFFSET('Hygiene Data'!$I$12,0,10*ROW('Hygiene Data'!I117))="","",OFFSET('Hygiene Data'!$I$12,0,10*ROW('Hygiene Data'!I117)))</f>
        <v/>
      </c>
      <c r="EF123" s="305"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61"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5"/>
      <c r="BS124" s="305" t="str">
        <f ca="true">+IF(OFFSET('Water Data'!$D$27,0,10*ROW('Water Data'!D118))="","",OFFSET('Water Data'!$D$27,0,10*ROW('Water Data'!D118)))</f>
        <v/>
      </c>
      <c r="BT124" s="305" t="str">
        <f ca="true">+IF(OFFSET('Water Data'!$D$28,0,10*ROW('Water Data'!D118))="","",OFFSET('Water Data'!$D$28,0,10*ROW('Water Data'!D118)))</f>
        <v/>
      </c>
      <c r="BU124" s="305" t="str">
        <f ca="true">+IF(OFFSET('Water Data'!$D$29,0,10*ROW('Water Data'!D118))="","",OFFSET('Water Data'!$D$29,0,10*ROW('Water Data'!D118)))</f>
        <v/>
      </c>
      <c r="BV124" s="305" t="str">
        <f ca="true">+IF(OFFSET('Water Data'!$E$27,0,10*ROW('Water Data'!E118))="","",OFFSET('Water Data'!$E$27,0,10*ROW('Water Data'!E118)))</f>
        <v/>
      </c>
      <c r="BW124" s="305" t="str">
        <f ca="true">+IF(OFFSET('Water Data'!$E$28,0,10*ROW('Water Data'!E118))="","",OFFSET('Water Data'!$E$28,0,10*ROW('Water Data'!E118)))</f>
        <v/>
      </c>
      <c r="BX124" s="305" t="str">
        <f ca="true">+IF(OFFSET('Water Data'!$E$29,0,10*ROW('Water Data'!E118))="","",OFFSET('Water Data'!$E$29,0,10*ROW('Water Data'!E118)))</f>
        <v/>
      </c>
      <c r="BY124" s="305" t="str">
        <f ca="true">+IF(OFFSET('Water Data'!$F$27,0,10*ROW('Water Data'!F118))="","",OFFSET('Water Data'!$F$27,0,10*ROW('Water Data'!F118)))</f>
        <v/>
      </c>
      <c r="BZ124" s="305" t="str">
        <f ca="true">+IF(OFFSET('Water Data'!$F$28,0,10*ROW('Water Data'!F118))="","",OFFSET('Water Data'!$F$28,0,10*ROW('Water Data'!F118)))</f>
        <v/>
      </c>
      <c r="CA124" s="305" t="str">
        <f ca="true">+IF(OFFSET('Water Data'!$F$29,0,10*ROW('Water Data'!F118))="","",OFFSET('Water Data'!$F$29,0,10*ROW('Water Data'!F118)))</f>
        <v/>
      </c>
      <c r="CB124" s="305" t="str">
        <f ca="true">+IF(OFFSET('Water Data'!$G$27,0,10*ROW('Water Data'!G118))="","",OFFSET('Water Data'!$G$27,0,10*ROW('Water Data'!G118)))</f>
        <v/>
      </c>
      <c r="CC124" s="305" t="str">
        <f ca="true">+IF(OFFSET('Water Data'!$G$28,0,10*ROW('Water Data'!G118))="","",OFFSET('Water Data'!$G$28,0,10*ROW('Water Data'!G118)))</f>
        <v/>
      </c>
      <c r="CD124" s="305" t="str">
        <f ca="true">+IF(OFFSET('Water Data'!$G$29,0,10*ROW('Water Data'!G118))="","",OFFSET('Water Data'!$G$29,0,10*ROW('Water Data'!G118)))</f>
        <v/>
      </c>
      <c r="CE124" s="305" t="str">
        <f ca="true">+IF(OFFSET('Water Data'!$H$27,0,10*ROW('Water Data'!H118))="","",OFFSET('Water Data'!$H$27,0,10*ROW('Water Data'!H118)))</f>
        <v/>
      </c>
      <c r="CF124" s="305" t="str">
        <f ca="true">+IF(OFFSET('Water Data'!$H$28,0,10*ROW('Water Data'!H118))="","",OFFSET('Water Data'!$H$28,0,10*ROW('Water Data'!H118)))</f>
        <v/>
      </c>
      <c r="CG124" s="305" t="str">
        <f ca="true">+IF(OFFSET('Water Data'!$H$29,0,10*ROW('Water Data'!H118))="","",OFFSET('Water Data'!$H$29,0,10*ROW('Water Data'!H118)))</f>
        <v/>
      </c>
      <c r="CH124" s="305" t="str">
        <f ca="true">+IF(OFFSET('Water Data'!$I$27,0,10*ROW('Water Data'!I118))="","",OFFSET('Water Data'!$I$27,0,10*ROW('Water Data'!I118)))</f>
        <v/>
      </c>
      <c r="CI124" s="305" t="str">
        <f ca="true">+IF(OFFSET('Water Data'!$I$28,0,10*ROW('Water Data'!I118))="","",OFFSET('Water Data'!$I$28,0,10*ROW('Water Data'!I118)))</f>
        <v/>
      </c>
      <c r="CJ124" s="305" t="str">
        <f ca="true">+IF(OFFSET('Water Data'!$I$29,0,10*ROW('Water Data'!I118))="","",OFFSET('Water Data'!$I$29,0,10*ROW('Water Data'!I118)))</f>
        <v/>
      </c>
      <c r="CK124" s="305" t="str">
        <f ca="true">+IF(OFFSET('Sanitation Data'!$D$28,0,10*ROW('Sanitation Data'!D118))="","",OFFSET('Sanitation Data'!$D$28,0,10*ROW('Sanitation Data'!D118)))</f>
        <v/>
      </c>
      <c r="CL124" s="305" t="str">
        <f ca="true">+IF(OFFSET('Sanitation Data'!$D$29,0,10*ROW('Sanitation Data'!D118))="","",OFFSET('Sanitation Data'!$D$29,0,10*ROW('Sanitation Data'!D118)))</f>
        <v/>
      </c>
      <c r="CM124" s="305" t="str">
        <f ca="true">+IF(OFFSET('Sanitation Data'!$D$30,0,10*ROW('Sanitation Data'!D118))="","",OFFSET('Sanitation Data'!$D$30,0,10*ROW('Sanitation Data'!D118)))</f>
        <v/>
      </c>
      <c r="CN124" s="305" t="str">
        <f ca="true">+IF(OFFSET('Sanitation Data'!$D$31,0,10*ROW('Sanitation Data'!D118))="","",OFFSET('Sanitation Data'!$D$31,0,10*ROW('Sanitation Data'!D118)))</f>
        <v/>
      </c>
      <c r="CO124" s="305" t="str">
        <f ca="true">+IF(OFFSET('Sanitation Data'!$D$32,0,10*ROW('Sanitation Data'!D118))="","",OFFSET('Sanitation Data'!$D$32,0,10*ROW('Sanitation Data'!D118)))</f>
        <v/>
      </c>
      <c r="CP124" s="305" t="str">
        <f ca="true">+IF(OFFSET('Sanitation Data'!$E$28,0,10*ROW('Sanitation Data'!E118))="","",OFFSET('Sanitation Data'!$E$28,0,10*ROW('Sanitation Data'!E118)))</f>
        <v/>
      </c>
      <c r="CQ124" s="305" t="str">
        <f ca="true">+IF(OFFSET('Sanitation Data'!$E$29,0,10*ROW('Sanitation Data'!E118))="","",OFFSET('Sanitation Data'!$E$29,0,10*ROW('Sanitation Data'!E118)))</f>
        <v/>
      </c>
      <c r="CR124" s="305" t="str">
        <f ca="true">+IF(OFFSET('Sanitation Data'!$E$30,0,10*ROW('Sanitation Data'!E118))="","",OFFSET('Sanitation Data'!$E$30,0,10*ROW('Sanitation Data'!E118)))</f>
        <v/>
      </c>
      <c r="CS124" s="305" t="str">
        <f ca="true">+IF(OFFSET('Sanitation Data'!$E$31,0,10*ROW('Sanitation Data'!E118))="","",OFFSET('Sanitation Data'!$E$31,0,10*ROW('Sanitation Data'!E118)))</f>
        <v/>
      </c>
      <c r="CT124" s="305" t="str">
        <f ca="true">+IF(OFFSET('Sanitation Data'!$E$32,0,10*ROW('Sanitation Data'!E118))="","",OFFSET('Sanitation Data'!$E$32,0,10*ROW('Sanitation Data'!E118)))</f>
        <v/>
      </c>
      <c r="CU124" s="305" t="str">
        <f ca="true">+IF(OFFSET('Sanitation Data'!$F$28,0,10*ROW('Sanitation Data'!F118))="","",OFFSET('Sanitation Data'!$F$28,0,10*ROW('Sanitation Data'!F118)))</f>
        <v/>
      </c>
      <c r="CV124" s="305" t="str">
        <f ca="true">+IF(OFFSET('Sanitation Data'!$F$29,0,10*ROW('Sanitation Data'!F118))="","",OFFSET('Sanitation Data'!$F$29,0,10*ROW('Sanitation Data'!F118)))</f>
        <v/>
      </c>
      <c r="CW124" s="305" t="str">
        <f ca="true">+IF(OFFSET('Sanitation Data'!$F$30,0,10*ROW('Sanitation Data'!F118))="","",OFFSET('Sanitation Data'!$F$30,0,10*ROW('Sanitation Data'!F118)))</f>
        <v/>
      </c>
      <c r="CX124" s="305" t="str">
        <f ca="true">+IF(OFFSET('Sanitation Data'!$F$31,0,10*ROW('Sanitation Data'!F118))="","",OFFSET('Sanitation Data'!$F$31,0,10*ROW('Sanitation Data'!F118)))</f>
        <v/>
      </c>
      <c r="CY124" s="305" t="str">
        <f ca="true">+IF(OFFSET('Sanitation Data'!$F$32,0,10*ROW('Sanitation Data'!F118))="","",OFFSET('Sanitation Data'!$F$32,0,10*ROW('Sanitation Data'!F118)))</f>
        <v/>
      </c>
      <c r="CZ124" s="305" t="str">
        <f ca="true">+IF(OFFSET('Sanitation Data'!$G$28,0,10*ROW('Sanitation Data'!G118))="","",OFFSET('Sanitation Data'!$G$28,0,10*ROW('Sanitation Data'!G118)))</f>
        <v/>
      </c>
      <c r="DA124" s="305" t="str">
        <f ca="true">+IF(OFFSET('Sanitation Data'!$G$29,0,10*ROW('Sanitation Data'!G118))="","",OFFSET('Sanitation Data'!$G$29,0,10*ROW('Sanitation Data'!G118)))</f>
        <v/>
      </c>
      <c r="DB124" s="305" t="str">
        <f ca="true">+IF(OFFSET('Sanitation Data'!$G$30,0,10*ROW('Sanitation Data'!G118))="","",OFFSET('Sanitation Data'!$G$30,0,10*ROW('Sanitation Data'!G118)))</f>
        <v/>
      </c>
      <c r="DC124" s="305" t="str">
        <f ca="true">+IF(OFFSET('Sanitation Data'!$G$31,0,10*ROW('Sanitation Data'!G118))="","",OFFSET('Sanitation Data'!$G$31,0,10*ROW('Sanitation Data'!G118)))</f>
        <v/>
      </c>
      <c r="DD124" s="305" t="str">
        <f ca="true">+IF(OFFSET('Sanitation Data'!$G$32,0,10*ROW('Sanitation Data'!G118))="","",OFFSET('Sanitation Data'!$G$32,0,10*ROW('Sanitation Data'!G118)))</f>
        <v/>
      </c>
      <c r="DE124" s="305" t="str">
        <f ca="true">+IF(OFFSET('Sanitation Data'!$H$28,0,10*ROW('Sanitation Data'!H118))="","",OFFSET('Sanitation Data'!$H$28,0,10*ROW('Sanitation Data'!H118)))</f>
        <v/>
      </c>
      <c r="DF124" s="305" t="str">
        <f ca="true">+IF(OFFSET('Sanitation Data'!$H$29,0,10*ROW('Sanitation Data'!H118))="","",OFFSET('Sanitation Data'!$H$29,0,10*ROW('Sanitation Data'!H118)))</f>
        <v/>
      </c>
      <c r="DG124" s="305" t="str">
        <f ca="true">+IF(OFFSET('Sanitation Data'!$H$30,0,10*ROW('Sanitation Data'!H118))="","",OFFSET('Sanitation Data'!$H$30,0,10*ROW('Sanitation Data'!H118)))</f>
        <v/>
      </c>
      <c r="DH124" s="305" t="str">
        <f ca="true">+IF(OFFSET('Sanitation Data'!$H$31,0,10*ROW('Sanitation Data'!H118))="","",OFFSET('Sanitation Data'!$H$31,0,10*ROW('Sanitation Data'!H118)))</f>
        <v/>
      </c>
      <c r="DI124" s="305" t="str">
        <f ca="true">+IF(OFFSET('Sanitation Data'!$H$32,0,10*ROW('Sanitation Data'!H118))="","",OFFSET('Sanitation Data'!$H$32,0,10*ROW('Sanitation Data'!H118)))</f>
        <v/>
      </c>
      <c r="DJ124" s="305" t="str">
        <f ca="true">+IF(OFFSET('Sanitation Data'!$I$28,0,10*ROW('Sanitation Data'!I118))="","",OFFSET('Sanitation Data'!$I$28,0,10*ROW('Sanitation Data'!I118)))</f>
        <v/>
      </c>
      <c r="DK124" s="305" t="str">
        <f ca="true">+IF(OFFSET('Sanitation Data'!$I$29,0,10*ROW('Sanitation Data'!I118))="","",OFFSET('Sanitation Data'!$I$29,0,10*ROW('Sanitation Data'!I118)))</f>
        <v/>
      </c>
      <c r="DL124" s="305" t="str">
        <f ca="true">+IF(OFFSET('Sanitation Data'!$I$30,0,10*ROW('Sanitation Data'!I118))="","",OFFSET('Sanitation Data'!$I$30,0,10*ROW('Sanitation Data'!I118)))</f>
        <v/>
      </c>
      <c r="DM124" s="305" t="str">
        <f ca="true">+IF(OFFSET('Sanitation Data'!$I$31,0,10*ROW('Sanitation Data'!I118))="","",OFFSET('Sanitation Data'!$I$31,0,10*ROW('Sanitation Data'!I118)))</f>
        <v/>
      </c>
      <c r="DN124" s="305" t="str">
        <f ca="true">+IF(OFFSET('Sanitation Data'!$I$32,0,10*ROW('Sanitation Data'!I118))="","",OFFSET('Sanitation Data'!$I$32,0,10*ROW('Sanitation Data'!I118)))</f>
        <v/>
      </c>
      <c r="DO124" s="305" t="str">
        <f ca="true">+IF(OFFSET('Hygiene Data'!$D$11,0,10*ROW('Hygiene Data'!D118))="","",OFFSET('Hygiene Data'!$D$11,0,10*ROW('Hygiene Data'!D118)))</f>
        <v/>
      </c>
      <c r="DP124" s="305" t="str">
        <f ca="true">+IF(OFFSET('Hygiene Data'!$D$12,0,10*ROW('Hygiene Data'!D118))="","",OFFSET('Hygiene Data'!$D$12,0,10*ROW('Hygiene Data'!D118)))</f>
        <v/>
      </c>
      <c r="DQ124" s="305" t="str">
        <f ca="true">+IF(OFFSET('Hygiene Data'!$D$13,0,10*ROW('Hygiene Data'!D118))="","",OFFSET('Hygiene Data'!$D$13,0,10*ROW('Hygiene Data'!D118)))</f>
        <v/>
      </c>
      <c r="DR124" s="305" t="str">
        <f ca="true">+IF(OFFSET('Hygiene Data'!$E$11,0,10*ROW('Hygiene Data'!E118))="","",OFFSET('Hygiene Data'!$E$11,0,10*ROW('Hygiene Data'!E118)))</f>
        <v/>
      </c>
      <c r="DS124" s="305" t="str">
        <f ca="true">+IF(OFFSET('Hygiene Data'!$E$12,0,10*ROW('Hygiene Data'!E118))="","",OFFSET('Hygiene Data'!$E$12,0,10*ROW('Hygiene Data'!E118)))</f>
        <v/>
      </c>
      <c r="DT124" s="305" t="str">
        <f ca="true">+IF(OFFSET('Hygiene Data'!$E$13,0,10*ROW('Hygiene Data'!E118))="","",OFFSET('Hygiene Data'!$E$13,0,10*ROW('Hygiene Data'!E118)))</f>
        <v/>
      </c>
      <c r="DU124" s="305" t="str">
        <f ca="true">+IF(OFFSET('Hygiene Data'!$F$11,0,10*ROW('Hygiene Data'!F118))="","",OFFSET('Hygiene Data'!$F$11,0,10*ROW('Hygiene Data'!F118)))</f>
        <v/>
      </c>
      <c r="DV124" s="305" t="str">
        <f ca="true">+IF(OFFSET('Hygiene Data'!$F$12,0,10*ROW('Hygiene Data'!F118))="","",OFFSET('Hygiene Data'!$F$12,0,10*ROW('Hygiene Data'!F118)))</f>
        <v/>
      </c>
      <c r="DW124" s="305" t="str">
        <f ca="true">+IF(OFFSET('Hygiene Data'!$F$13,0,10*ROW('Hygiene Data'!F118))="","",OFFSET('Hygiene Data'!$F$13,0,10*ROW('Hygiene Data'!F118)))</f>
        <v/>
      </c>
      <c r="DX124" s="305" t="str">
        <f ca="true">+IF(OFFSET('Hygiene Data'!$G$11,0,10*ROW('Hygiene Data'!G118))="","",OFFSET('Hygiene Data'!$G$11,0,10*ROW('Hygiene Data'!G118)))</f>
        <v/>
      </c>
      <c r="DY124" s="305" t="str">
        <f ca="true">+IF(OFFSET('Hygiene Data'!$G$12,0,10*ROW('Hygiene Data'!G118))="","",OFFSET('Hygiene Data'!$G$12,0,10*ROW('Hygiene Data'!G118)))</f>
        <v/>
      </c>
      <c r="DZ124" s="305" t="str">
        <f ca="true">+IF(OFFSET('Hygiene Data'!$G$13,0,10*ROW('Hygiene Data'!G118))="","",OFFSET('Hygiene Data'!$G$13,0,10*ROW('Hygiene Data'!G118)))</f>
        <v/>
      </c>
      <c r="EA124" s="305" t="str">
        <f ca="true">+IF(OFFSET('Hygiene Data'!$H$11,0,10*ROW('Hygiene Data'!H118))="","",OFFSET('Hygiene Data'!$H$11,0,10*ROW('Hygiene Data'!H118)))</f>
        <v/>
      </c>
      <c r="EB124" s="305" t="str">
        <f ca="true">+IF(OFFSET('Hygiene Data'!$H$12,0,10*ROW('Hygiene Data'!H118))="","",OFFSET('Hygiene Data'!$H$12,0,10*ROW('Hygiene Data'!H118)))</f>
        <v/>
      </c>
      <c r="EC124" s="305" t="str">
        <f ca="true">+IF(OFFSET('Hygiene Data'!$H$13,0,10*ROW('Hygiene Data'!H118))="","",OFFSET('Hygiene Data'!$H$13,0,10*ROW('Hygiene Data'!H118)))</f>
        <v/>
      </c>
      <c r="ED124" s="305" t="str">
        <f ca="true">+IF(OFFSET('Hygiene Data'!$I$11,0,10*ROW('Hygiene Data'!I118))="","",OFFSET('Hygiene Data'!$I$11,0,10*ROW('Hygiene Data'!I118)))</f>
        <v/>
      </c>
      <c r="EE124" s="305" t="str">
        <f ca="true">+IF(OFFSET('Hygiene Data'!$I$12,0,10*ROW('Hygiene Data'!I118))="","",OFFSET('Hygiene Data'!$I$12,0,10*ROW('Hygiene Data'!I118)))</f>
        <v/>
      </c>
      <c r="EF124" s="305"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61"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5"/>
      <c r="BS125" s="305" t="str">
        <f ca="true">+IF(OFFSET('Water Data'!$D$27,0,10*ROW('Water Data'!D119))="","",OFFSET('Water Data'!$D$27,0,10*ROW('Water Data'!D119)))</f>
        <v/>
      </c>
      <c r="BT125" s="305" t="str">
        <f ca="true">+IF(OFFSET('Water Data'!$D$28,0,10*ROW('Water Data'!D119))="","",OFFSET('Water Data'!$D$28,0,10*ROW('Water Data'!D119)))</f>
        <v/>
      </c>
      <c r="BU125" s="305" t="str">
        <f ca="true">+IF(OFFSET('Water Data'!$D$29,0,10*ROW('Water Data'!D119))="","",OFFSET('Water Data'!$D$29,0,10*ROW('Water Data'!D119)))</f>
        <v/>
      </c>
      <c r="BV125" s="305" t="str">
        <f ca="true">+IF(OFFSET('Water Data'!$E$27,0,10*ROW('Water Data'!E119))="","",OFFSET('Water Data'!$E$27,0,10*ROW('Water Data'!E119)))</f>
        <v/>
      </c>
      <c r="BW125" s="305" t="str">
        <f ca="true">+IF(OFFSET('Water Data'!$E$28,0,10*ROW('Water Data'!E119))="","",OFFSET('Water Data'!$E$28,0,10*ROW('Water Data'!E119)))</f>
        <v/>
      </c>
      <c r="BX125" s="305" t="str">
        <f ca="true">+IF(OFFSET('Water Data'!$E$29,0,10*ROW('Water Data'!E119))="","",OFFSET('Water Data'!$E$29,0,10*ROW('Water Data'!E119)))</f>
        <v/>
      </c>
      <c r="BY125" s="305" t="str">
        <f ca="true">+IF(OFFSET('Water Data'!$F$27,0,10*ROW('Water Data'!F119))="","",OFFSET('Water Data'!$F$27,0,10*ROW('Water Data'!F119)))</f>
        <v/>
      </c>
      <c r="BZ125" s="305" t="str">
        <f ca="true">+IF(OFFSET('Water Data'!$F$28,0,10*ROW('Water Data'!F119))="","",OFFSET('Water Data'!$F$28,0,10*ROW('Water Data'!F119)))</f>
        <v/>
      </c>
      <c r="CA125" s="305" t="str">
        <f ca="true">+IF(OFFSET('Water Data'!$F$29,0,10*ROW('Water Data'!F119))="","",OFFSET('Water Data'!$F$29,0,10*ROW('Water Data'!F119)))</f>
        <v/>
      </c>
      <c r="CB125" s="305" t="str">
        <f ca="true">+IF(OFFSET('Water Data'!$G$27,0,10*ROW('Water Data'!G119))="","",OFFSET('Water Data'!$G$27,0,10*ROW('Water Data'!G119)))</f>
        <v/>
      </c>
      <c r="CC125" s="305" t="str">
        <f ca="true">+IF(OFFSET('Water Data'!$G$28,0,10*ROW('Water Data'!G119))="","",OFFSET('Water Data'!$G$28,0,10*ROW('Water Data'!G119)))</f>
        <v/>
      </c>
      <c r="CD125" s="305" t="str">
        <f ca="true">+IF(OFFSET('Water Data'!$G$29,0,10*ROW('Water Data'!G119))="","",OFFSET('Water Data'!$G$29,0,10*ROW('Water Data'!G119)))</f>
        <v/>
      </c>
      <c r="CE125" s="305" t="str">
        <f ca="true">+IF(OFFSET('Water Data'!$H$27,0,10*ROW('Water Data'!H119))="","",OFFSET('Water Data'!$H$27,0,10*ROW('Water Data'!H119)))</f>
        <v/>
      </c>
      <c r="CF125" s="305" t="str">
        <f ca="true">+IF(OFFSET('Water Data'!$H$28,0,10*ROW('Water Data'!H119))="","",OFFSET('Water Data'!$H$28,0,10*ROW('Water Data'!H119)))</f>
        <v/>
      </c>
      <c r="CG125" s="305" t="str">
        <f ca="true">+IF(OFFSET('Water Data'!$H$29,0,10*ROW('Water Data'!H119))="","",OFFSET('Water Data'!$H$29,0,10*ROW('Water Data'!H119)))</f>
        <v/>
      </c>
      <c r="CH125" s="305" t="str">
        <f ca="true">+IF(OFFSET('Water Data'!$I$27,0,10*ROW('Water Data'!I119))="","",OFFSET('Water Data'!$I$27,0,10*ROW('Water Data'!I119)))</f>
        <v/>
      </c>
      <c r="CI125" s="305" t="str">
        <f ca="true">+IF(OFFSET('Water Data'!$I$28,0,10*ROW('Water Data'!I119))="","",OFFSET('Water Data'!$I$28,0,10*ROW('Water Data'!I119)))</f>
        <v/>
      </c>
      <c r="CJ125" s="305" t="str">
        <f ca="true">+IF(OFFSET('Water Data'!$I$29,0,10*ROW('Water Data'!I119))="","",OFFSET('Water Data'!$I$29,0,10*ROW('Water Data'!I119)))</f>
        <v/>
      </c>
      <c r="CK125" s="305" t="str">
        <f ca="true">+IF(OFFSET('Sanitation Data'!$D$28,0,10*ROW('Sanitation Data'!D119))="","",OFFSET('Sanitation Data'!$D$28,0,10*ROW('Sanitation Data'!D119)))</f>
        <v/>
      </c>
      <c r="CL125" s="305" t="str">
        <f ca="true">+IF(OFFSET('Sanitation Data'!$D$29,0,10*ROW('Sanitation Data'!D119))="","",OFFSET('Sanitation Data'!$D$29,0,10*ROW('Sanitation Data'!D119)))</f>
        <v/>
      </c>
      <c r="CM125" s="305" t="str">
        <f ca="true">+IF(OFFSET('Sanitation Data'!$D$30,0,10*ROW('Sanitation Data'!D119))="","",OFFSET('Sanitation Data'!$D$30,0,10*ROW('Sanitation Data'!D119)))</f>
        <v/>
      </c>
      <c r="CN125" s="305" t="str">
        <f ca="true">+IF(OFFSET('Sanitation Data'!$D$31,0,10*ROW('Sanitation Data'!D119))="","",OFFSET('Sanitation Data'!$D$31,0,10*ROW('Sanitation Data'!D119)))</f>
        <v/>
      </c>
      <c r="CO125" s="305" t="str">
        <f ca="true">+IF(OFFSET('Sanitation Data'!$D$32,0,10*ROW('Sanitation Data'!D119))="","",OFFSET('Sanitation Data'!$D$32,0,10*ROW('Sanitation Data'!D119)))</f>
        <v/>
      </c>
      <c r="CP125" s="305" t="str">
        <f ca="true">+IF(OFFSET('Sanitation Data'!$E$28,0,10*ROW('Sanitation Data'!E119))="","",OFFSET('Sanitation Data'!$E$28,0,10*ROW('Sanitation Data'!E119)))</f>
        <v/>
      </c>
      <c r="CQ125" s="305" t="str">
        <f ca="true">+IF(OFFSET('Sanitation Data'!$E$29,0,10*ROW('Sanitation Data'!E119))="","",OFFSET('Sanitation Data'!$E$29,0,10*ROW('Sanitation Data'!E119)))</f>
        <v/>
      </c>
      <c r="CR125" s="305" t="str">
        <f ca="true">+IF(OFFSET('Sanitation Data'!$E$30,0,10*ROW('Sanitation Data'!E119))="","",OFFSET('Sanitation Data'!$E$30,0,10*ROW('Sanitation Data'!E119)))</f>
        <v/>
      </c>
      <c r="CS125" s="305" t="str">
        <f ca="true">+IF(OFFSET('Sanitation Data'!$E$31,0,10*ROW('Sanitation Data'!E119))="","",OFFSET('Sanitation Data'!$E$31,0,10*ROW('Sanitation Data'!E119)))</f>
        <v/>
      </c>
      <c r="CT125" s="305" t="str">
        <f ca="true">+IF(OFFSET('Sanitation Data'!$E$32,0,10*ROW('Sanitation Data'!E119))="","",OFFSET('Sanitation Data'!$E$32,0,10*ROW('Sanitation Data'!E119)))</f>
        <v/>
      </c>
      <c r="CU125" s="305" t="str">
        <f ca="true">+IF(OFFSET('Sanitation Data'!$F$28,0,10*ROW('Sanitation Data'!F119))="","",OFFSET('Sanitation Data'!$F$28,0,10*ROW('Sanitation Data'!F119)))</f>
        <v/>
      </c>
      <c r="CV125" s="305" t="str">
        <f ca="true">+IF(OFFSET('Sanitation Data'!$F$29,0,10*ROW('Sanitation Data'!F119))="","",OFFSET('Sanitation Data'!$F$29,0,10*ROW('Sanitation Data'!F119)))</f>
        <v/>
      </c>
      <c r="CW125" s="305" t="str">
        <f ca="true">+IF(OFFSET('Sanitation Data'!$F$30,0,10*ROW('Sanitation Data'!F119))="","",OFFSET('Sanitation Data'!$F$30,0,10*ROW('Sanitation Data'!F119)))</f>
        <v/>
      </c>
      <c r="CX125" s="305" t="str">
        <f ca="true">+IF(OFFSET('Sanitation Data'!$F$31,0,10*ROW('Sanitation Data'!F119))="","",OFFSET('Sanitation Data'!$F$31,0,10*ROW('Sanitation Data'!F119)))</f>
        <v/>
      </c>
      <c r="CY125" s="305" t="str">
        <f ca="true">+IF(OFFSET('Sanitation Data'!$F$32,0,10*ROW('Sanitation Data'!F119))="","",OFFSET('Sanitation Data'!$F$32,0,10*ROW('Sanitation Data'!F119)))</f>
        <v/>
      </c>
      <c r="CZ125" s="305" t="str">
        <f ca="true">+IF(OFFSET('Sanitation Data'!$G$28,0,10*ROW('Sanitation Data'!G119))="","",OFFSET('Sanitation Data'!$G$28,0,10*ROW('Sanitation Data'!G119)))</f>
        <v/>
      </c>
      <c r="DA125" s="305" t="str">
        <f ca="true">+IF(OFFSET('Sanitation Data'!$G$29,0,10*ROW('Sanitation Data'!G119))="","",OFFSET('Sanitation Data'!$G$29,0,10*ROW('Sanitation Data'!G119)))</f>
        <v/>
      </c>
      <c r="DB125" s="305" t="str">
        <f ca="true">+IF(OFFSET('Sanitation Data'!$G$30,0,10*ROW('Sanitation Data'!G119))="","",OFFSET('Sanitation Data'!$G$30,0,10*ROW('Sanitation Data'!G119)))</f>
        <v/>
      </c>
      <c r="DC125" s="305" t="str">
        <f ca="true">+IF(OFFSET('Sanitation Data'!$G$31,0,10*ROW('Sanitation Data'!G119))="","",OFFSET('Sanitation Data'!$G$31,0,10*ROW('Sanitation Data'!G119)))</f>
        <v/>
      </c>
      <c r="DD125" s="305" t="str">
        <f ca="true">+IF(OFFSET('Sanitation Data'!$G$32,0,10*ROW('Sanitation Data'!G119))="","",OFFSET('Sanitation Data'!$G$32,0,10*ROW('Sanitation Data'!G119)))</f>
        <v/>
      </c>
      <c r="DE125" s="305" t="str">
        <f ca="true">+IF(OFFSET('Sanitation Data'!$H$28,0,10*ROW('Sanitation Data'!H119))="","",OFFSET('Sanitation Data'!$H$28,0,10*ROW('Sanitation Data'!H119)))</f>
        <v/>
      </c>
      <c r="DF125" s="305" t="str">
        <f ca="true">+IF(OFFSET('Sanitation Data'!$H$29,0,10*ROW('Sanitation Data'!H119))="","",OFFSET('Sanitation Data'!$H$29,0,10*ROW('Sanitation Data'!H119)))</f>
        <v/>
      </c>
      <c r="DG125" s="305" t="str">
        <f ca="true">+IF(OFFSET('Sanitation Data'!$H$30,0,10*ROW('Sanitation Data'!H119))="","",OFFSET('Sanitation Data'!$H$30,0,10*ROW('Sanitation Data'!H119)))</f>
        <v/>
      </c>
      <c r="DH125" s="305" t="str">
        <f ca="true">+IF(OFFSET('Sanitation Data'!$H$31,0,10*ROW('Sanitation Data'!H119))="","",OFFSET('Sanitation Data'!$H$31,0,10*ROW('Sanitation Data'!H119)))</f>
        <v/>
      </c>
      <c r="DI125" s="305" t="str">
        <f ca="true">+IF(OFFSET('Sanitation Data'!$H$32,0,10*ROW('Sanitation Data'!H119))="","",OFFSET('Sanitation Data'!$H$32,0,10*ROW('Sanitation Data'!H119)))</f>
        <v/>
      </c>
      <c r="DJ125" s="305" t="str">
        <f ca="true">+IF(OFFSET('Sanitation Data'!$I$28,0,10*ROW('Sanitation Data'!I119))="","",OFFSET('Sanitation Data'!$I$28,0,10*ROW('Sanitation Data'!I119)))</f>
        <v/>
      </c>
      <c r="DK125" s="305" t="str">
        <f ca="true">+IF(OFFSET('Sanitation Data'!$I$29,0,10*ROW('Sanitation Data'!I119))="","",OFFSET('Sanitation Data'!$I$29,0,10*ROW('Sanitation Data'!I119)))</f>
        <v/>
      </c>
      <c r="DL125" s="305" t="str">
        <f ca="true">+IF(OFFSET('Sanitation Data'!$I$30,0,10*ROW('Sanitation Data'!I119))="","",OFFSET('Sanitation Data'!$I$30,0,10*ROW('Sanitation Data'!I119)))</f>
        <v/>
      </c>
      <c r="DM125" s="305" t="str">
        <f ca="true">+IF(OFFSET('Sanitation Data'!$I$31,0,10*ROW('Sanitation Data'!I119))="","",OFFSET('Sanitation Data'!$I$31,0,10*ROW('Sanitation Data'!I119)))</f>
        <v/>
      </c>
      <c r="DN125" s="305" t="str">
        <f ca="true">+IF(OFFSET('Sanitation Data'!$I$32,0,10*ROW('Sanitation Data'!I119))="","",OFFSET('Sanitation Data'!$I$32,0,10*ROW('Sanitation Data'!I119)))</f>
        <v/>
      </c>
      <c r="DO125" s="305" t="str">
        <f ca="true">+IF(OFFSET('Hygiene Data'!$D$11,0,10*ROW('Hygiene Data'!D119))="","",OFFSET('Hygiene Data'!$D$11,0,10*ROW('Hygiene Data'!D119)))</f>
        <v/>
      </c>
      <c r="DP125" s="305" t="str">
        <f ca="true">+IF(OFFSET('Hygiene Data'!$D$12,0,10*ROW('Hygiene Data'!D119))="","",OFFSET('Hygiene Data'!$D$12,0,10*ROW('Hygiene Data'!D119)))</f>
        <v/>
      </c>
      <c r="DQ125" s="305" t="str">
        <f ca="true">+IF(OFFSET('Hygiene Data'!$D$13,0,10*ROW('Hygiene Data'!D119))="","",OFFSET('Hygiene Data'!$D$13,0,10*ROW('Hygiene Data'!D119)))</f>
        <v/>
      </c>
      <c r="DR125" s="305" t="str">
        <f ca="true">+IF(OFFSET('Hygiene Data'!$E$11,0,10*ROW('Hygiene Data'!E119))="","",OFFSET('Hygiene Data'!$E$11,0,10*ROW('Hygiene Data'!E119)))</f>
        <v/>
      </c>
      <c r="DS125" s="305" t="str">
        <f ca="true">+IF(OFFSET('Hygiene Data'!$E$12,0,10*ROW('Hygiene Data'!E119))="","",OFFSET('Hygiene Data'!$E$12,0,10*ROW('Hygiene Data'!E119)))</f>
        <v/>
      </c>
      <c r="DT125" s="305" t="str">
        <f ca="true">+IF(OFFSET('Hygiene Data'!$E$13,0,10*ROW('Hygiene Data'!E119))="","",OFFSET('Hygiene Data'!$E$13,0,10*ROW('Hygiene Data'!E119)))</f>
        <v/>
      </c>
      <c r="DU125" s="305" t="str">
        <f ca="true">+IF(OFFSET('Hygiene Data'!$F$11,0,10*ROW('Hygiene Data'!F119))="","",OFFSET('Hygiene Data'!$F$11,0,10*ROW('Hygiene Data'!F119)))</f>
        <v/>
      </c>
      <c r="DV125" s="305" t="str">
        <f ca="true">+IF(OFFSET('Hygiene Data'!$F$12,0,10*ROW('Hygiene Data'!F119))="","",OFFSET('Hygiene Data'!$F$12,0,10*ROW('Hygiene Data'!F119)))</f>
        <v/>
      </c>
      <c r="DW125" s="305" t="str">
        <f ca="true">+IF(OFFSET('Hygiene Data'!$F$13,0,10*ROW('Hygiene Data'!F119))="","",OFFSET('Hygiene Data'!$F$13,0,10*ROW('Hygiene Data'!F119)))</f>
        <v/>
      </c>
      <c r="DX125" s="305" t="str">
        <f ca="true">+IF(OFFSET('Hygiene Data'!$G$11,0,10*ROW('Hygiene Data'!G119))="","",OFFSET('Hygiene Data'!$G$11,0,10*ROW('Hygiene Data'!G119)))</f>
        <v/>
      </c>
      <c r="DY125" s="305" t="str">
        <f ca="true">+IF(OFFSET('Hygiene Data'!$G$12,0,10*ROW('Hygiene Data'!G119))="","",OFFSET('Hygiene Data'!$G$12,0,10*ROW('Hygiene Data'!G119)))</f>
        <v/>
      </c>
      <c r="DZ125" s="305" t="str">
        <f ca="true">+IF(OFFSET('Hygiene Data'!$G$13,0,10*ROW('Hygiene Data'!G119))="","",OFFSET('Hygiene Data'!$G$13,0,10*ROW('Hygiene Data'!G119)))</f>
        <v/>
      </c>
      <c r="EA125" s="305" t="str">
        <f ca="true">+IF(OFFSET('Hygiene Data'!$H$11,0,10*ROW('Hygiene Data'!H119))="","",OFFSET('Hygiene Data'!$H$11,0,10*ROW('Hygiene Data'!H119)))</f>
        <v/>
      </c>
      <c r="EB125" s="305" t="str">
        <f ca="true">+IF(OFFSET('Hygiene Data'!$H$12,0,10*ROW('Hygiene Data'!H119))="","",OFFSET('Hygiene Data'!$H$12,0,10*ROW('Hygiene Data'!H119)))</f>
        <v/>
      </c>
      <c r="EC125" s="305" t="str">
        <f ca="true">+IF(OFFSET('Hygiene Data'!$H$13,0,10*ROW('Hygiene Data'!H119))="","",OFFSET('Hygiene Data'!$H$13,0,10*ROW('Hygiene Data'!H119)))</f>
        <v/>
      </c>
      <c r="ED125" s="305" t="str">
        <f ca="true">+IF(OFFSET('Hygiene Data'!$I$11,0,10*ROW('Hygiene Data'!I119))="","",OFFSET('Hygiene Data'!$I$11,0,10*ROW('Hygiene Data'!I119)))</f>
        <v/>
      </c>
      <c r="EE125" s="305" t="str">
        <f ca="true">+IF(OFFSET('Hygiene Data'!$I$12,0,10*ROW('Hygiene Data'!I119))="","",OFFSET('Hygiene Data'!$I$12,0,10*ROW('Hygiene Data'!I119)))</f>
        <v/>
      </c>
      <c r="EF125" s="305"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61"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5"/>
      <c r="BS126" s="305" t="str">
        <f ca="true">+IF(OFFSET('Water Data'!$D$27,0,10*ROW('Water Data'!D120))="","",OFFSET('Water Data'!$D$27,0,10*ROW('Water Data'!D120)))</f>
        <v/>
      </c>
      <c r="BT126" s="305" t="str">
        <f ca="true">+IF(OFFSET('Water Data'!$D$28,0,10*ROW('Water Data'!D120))="","",OFFSET('Water Data'!$D$28,0,10*ROW('Water Data'!D120)))</f>
        <v/>
      </c>
      <c r="BU126" s="305" t="str">
        <f ca="true">+IF(OFFSET('Water Data'!$D$29,0,10*ROW('Water Data'!D120))="","",OFFSET('Water Data'!$D$29,0,10*ROW('Water Data'!D120)))</f>
        <v/>
      </c>
      <c r="BV126" s="305" t="str">
        <f ca="true">+IF(OFFSET('Water Data'!$E$27,0,10*ROW('Water Data'!E120))="","",OFFSET('Water Data'!$E$27,0,10*ROW('Water Data'!E120)))</f>
        <v/>
      </c>
      <c r="BW126" s="305" t="str">
        <f ca="true">+IF(OFFSET('Water Data'!$E$28,0,10*ROW('Water Data'!E120))="","",OFFSET('Water Data'!$E$28,0,10*ROW('Water Data'!E120)))</f>
        <v/>
      </c>
      <c r="BX126" s="305" t="str">
        <f ca="true">+IF(OFFSET('Water Data'!$E$29,0,10*ROW('Water Data'!E120))="","",OFFSET('Water Data'!$E$29,0,10*ROW('Water Data'!E120)))</f>
        <v/>
      </c>
      <c r="BY126" s="305" t="str">
        <f ca="true">+IF(OFFSET('Water Data'!$F$27,0,10*ROW('Water Data'!F120))="","",OFFSET('Water Data'!$F$27,0,10*ROW('Water Data'!F120)))</f>
        <v/>
      </c>
      <c r="BZ126" s="305" t="str">
        <f ca="true">+IF(OFFSET('Water Data'!$F$28,0,10*ROW('Water Data'!F120))="","",OFFSET('Water Data'!$F$28,0,10*ROW('Water Data'!F120)))</f>
        <v/>
      </c>
      <c r="CA126" s="305" t="str">
        <f ca="true">+IF(OFFSET('Water Data'!$F$29,0,10*ROW('Water Data'!F120))="","",OFFSET('Water Data'!$F$29,0,10*ROW('Water Data'!F120)))</f>
        <v/>
      </c>
      <c r="CB126" s="305" t="str">
        <f ca="true">+IF(OFFSET('Water Data'!$G$27,0,10*ROW('Water Data'!G120))="","",OFFSET('Water Data'!$G$27,0,10*ROW('Water Data'!G120)))</f>
        <v/>
      </c>
      <c r="CC126" s="305" t="str">
        <f ca="true">+IF(OFFSET('Water Data'!$G$28,0,10*ROW('Water Data'!G120))="","",OFFSET('Water Data'!$G$28,0,10*ROW('Water Data'!G120)))</f>
        <v/>
      </c>
      <c r="CD126" s="305" t="str">
        <f ca="true">+IF(OFFSET('Water Data'!$G$29,0,10*ROW('Water Data'!G120))="","",OFFSET('Water Data'!$G$29,0,10*ROW('Water Data'!G120)))</f>
        <v/>
      </c>
      <c r="CE126" s="305" t="str">
        <f ca="true">+IF(OFFSET('Water Data'!$H$27,0,10*ROW('Water Data'!H120))="","",OFFSET('Water Data'!$H$27,0,10*ROW('Water Data'!H120)))</f>
        <v/>
      </c>
      <c r="CF126" s="305" t="str">
        <f ca="true">+IF(OFFSET('Water Data'!$H$28,0,10*ROW('Water Data'!H120))="","",OFFSET('Water Data'!$H$28,0,10*ROW('Water Data'!H120)))</f>
        <v/>
      </c>
      <c r="CG126" s="305" t="str">
        <f ca="true">+IF(OFFSET('Water Data'!$H$29,0,10*ROW('Water Data'!H120))="","",OFFSET('Water Data'!$H$29,0,10*ROW('Water Data'!H120)))</f>
        <v/>
      </c>
      <c r="CH126" s="305" t="str">
        <f ca="true">+IF(OFFSET('Water Data'!$I$27,0,10*ROW('Water Data'!I120))="","",OFFSET('Water Data'!$I$27,0,10*ROW('Water Data'!I120)))</f>
        <v/>
      </c>
      <c r="CI126" s="305" t="str">
        <f ca="true">+IF(OFFSET('Water Data'!$I$28,0,10*ROW('Water Data'!I120))="","",OFFSET('Water Data'!$I$28,0,10*ROW('Water Data'!I120)))</f>
        <v/>
      </c>
      <c r="CJ126" s="305" t="str">
        <f ca="true">+IF(OFFSET('Water Data'!$I$29,0,10*ROW('Water Data'!I120))="","",OFFSET('Water Data'!$I$29,0,10*ROW('Water Data'!I120)))</f>
        <v/>
      </c>
      <c r="CK126" s="305" t="str">
        <f ca="true">+IF(OFFSET('Sanitation Data'!$D$28,0,10*ROW('Sanitation Data'!D120))="","",OFFSET('Sanitation Data'!$D$28,0,10*ROW('Sanitation Data'!D120)))</f>
        <v/>
      </c>
      <c r="CL126" s="305" t="str">
        <f ca="true">+IF(OFFSET('Sanitation Data'!$D$29,0,10*ROW('Sanitation Data'!D120))="","",OFFSET('Sanitation Data'!$D$29,0,10*ROW('Sanitation Data'!D120)))</f>
        <v/>
      </c>
      <c r="CM126" s="305" t="str">
        <f ca="true">+IF(OFFSET('Sanitation Data'!$D$30,0,10*ROW('Sanitation Data'!D120))="","",OFFSET('Sanitation Data'!$D$30,0,10*ROW('Sanitation Data'!D120)))</f>
        <v/>
      </c>
      <c r="CN126" s="305" t="str">
        <f ca="true">+IF(OFFSET('Sanitation Data'!$D$31,0,10*ROW('Sanitation Data'!D120))="","",OFFSET('Sanitation Data'!$D$31,0,10*ROW('Sanitation Data'!D120)))</f>
        <v/>
      </c>
      <c r="CO126" s="305" t="str">
        <f ca="true">+IF(OFFSET('Sanitation Data'!$D$32,0,10*ROW('Sanitation Data'!D120))="","",OFFSET('Sanitation Data'!$D$32,0,10*ROW('Sanitation Data'!D120)))</f>
        <v/>
      </c>
      <c r="CP126" s="305" t="str">
        <f ca="true">+IF(OFFSET('Sanitation Data'!$E$28,0,10*ROW('Sanitation Data'!E120))="","",OFFSET('Sanitation Data'!$E$28,0,10*ROW('Sanitation Data'!E120)))</f>
        <v/>
      </c>
      <c r="CQ126" s="305" t="str">
        <f ca="true">+IF(OFFSET('Sanitation Data'!$E$29,0,10*ROW('Sanitation Data'!E120))="","",OFFSET('Sanitation Data'!$E$29,0,10*ROW('Sanitation Data'!E120)))</f>
        <v/>
      </c>
      <c r="CR126" s="305" t="str">
        <f ca="true">+IF(OFFSET('Sanitation Data'!$E$30,0,10*ROW('Sanitation Data'!E120))="","",OFFSET('Sanitation Data'!$E$30,0,10*ROW('Sanitation Data'!E120)))</f>
        <v/>
      </c>
      <c r="CS126" s="305" t="str">
        <f ca="true">+IF(OFFSET('Sanitation Data'!$E$31,0,10*ROW('Sanitation Data'!E120))="","",OFFSET('Sanitation Data'!$E$31,0,10*ROW('Sanitation Data'!E120)))</f>
        <v/>
      </c>
      <c r="CT126" s="305" t="str">
        <f ca="true">+IF(OFFSET('Sanitation Data'!$E$32,0,10*ROW('Sanitation Data'!E120))="","",OFFSET('Sanitation Data'!$E$32,0,10*ROW('Sanitation Data'!E120)))</f>
        <v/>
      </c>
      <c r="CU126" s="305" t="str">
        <f ca="true">+IF(OFFSET('Sanitation Data'!$F$28,0,10*ROW('Sanitation Data'!F120))="","",OFFSET('Sanitation Data'!$F$28,0,10*ROW('Sanitation Data'!F120)))</f>
        <v/>
      </c>
      <c r="CV126" s="305" t="str">
        <f ca="true">+IF(OFFSET('Sanitation Data'!$F$29,0,10*ROW('Sanitation Data'!F120))="","",OFFSET('Sanitation Data'!$F$29,0,10*ROW('Sanitation Data'!F120)))</f>
        <v/>
      </c>
      <c r="CW126" s="305" t="str">
        <f ca="true">+IF(OFFSET('Sanitation Data'!$F$30,0,10*ROW('Sanitation Data'!F120))="","",OFFSET('Sanitation Data'!$F$30,0,10*ROW('Sanitation Data'!F120)))</f>
        <v/>
      </c>
      <c r="CX126" s="305" t="str">
        <f ca="true">+IF(OFFSET('Sanitation Data'!$F$31,0,10*ROW('Sanitation Data'!F120))="","",OFFSET('Sanitation Data'!$F$31,0,10*ROW('Sanitation Data'!F120)))</f>
        <v/>
      </c>
      <c r="CY126" s="305" t="str">
        <f ca="true">+IF(OFFSET('Sanitation Data'!$F$32,0,10*ROW('Sanitation Data'!F120))="","",OFFSET('Sanitation Data'!$F$32,0,10*ROW('Sanitation Data'!F120)))</f>
        <v/>
      </c>
      <c r="CZ126" s="305" t="str">
        <f ca="true">+IF(OFFSET('Sanitation Data'!$G$28,0,10*ROW('Sanitation Data'!G120))="","",OFFSET('Sanitation Data'!$G$28,0,10*ROW('Sanitation Data'!G120)))</f>
        <v/>
      </c>
      <c r="DA126" s="305" t="str">
        <f ca="true">+IF(OFFSET('Sanitation Data'!$G$29,0,10*ROW('Sanitation Data'!G120))="","",OFFSET('Sanitation Data'!$G$29,0,10*ROW('Sanitation Data'!G120)))</f>
        <v/>
      </c>
      <c r="DB126" s="305" t="str">
        <f ca="true">+IF(OFFSET('Sanitation Data'!$G$30,0,10*ROW('Sanitation Data'!G120))="","",OFFSET('Sanitation Data'!$G$30,0,10*ROW('Sanitation Data'!G120)))</f>
        <v/>
      </c>
      <c r="DC126" s="305" t="str">
        <f ca="true">+IF(OFFSET('Sanitation Data'!$G$31,0,10*ROW('Sanitation Data'!G120))="","",OFFSET('Sanitation Data'!$G$31,0,10*ROW('Sanitation Data'!G120)))</f>
        <v/>
      </c>
      <c r="DD126" s="305" t="str">
        <f ca="true">+IF(OFFSET('Sanitation Data'!$G$32,0,10*ROW('Sanitation Data'!G120))="","",OFFSET('Sanitation Data'!$G$32,0,10*ROW('Sanitation Data'!G120)))</f>
        <v/>
      </c>
      <c r="DE126" s="305" t="str">
        <f ca="true">+IF(OFFSET('Sanitation Data'!$H$28,0,10*ROW('Sanitation Data'!H120))="","",OFFSET('Sanitation Data'!$H$28,0,10*ROW('Sanitation Data'!H120)))</f>
        <v/>
      </c>
      <c r="DF126" s="305" t="str">
        <f ca="true">+IF(OFFSET('Sanitation Data'!$H$29,0,10*ROW('Sanitation Data'!H120))="","",OFFSET('Sanitation Data'!$H$29,0,10*ROW('Sanitation Data'!H120)))</f>
        <v/>
      </c>
      <c r="DG126" s="305" t="str">
        <f ca="true">+IF(OFFSET('Sanitation Data'!$H$30,0,10*ROW('Sanitation Data'!H120))="","",OFFSET('Sanitation Data'!$H$30,0,10*ROW('Sanitation Data'!H120)))</f>
        <v/>
      </c>
      <c r="DH126" s="305" t="str">
        <f ca="true">+IF(OFFSET('Sanitation Data'!$H$31,0,10*ROW('Sanitation Data'!H120))="","",OFFSET('Sanitation Data'!$H$31,0,10*ROW('Sanitation Data'!H120)))</f>
        <v/>
      </c>
      <c r="DI126" s="305" t="str">
        <f ca="true">+IF(OFFSET('Sanitation Data'!$H$32,0,10*ROW('Sanitation Data'!H120))="","",OFFSET('Sanitation Data'!$H$32,0,10*ROW('Sanitation Data'!H120)))</f>
        <v/>
      </c>
      <c r="DJ126" s="305" t="str">
        <f ca="true">+IF(OFFSET('Sanitation Data'!$I$28,0,10*ROW('Sanitation Data'!I120))="","",OFFSET('Sanitation Data'!$I$28,0,10*ROW('Sanitation Data'!I120)))</f>
        <v/>
      </c>
      <c r="DK126" s="305" t="str">
        <f ca="true">+IF(OFFSET('Sanitation Data'!$I$29,0,10*ROW('Sanitation Data'!I120))="","",OFFSET('Sanitation Data'!$I$29,0,10*ROW('Sanitation Data'!I120)))</f>
        <v/>
      </c>
      <c r="DL126" s="305" t="str">
        <f ca="true">+IF(OFFSET('Sanitation Data'!$I$30,0,10*ROW('Sanitation Data'!I120))="","",OFFSET('Sanitation Data'!$I$30,0,10*ROW('Sanitation Data'!I120)))</f>
        <v/>
      </c>
      <c r="DM126" s="305" t="str">
        <f ca="true">+IF(OFFSET('Sanitation Data'!$I$31,0,10*ROW('Sanitation Data'!I120))="","",OFFSET('Sanitation Data'!$I$31,0,10*ROW('Sanitation Data'!I120)))</f>
        <v/>
      </c>
      <c r="DN126" s="305" t="str">
        <f ca="true">+IF(OFFSET('Sanitation Data'!$I$32,0,10*ROW('Sanitation Data'!I120))="","",OFFSET('Sanitation Data'!$I$32,0,10*ROW('Sanitation Data'!I120)))</f>
        <v/>
      </c>
      <c r="DO126" s="305" t="str">
        <f ca="true">+IF(OFFSET('Hygiene Data'!$D$11,0,10*ROW('Hygiene Data'!D120))="","",OFFSET('Hygiene Data'!$D$11,0,10*ROW('Hygiene Data'!D120)))</f>
        <v/>
      </c>
      <c r="DP126" s="305" t="str">
        <f ca="true">+IF(OFFSET('Hygiene Data'!$D$12,0,10*ROW('Hygiene Data'!D120))="","",OFFSET('Hygiene Data'!$D$12,0,10*ROW('Hygiene Data'!D120)))</f>
        <v/>
      </c>
      <c r="DQ126" s="305" t="str">
        <f ca="true">+IF(OFFSET('Hygiene Data'!$D$13,0,10*ROW('Hygiene Data'!D120))="","",OFFSET('Hygiene Data'!$D$13,0,10*ROW('Hygiene Data'!D120)))</f>
        <v/>
      </c>
      <c r="DR126" s="305" t="str">
        <f ca="true">+IF(OFFSET('Hygiene Data'!$E$11,0,10*ROW('Hygiene Data'!E120))="","",OFFSET('Hygiene Data'!$E$11,0,10*ROW('Hygiene Data'!E120)))</f>
        <v/>
      </c>
      <c r="DS126" s="305" t="str">
        <f ca="true">+IF(OFFSET('Hygiene Data'!$E$12,0,10*ROW('Hygiene Data'!E120))="","",OFFSET('Hygiene Data'!$E$12,0,10*ROW('Hygiene Data'!E120)))</f>
        <v/>
      </c>
      <c r="DT126" s="305" t="str">
        <f ca="true">+IF(OFFSET('Hygiene Data'!$E$13,0,10*ROW('Hygiene Data'!E120))="","",OFFSET('Hygiene Data'!$E$13,0,10*ROW('Hygiene Data'!E120)))</f>
        <v/>
      </c>
      <c r="DU126" s="305" t="str">
        <f ca="true">+IF(OFFSET('Hygiene Data'!$F$11,0,10*ROW('Hygiene Data'!F120))="","",OFFSET('Hygiene Data'!$F$11,0,10*ROW('Hygiene Data'!F120)))</f>
        <v/>
      </c>
      <c r="DV126" s="305" t="str">
        <f ca="true">+IF(OFFSET('Hygiene Data'!$F$12,0,10*ROW('Hygiene Data'!F120))="","",OFFSET('Hygiene Data'!$F$12,0,10*ROW('Hygiene Data'!F120)))</f>
        <v/>
      </c>
      <c r="DW126" s="305" t="str">
        <f ca="true">+IF(OFFSET('Hygiene Data'!$F$13,0,10*ROW('Hygiene Data'!F120))="","",OFFSET('Hygiene Data'!$F$13,0,10*ROW('Hygiene Data'!F120)))</f>
        <v/>
      </c>
      <c r="DX126" s="305" t="str">
        <f ca="true">+IF(OFFSET('Hygiene Data'!$G$11,0,10*ROW('Hygiene Data'!G120))="","",OFFSET('Hygiene Data'!$G$11,0,10*ROW('Hygiene Data'!G120)))</f>
        <v/>
      </c>
      <c r="DY126" s="305" t="str">
        <f ca="true">+IF(OFFSET('Hygiene Data'!$G$12,0,10*ROW('Hygiene Data'!G120))="","",OFFSET('Hygiene Data'!$G$12,0,10*ROW('Hygiene Data'!G120)))</f>
        <v/>
      </c>
      <c r="DZ126" s="305" t="str">
        <f ca="true">+IF(OFFSET('Hygiene Data'!$G$13,0,10*ROW('Hygiene Data'!G120))="","",OFFSET('Hygiene Data'!$G$13,0,10*ROW('Hygiene Data'!G120)))</f>
        <v/>
      </c>
      <c r="EA126" s="305" t="str">
        <f ca="true">+IF(OFFSET('Hygiene Data'!$H$11,0,10*ROW('Hygiene Data'!H120))="","",OFFSET('Hygiene Data'!$H$11,0,10*ROW('Hygiene Data'!H120)))</f>
        <v/>
      </c>
      <c r="EB126" s="305" t="str">
        <f ca="true">+IF(OFFSET('Hygiene Data'!$H$12,0,10*ROW('Hygiene Data'!H120))="","",OFFSET('Hygiene Data'!$H$12,0,10*ROW('Hygiene Data'!H120)))</f>
        <v/>
      </c>
      <c r="EC126" s="305" t="str">
        <f ca="true">+IF(OFFSET('Hygiene Data'!$H$13,0,10*ROW('Hygiene Data'!H120))="","",OFFSET('Hygiene Data'!$H$13,0,10*ROW('Hygiene Data'!H120)))</f>
        <v/>
      </c>
      <c r="ED126" s="305" t="str">
        <f ca="true">+IF(OFFSET('Hygiene Data'!$I$11,0,10*ROW('Hygiene Data'!I120))="","",OFFSET('Hygiene Data'!$I$11,0,10*ROW('Hygiene Data'!I120)))</f>
        <v/>
      </c>
      <c r="EE126" s="305" t="str">
        <f ca="true">+IF(OFFSET('Hygiene Data'!$I$12,0,10*ROW('Hygiene Data'!I120))="","",OFFSET('Hygiene Data'!$I$12,0,10*ROW('Hygiene Data'!I120)))</f>
        <v/>
      </c>
      <c r="EF126" s="305"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61"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5"/>
      <c r="BS127" s="305" t="str">
        <f ca="true">+IF(OFFSET('Water Data'!$D$27,0,10*ROW('Water Data'!D121))="","",OFFSET('Water Data'!$D$27,0,10*ROW('Water Data'!D121)))</f>
        <v/>
      </c>
      <c r="BT127" s="305" t="str">
        <f ca="true">+IF(OFFSET('Water Data'!$D$28,0,10*ROW('Water Data'!D121))="","",OFFSET('Water Data'!$D$28,0,10*ROW('Water Data'!D121)))</f>
        <v/>
      </c>
      <c r="BU127" s="305" t="str">
        <f ca="true">+IF(OFFSET('Water Data'!$D$29,0,10*ROW('Water Data'!D121))="","",OFFSET('Water Data'!$D$29,0,10*ROW('Water Data'!D121)))</f>
        <v/>
      </c>
      <c r="BV127" s="305" t="str">
        <f ca="true">+IF(OFFSET('Water Data'!$E$27,0,10*ROW('Water Data'!E121))="","",OFFSET('Water Data'!$E$27,0,10*ROW('Water Data'!E121)))</f>
        <v/>
      </c>
      <c r="BW127" s="305" t="str">
        <f ca="true">+IF(OFFSET('Water Data'!$E$28,0,10*ROW('Water Data'!E121))="","",OFFSET('Water Data'!$E$28,0,10*ROW('Water Data'!E121)))</f>
        <v/>
      </c>
      <c r="BX127" s="305" t="str">
        <f ca="true">+IF(OFFSET('Water Data'!$E$29,0,10*ROW('Water Data'!E121))="","",OFFSET('Water Data'!$E$29,0,10*ROW('Water Data'!E121)))</f>
        <v/>
      </c>
      <c r="BY127" s="305" t="str">
        <f ca="true">+IF(OFFSET('Water Data'!$F$27,0,10*ROW('Water Data'!F121))="","",OFFSET('Water Data'!$F$27,0,10*ROW('Water Data'!F121)))</f>
        <v/>
      </c>
      <c r="BZ127" s="305" t="str">
        <f ca="true">+IF(OFFSET('Water Data'!$F$28,0,10*ROW('Water Data'!F121))="","",OFFSET('Water Data'!$F$28,0,10*ROW('Water Data'!F121)))</f>
        <v/>
      </c>
      <c r="CA127" s="305" t="str">
        <f ca="true">+IF(OFFSET('Water Data'!$F$29,0,10*ROW('Water Data'!F121))="","",OFFSET('Water Data'!$F$29,0,10*ROW('Water Data'!F121)))</f>
        <v/>
      </c>
      <c r="CB127" s="305" t="str">
        <f ca="true">+IF(OFFSET('Water Data'!$G$27,0,10*ROW('Water Data'!G121))="","",OFFSET('Water Data'!$G$27,0,10*ROW('Water Data'!G121)))</f>
        <v/>
      </c>
      <c r="CC127" s="305" t="str">
        <f ca="true">+IF(OFFSET('Water Data'!$G$28,0,10*ROW('Water Data'!G121))="","",OFFSET('Water Data'!$G$28,0,10*ROW('Water Data'!G121)))</f>
        <v/>
      </c>
      <c r="CD127" s="305" t="str">
        <f ca="true">+IF(OFFSET('Water Data'!$G$29,0,10*ROW('Water Data'!G121))="","",OFFSET('Water Data'!$G$29,0,10*ROW('Water Data'!G121)))</f>
        <v/>
      </c>
      <c r="CE127" s="305" t="str">
        <f ca="true">+IF(OFFSET('Water Data'!$H$27,0,10*ROW('Water Data'!H121))="","",OFFSET('Water Data'!$H$27,0,10*ROW('Water Data'!H121)))</f>
        <v/>
      </c>
      <c r="CF127" s="305" t="str">
        <f ca="true">+IF(OFFSET('Water Data'!$H$28,0,10*ROW('Water Data'!H121))="","",OFFSET('Water Data'!$H$28,0,10*ROW('Water Data'!H121)))</f>
        <v/>
      </c>
      <c r="CG127" s="305" t="str">
        <f ca="true">+IF(OFFSET('Water Data'!$H$29,0,10*ROW('Water Data'!H121))="","",OFFSET('Water Data'!$H$29,0,10*ROW('Water Data'!H121)))</f>
        <v/>
      </c>
      <c r="CH127" s="305" t="str">
        <f ca="true">+IF(OFFSET('Water Data'!$I$27,0,10*ROW('Water Data'!I121))="","",OFFSET('Water Data'!$I$27,0,10*ROW('Water Data'!I121)))</f>
        <v/>
      </c>
      <c r="CI127" s="305" t="str">
        <f ca="true">+IF(OFFSET('Water Data'!$I$28,0,10*ROW('Water Data'!I121))="","",OFFSET('Water Data'!$I$28,0,10*ROW('Water Data'!I121)))</f>
        <v/>
      </c>
      <c r="CJ127" s="305" t="str">
        <f ca="true">+IF(OFFSET('Water Data'!$I$29,0,10*ROW('Water Data'!I121))="","",OFFSET('Water Data'!$I$29,0,10*ROW('Water Data'!I121)))</f>
        <v/>
      </c>
      <c r="CK127" s="305" t="str">
        <f ca="true">+IF(OFFSET('Sanitation Data'!$D$28,0,10*ROW('Sanitation Data'!D121))="","",OFFSET('Sanitation Data'!$D$28,0,10*ROW('Sanitation Data'!D121)))</f>
        <v/>
      </c>
      <c r="CL127" s="305" t="str">
        <f ca="true">+IF(OFFSET('Sanitation Data'!$D$29,0,10*ROW('Sanitation Data'!D121))="","",OFFSET('Sanitation Data'!$D$29,0,10*ROW('Sanitation Data'!D121)))</f>
        <v/>
      </c>
      <c r="CM127" s="305" t="str">
        <f ca="true">+IF(OFFSET('Sanitation Data'!$D$30,0,10*ROW('Sanitation Data'!D121))="","",OFFSET('Sanitation Data'!$D$30,0,10*ROW('Sanitation Data'!D121)))</f>
        <v/>
      </c>
      <c r="CN127" s="305" t="str">
        <f ca="true">+IF(OFFSET('Sanitation Data'!$D$31,0,10*ROW('Sanitation Data'!D121))="","",OFFSET('Sanitation Data'!$D$31,0,10*ROW('Sanitation Data'!D121)))</f>
        <v/>
      </c>
      <c r="CO127" s="305" t="str">
        <f ca="true">+IF(OFFSET('Sanitation Data'!$D$32,0,10*ROW('Sanitation Data'!D121))="","",OFFSET('Sanitation Data'!$D$32,0,10*ROW('Sanitation Data'!D121)))</f>
        <v/>
      </c>
      <c r="CP127" s="305" t="str">
        <f ca="true">+IF(OFFSET('Sanitation Data'!$E$28,0,10*ROW('Sanitation Data'!E121))="","",OFFSET('Sanitation Data'!$E$28,0,10*ROW('Sanitation Data'!E121)))</f>
        <v/>
      </c>
      <c r="CQ127" s="305" t="str">
        <f ca="true">+IF(OFFSET('Sanitation Data'!$E$29,0,10*ROW('Sanitation Data'!E121))="","",OFFSET('Sanitation Data'!$E$29,0,10*ROW('Sanitation Data'!E121)))</f>
        <v/>
      </c>
      <c r="CR127" s="305" t="str">
        <f ca="true">+IF(OFFSET('Sanitation Data'!$E$30,0,10*ROW('Sanitation Data'!E121))="","",OFFSET('Sanitation Data'!$E$30,0,10*ROW('Sanitation Data'!E121)))</f>
        <v/>
      </c>
      <c r="CS127" s="305" t="str">
        <f ca="true">+IF(OFFSET('Sanitation Data'!$E$31,0,10*ROW('Sanitation Data'!E121))="","",OFFSET('Sanitation Data'!$E$31,0,10*ROW('Sanitation Data'!E121)))</f>
        <v/>
      </c>
      <c r="CT127" s="305" t="str">
        <f ca="true">+IF(OFFSET('Sanitation Data'!$E$32,0,10*ROW('Sanitation Data'!E121))="","",OFFSET('Sanitation Data'!$E$32,0,10*ROW('Sanitation Data'!E121)))</f>
        <v/>
      </c>
      <c r="CU127" s="305" t="str">
        <f ca="true">+IF(OFFSET('Sanitation Data'!$F$28,0,10*ROW('Sanitation Data'!F121))="","",OFFSET('Sanitation Data'!$F$28,0,10*ROW('Sanitation Data'!F121)))</f>
        <v/>
      </c>
      <c r="CV127" s="305" t="str">
        <f ca="true">+IF(OFFSET('Sanitation Data'!$F$29,0,10*ROW('Sanitation Data'!F121))="","",OFFSET('Sanitation Data'!$F$29,0,10*ROW('Sanitation Data'!F121)))</f>
        <v/>
      </c>
      <c r="CW127" s="305" t="str">
        <f ca="true">+IF(OFFSET('Sanitation Data'!$F$30,0,10*ROW('Sanitation Data'!F121))="","",OFFSET('Sanitation Data'!$F$30,0,10*ROW('Sanitation Data'!F121)))</f>
        <v/>
      </c>
      <c r="CX127" s="305" t="str">
        <f ca="true">+IF(OFFSET('Sanitation Data'!$F$31,0,10*ROW('Sanitation Data'!F121))="","",OFFSET('Sanitation Data'!$F$31,0,10*ROW('Sanitation Data'!F121)))</f>
        <v/>
      </c>
      <c r="CY127" s="305" t="str">
        <f ca="true">+IF(OFFSET('Sanitation Data'!$F$32,0,10*ROW('Sanitation Data'!F121))="","",OFFSET('Sanitation Data'!$F$32,0,10*ROW('Sanitation Data'!F121)))</f>
        <v/>
      </c>
      <c r="CZ127" s="305" t="str">
        <f ca="true">+IF(OFFSET('Sanitation Data'!$G$28,0,10*ROW('Sanitation Data'!G121))="","",OFFSET('Sanitation Data'!$G$28,0,10*ROW('Sanitation Data'!G121)))</f>
        <v/>
      </c>
      <c r="DA127" s="305" t="str">
        <f ca="true">+IF(OFFSET('Sanitation Data'!$G$29,0,10*ROW('Sanitation Data'!G121))="","",OFFSET('Sanitation Data'!$G$29,0,10*ROW('Sanitation Data'!G121)))</f>
        <v/>
      </c>
      <c r="DB127" s="305" t="str">
        <f ca="true">+IF(OFFSET('Sanitation Data'!$G$30,0,10*ROW('Sanitation Data'!G121))="","",OFFSET('Sanitation Data'!$G$30,0,10*ROW('Sanitation Data'!G121)))</f>
        <v/>
      </c>
      <c r="DC127" s="305" t="str">
        <f ca="true">+IF(OFFSET('Sanitation Data'!$G$31,0,10*ROW('Sanitation Data'!G121))="","",OFFSET('Sanitation Data'!$G$31,0,10*ROW('Sanitation Data'!G121)))</f>
        <v/>
      </c>
      <c r="DD127" s="305" t="str">
        <f ca="true">+IF(OFFSET('Sanitation Data'!$G$32,0,10*ROW('Sanitation Data'!G121))="","",OFFSET('Sanitation Data'!$G$32,0,10*ROW('Sanitation Data'!G121)))</f>
        <v/>
      </c>
      <c r="DE127" s="305" t="str">
        <f ca="true">+IF(OFFSET('Sanitation Data'!$H$28,0,10*ROW('Sanitation Data'!H121))="","",OFFSET('Sanitation Data'!$H$28,0,10*ROW('Sanitation Data'!H121)))</f>
        <v/>
      </c>
      <c r="DF127" s="305" t="str">
        <f ca="true">+IF(OFFSET('Sanitation Data'!$H$29,0,10*ROW('Sanitation Data'!H121))="","",OFFSET('Sanitation Data'!$H$29,0,10*ROW('Sanitation Data'!H121)))</f>
        <v/>
      </c>
      <c r="DG127" s="305" t="str">
        <f ca="true">+IF(OFFSET('Sanitation Data'!$H$30,0,10*ROW('Sanitation Data'!H121))="","",OFFSET('Sanitation Data'!$H$30,0,10*ROW('Sanitation Data'!H121)))</f>
        <v/>
      </c>
      <c r="DH127" s="305" t="str">
        <f ca="true">+IF(OFFSET('Sanitation Data'!$H$31,0,10*ROW('Sanitation Data'!H121))="","",OFFSET('Sanitation Data'!$H$31,0,10*ROW('Sanitation Data'!H121)))</f>
        <v/>
      </c>
      <c r="DI127" s="305" t="str">
        <f ca="true">+IF(OFFSET('Sanitation Data'!$H$32,0,10*ROW('Sanitation Data'!H121))="","",OFFSET('Sanitation Data'!$H$32,0,10*ROW('Sanitation Data'!H121)))</f>
        <v/>
      </c>
      <c r="DJ127" s="305" t="str">
        <f ca="true">+IF(OFFSET('Sanitation Data'!$I$28,0,10*ROW('Sanitation Data'!I121))="","",OFFSET('Sanitation Data'!$I$28,0,10*ROW('Sanitation Data'!I121)))</f>
        <v/>
      </c>
      <c r="DK127" s="305" t="str">
        <f ca="true">+IF(OFFSET('Sanitation Data'!$I$29,0,10*ROW('Sanitation Data'!I121))="","",OFFSET('Sanitation Data'!$I$29,0,10*ROW('Sanitation Data'!I121)))</f>
        <v/>
      </c>
      <c r="DL127" s="305" t="str">
        <f ca="true">+IF(OFFSET('Sanitation Data'!$I$30,0,10*ROW('Sanitation Data'!I121))="","",OFFSET('Sanitation Data'!$I$30,0,10*ROW('Sanitation Data'!I121)))</f>
        <v/>
      </c>
      <c r="DM127" s="305" t="str">
        <f ca="true">+IF(OFFSET('Sanitation Data'!$I$31,0,10*ROW('Sanitation Data'!I121))="","",OFFSET('Sanitation Data'!$I$31,0,10*ROW('Sanitation Data'!I121)))</f>
        <v/>
      </c>
      <c r="DN127" s="305" t="str">
        <f ca="true">+IF(OFFSET('Sanitation Data'!$I$32,0,10*ROW('Sanitation Data'!I121))="","",OFFSET('Sanitation Data'!$I$32,0,10*ROW('Sanitation Data'!I121)))</f>
        <v/>
      </c>
      <c r="DO127" s="305" t="str">
        <f ca="true">+IF(OFFSET('Hygiene Data'!$D$11,0,10*ROW('Hygiene Data'!D121))="","",OFFSET('Hygiene Data'!$D$11,0,10*ROW('Hygiene Data'!D121)))</f>
        <v/>
      </c>
      <c r="DP127" s="305" t="str">
        <f ca="true">+IF(OFFSET('Hygiene Data'!$D$12,0,10*ROW('Hygiene Data'!D121))="","",OFFSET('Hygiene Data'!$D$12,0,10*ROW('Hygiene Data'!D121)))</f>
        <v/>
      </c>
      <c r="DQ127" s="305" t="str">
        <f ca="true">+IF(OFFSET('Hygiene Data'!$D$13,0,10*ROW('Hygiene Data'!D121))="","",OFFSET('Hygiene Data'!$D$13,0,10*ROW('Hygiene Data'!D121)))</f>
        <v/>
      </c>
      <c r="DR127" s="305" t="str">
        <f ca="true">+IF(OFFSET('Hygiene Data'!$E$11,0,10*ROW('Hygiene Data'!E121))="","",OFFSET('Hygiene Data'!$E$11,0,10*ROW('Hygiene Data'!E121)))</f>
        <v/>
      </c>
      <c r="DS127" s="305" t="str">
        <f ca="true">+IF(OFFSET('Hygiene Data'!$E$12,0,10*ROW('Hygiene Data'!E121))="","",OFFSET('Hygiene Data'!$E$12,0,10*ROW('Hygiene Data'!E121)))</f>
        <v/>
      </c>
      <c r="DT127" s="305" t="str">
        <f ca="true">+IF(OFFSET('Hygiene Data'!$E$13,0,10*ROW('Hygiene Data'!E121))="","",OFFSET('Hygiene Data'!$E$13,0,10*ROW('Hygiene Data'!E121)))</f>
        <v/>
      </c>
      <c r="DU127" s="305" t="str">
        <f ca="true">+IF(OFFSET('Hygiene Data'!$F$11,0,10*ROW('Hygiene Data'!F121))="","",OFFSET('Hygiene Data'!$F$11,0,10*ROW('Hygiene Data'!F121)))</f>
        <v/>
      </c>
      <c r="DV127" s="305" t="str">
        <f ca="true">+IF(OFFSET('Hygiene Data'!$F$12,0,10*ROW('Hygiene Data'!F121))="","",OFFSET('Hygiene Data'!$F$12,0,10*ROW('Hygiene Data'!F121)))</f>
        <v/>
      </c>
      <c r="DW127" s="305" t="str">
        <f ca="true">+IF(OFFSET('Hygiene Data'!$F$13,0,10*ROW('Hygiene Data'!F121))="","",OFFSET('Hygiene Data'!$F$13,0,10*ROW('Hygiene Data'!F121)))</f>
        <v/>
      </c>
      <c r="DX127" s="305" t="str">
        <f ca="true">+IF(OFFSET('Hygiene Data'!$G$11,0,10*ROW('Hygiene Data'!G121))="","",OFFSET('Hygiene Data'!$G$11,0,10*ROW('Hygiene Data'!G121)))</f>
        <v/>
      </c>
      <c r="DY127" s="305" t="str">
        <f ca="true">+IF(OFFSET('Hygiene Data'!$G$12,0,10*ROW('Hygiene Data'!G121))="","",OFFSET('Hygiene Data'!$G$12,0,10*ROW('Hygiene Data'!G121)))</f>
        <v/>
      </c>
      <c r="DZ127" s="305" t="str">
        <f ca="true">+IF(OFFSET('Hygiene Data'!$G$13,0,10*ROW('Hygiene Data'!G121))="","",OFFSET('Hygiene Data'!$G$13,0,10*ROW('Hygiene Data'!G121)))</f>
        <v/>
      </c>
      <c r="EA127" s="305" t="str">
        <f ca="true">+IF(OFFSET('Hygiene Data'!$H$11,0,10*ROW('Hygiene Data'!H121))="","",OFFSET('Hygiene Data'!$H$11,0,10*ROW('Hygiene Data'!H121)))</f>
        <v/>
      </c>
      <c r="EB127" s="305" t="str">
        <f ca="true">+IF(OFFSET('Hygiene Data'!$H$12,0,10*ROW('Hygiene Data'!H121))="","",OFFSET('Hygiene Data'!$H$12,0,10*ROW('Hygiene Data'!H121)))</f>
        <v/>
      </c>
      <c r="EC127" s="305" t="str">
        <f ca="true">+IF(OFFSET('Hygiene Data'!$H$13,0,10*ROW('Hygiene Data'!H121))="","",OFFSET('Hygiene Data'!$H$13,0,10*ROW('Hygiene Data'!H121)))</f>
        <v/>
      </c>
      <c r="ED127" s="305" t="str">
        <f ca="true">+IF(OFFSET('Hygiene Data'!$I$11,0,10*ROW('Hygiene Data'!I121))="","",OFFSET('Hygiene Data'!$I$11,0,10*ROW('Hygiene Data'!I121)))</f>
        <v/>
      </c>
      <c r="EE127" s="305" t="str">
        <f ca="true">+IF(OFFSET('Hygiene Data'!$I$12,0,10*ROW('Hygiene Data'!I121))="","",OFFSET('Hygiene Data'!$I$12,0,10*ROW('Hygiene Data'!I121)))</f>
        <v/>
      </c>
      <c r="EF127" s="305"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61"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5"/>
      <c r="BS128" s="305" t="str">
        <f ca="true">+IF(OFFSET('Water Data'!$D$27,0,10*ROW('Water Data'!D122))="","",OFFSET('Water Data'!$D$27,0,10*ROW('Water Data'!D122)))</f>
        <v/>
      </c>
      <c r="BT128" s="305" t="str">
        <f ca="true">+IF(OFFSET('Water Data'!$D$28,0,10*ROW('Water Data'!D122))="","",OFFSET('Water Data'!$D$28,0,10*ROW('Water Data'!D122)))</f>
        <v/>
      </c>
      <c r="BU128" s="305" t="str">
        <f ca="true">+IF(OFFSET('Water Data'!$D$29,0,10*ROW('Water Data'!D122))="","",OFFSET('Water Data'!$D$29,0,10*ROW('Water Data'!D122)))</f>
        <v/>
      </c>
      <c r="BV128" s="305" t="str">
        <f ca="true">+IF(OFFSET('Water Data'!$E$27,0,10*ROW('Water Data'!E122))="","",OFFSET('Water Data'!$E$27,0,10*ROW('Water Data'!E122)))</f>
        <v/>
      </c>
      <c r="BW128" s="305" t="str">
        <f ca="true">+IF(OFFSET('Water Data'!$E$28,0,10*ROW('Water Data'!E122))="","",OFFSET('Water Data'!$E$28,0,10*ROW('Water Data'!E122)))</f>
        <v/>
      </c>
      <c r="BX128" s="305" t="str">
        <f ca="true">+IF(OFFSET('Water Data'!$E$29,0,10*ROW('Water Data'!E122))="","",OFFSET('Water Data'!$E$29,0,10*ROW('Water Data'!E122)))</f>
        <v/>
      </c>
      <c r="BY128" s="305" t="str">
        <f ca="true">+IF(OFFSET('Water Data'!$F$27,0,10*ROW('Water Data'!F122))="","",OFFSET('Water Data'!$F$27,0,10*ROW('Water Data'!F122)))</f>
        <v/>
      </c>
      <c r="BZ128" s="305" t="str">
        <f ca="true">+IF(OFFSET('Water Data'!$F$28,0,10*ROW('Water Data'!F122))="","",OFFSET('Water Data'!$F$28,0,10*ROW('Water Data'!F122)))</f>
        <v/>
      </c>
      <c r="CA128" s="305" t="str">
        <f ca="true">+IF(OFFSET('Water Data'!$F$29,0,10*ROW('Water Data'!F122))="","",OFFSET('Water Data'!$F$29,0,10*ROW('Water Data'!F122)))</f>
        <v/>
      </c>
      <c r="CB128" s="305" t="str">
        <f ca="true">+IF(OFFSET('Water Data'!$G$27,0,10*ROW('Water Data'!G122))="","",OFFSET('Water Data'!$G$27,0,10*ROW('Water Data'!G122)))</f>
        <v/>
      </c>
      <c r="CC128" s="305" t="str">
        <f ca="true">+IF(OFFSET('Water Data'!$G$28,0,10*ROW('Water Data'!G122))="","",OFFSET('Water Data'!$G$28,0,10*ROW('Water Data'!G122)))</f>
        <v/>
      </c>
      <c r="CD128" s="305" t="str">
        <f ca="true">+IF(OFFSET('Water Data'!$G$29,0,10*ROW('Water Data'!G122))="","",OFFSET('Water Data'!$G$29,0,10*ROW('Water Data'!G122)))</f>
        <v/>
      </c>
      <c r="CE128" s="305" t="str">
        <f ca="true">+IF(OFFSET('Water Data'!$H$27,0,10*ROW('Water Data'!H122))="","",OFFSET('Water Data'!$H$27,0,10*ROW('Water Data'!H122)))</f>
        <v/>
      </c>
      <c r="CF128" s="305" t="str">
        <f ca="true">+IF(OFFSET('Water Data'!$H$28,0,10*ROW('Water Data'!H122))="","",OFFSET('Water Data'!$H$28,0,10*ROW('Water Data'!H122)))</f>
        <v/>
      </c>
      <c r="CG128" s="305" t="str">
        <f ca="true">+IF(OFFSET('Water Data'!$H$29,0,10*ROW('Water Data'!H122))="","",OFFSET('Water Data'!$H$29,0,10*ROW('Water Data'!H122)))</f>
        <v/>
      </c>
      <c r="CH128" s="305" t="str">
        <f ca="true">+IF(OFFSET('Water Data'!$I$27,0,10*ROW('Water Data'!I122))="","",OFFSET('Water Data'!$I$27,0,10*ROW('Water Data'!I122)))</f>
        <v/>
      </c>
      <c r="CI128" s="305" t="str">
        <f ca="true">+IF(OFFSET('Water Data'!$I$28,0,10*ROW('Water Data'!I122))="","",OFFSET('Water Data'!$I$28,0,10*ROW('Water Data'!I122)))</f>
        <v/>
      </c>
      <c r="CJ128" s="305" t="str">
        <f ca="true">+IF(OFFSET('Water Data'!$I$29,0,10*ROW('Water Data'!I122))="","",OFFSET('Water Data'!$I$29,0,10*ROW('Water Data'!I122)))</f>
        <v/>
      </c>
      <c r="CK128" s="305" t="str">
        <f ca="true">+IF(OFFSET('Sanitation Data'!$D$28,0,10*ROW('Sanitation Data'!D122))="","",OFFSET('Sanitation Data'!$D$28,0,10*ROW('Sanitation Data'!D122)))</f>
        <v/>
      </c>
      <c r="CL128" s="305" t="str">
        <f ca="true">+IF(OFFSET('Sanitation Data'!$D$29,0,10*ROW('Sanitation Data'!D122))="","",OFFSET('Sanitation Data'!$D$29,0,10*ROW('Sanitation Data'!D122)))</f>
        <v/>
      </c>
      <c r="CM128" s="305" t="str">
        <f ca="true">+IF(OFFSET('Sanitation Data'!$D$30,0,10*ROW('Sanitation Data'!D122))="","",OFFSET('Sanitation Data'!$D$30,0,10*ROW('Sanitation Data'!D122)))</f>
        <v/>
      </c>
      <c r="CN128" s="305" t="str">
        <f ca="true">+IF(OFFSET('Sanitation Data'!$D$31,0,10*ROW('Sanitation Data'!D122))="","",OFFSET('Sanitation Data'!$D$31,0,10*ROW('Sanitation Data'!D122)))</f>
        <v/>
      </c>
      <c r="CO128" s="305" t="str">
        <f ca="true">+IF(OFFSET('Sanitation Data'!$D$32,0,10*ROW('Sanitation Data'!D122))="","",OFFSET('Sanitation Data'!$D$32,0,10*ROW('Sanitation Data'!D122)))</f>
        <v/>
      </c>
      <c r="CP128" s="305" t="str">
        <f ca="true">+IF(OFFSET('Sanitation Data'!$E$28,0,10*ROW('Sanitation Data'!E122))="","",OFFSET('Sanitation Data'!$E$28,0,10*ROW('Sanitation Data'!E122)))</f>
        <v/>
      </c>
      <c r="CQ128" s="305" t="str">
        <f ca="true">+IF(OFFSET('Sanitation Data'!$E$29,0,10*ROW('Sanitation Data'!E122))="","",OFFSET('Sanitation Data'!$E$29,0,10*ROW('Sanitation Data'!E122)))</f>
        <v/>
      </c>
      <c r="CR128" s="305" t="str">
        <f ca="true">+IF(OFFSET('Sanitation Data'!$E$30,0,10*ROW('Sanitation Data'!E122))="","",OFFSET('Sanitation Data'!$E$30,0,10*ROW('Sanitation Data'!E122)))</f>
        <v/>
      </c>
      <c r="CS128" s="305" t="str">
        <f ca="true">+IF(OFFSET('Sanitation Data'!$E$31,0,10*ROW('Sanitation Data'!E122))="","",OFFSET('Sanitation Data'!$E$31,0,10*ROW('Sanitation Data'!E122)))</f>
        <v/>
      </c>
      <c r="CT128" s="305" t="str">
        <f ca="true">+IF(OFFSET('Sanitation Data'!$E$32,0,10*ROW('Sanitation Data'!E122))="","",OFFSET('Sanitation Data'!$E$32,0,10*ROW('Sanitation Data'!E122)))</f>
        <v/>
      </c>
      <c r="CU128" s="305" t="str">
        <f ca="true">+IF(OFFSET('Sanitation Data'!$F$28,0,10*ROW('Sanitation Data'!F122))="","",OFFSET('Sanitation Data'!$F$28,0,10*ROW('Sanitation Data'!F122)))</f>
        <v/>
      </c>
      <c r="CV128" s="305" t="str">
        <f ca="true">+IF(OFFSET('Sanitation Data'!$F$29,0,10*ROW('Sanitation Data'!F122))="","",OFFSET('Sanitation Data'!$F$29,0,10*ROW('Sanitation Data'!F122)))</f>
        <v/>
      </c>
      <c r="CW128" s="305" t="str">
        <f ca="true">+IF(OFFSET('Sanitation Data'!$F$30,0,10*ROW('Sanitation Data'!F122))="","",OFFSET('Sanitation Data'!$F$30,0,10*ROW('Sanitation Data'!F122)))</f>
        <v/>
      </c>
      <c r="CX128" s="305" t="str">
        <f ca="true">+IF(OFFSET('Sanitation Data'!$F$31,0,10*ROW('Sanitation Data'!F122))="","",OFFSET('Sanitation Data'!$F$31,0,10*ROW('Sanitation Data'!F122)))</f>
        <v/>
      </c>
      <c r="CY128" s="305" t="str">
        <f ca="true">+IF(OFFSET('Sanitation Data'!$F$32,0,10*ROW('Sanitation Data'!F122))="","",OFFSET('Sanitation Data'!$F$32,0,10*ROW('Sanitation Data'!F122)))</f>
        <v/>
      </c>
      <c r="CZ128" s="305" t="str">
        <f ca="true">+IF(OFFSET('Sanitation Data'!$G$28,0,10*ROW('Sanitation Data'!G122))="","",OFFSET('Sanitation Data'!$G$28,0,10*ROW('Sanitation Data'!G122)))</f>
        <v/>
      </c>
      <c r="DA128" s="305" t="str">
        <f ca="true">+IF(OFFSET('Sanitation Data'!$G$29,0,10*ROW('Sanitation Data'!G122))="","",OFFSET('Sanitation Data'!$G$29,0,10*ROW('Sanitation Data'!G122)))</f>
        <v/>
      </c>
      <c r="DB128" s="305" t="str">
        <f ca="true">+IF(OFFSET('Sanitation Data'!$G$30,0,10*ROW('Sanitation Data'!G122))="","",OFFSET('Sanitation Data'!$G$30,0,10*ROW('Sanitation Data'!G122)))</f>
        <v/>
      </c>
      <c r="DC128" s="305" t="str">
        <f ca="true">+IF(OFFSET('Sanitation Data'!$G$31,0,10*ROW('Sanitation Data'!G122))="","",OFFSET('Sanitation Data'!$G$31,0,10*ROW('Sanitation Data'!G122)))</f>
        <v/>
      </c>
      <c r="DD128" s="305" t="str">
        <f ca="true">+IF(OFFSET('Sanitation Data'!$G$32,0,10*ROW('Sanitation Data'!G122))="","",OFFSET('Sanitation Data'!$G$32,0,10*ROW('Sanitation Data'!G122)))</f>
        <v/>
      </c>
      <c r="DE128" s="305" t="str">
        <f ca="true">+IF(OFFSET('Sanitation Data'!$H$28,0,10*ROW('Sanitation Data'!H122))="","",OFFSET('Sanitation Data'!$H$28,0,10*ROW('Sanitation Data'!H122)))</f>
        <v/>
      </c>
      <c r="DF128" s="305" t="str">
        <f ca="true">+IF(OFFSET('Sanitation Data'!$H$29,0,10*ROW('Sanitation Data'!H122))="","",OFFSET('Sanitation Data'!$H$29,0,10*ROW('Sanitation Data'!H122)))</f>
        <v/>
      </c>
      <c r="DG128" s="305" t="str">
        <f ca="true">+IF(OFFSET('Sanitation Data'!$H$30,0,10*ROW('Sanitation Data'!H122))="","",OFFSET('Sanitation Data'!$H$30,0,10*ROW('Sanitation Data'!H122)))</f>
        <v/>
      </c>
      <c r="DH128" s="305" t="str">
        <f ca="true">+IF(OFFSET('Sanitation Data'!$H$31,0,10*ROW('Sanitation Data'!H122))="","",OFFSET('Sanitation Data'!$H$31,0,10*ROW('Sanitation Data'!H122)))</f>
        <v/>
      </c>
      <c r="DI128" s="305" t="str">
        <f ca="true">+IF(OFFSET('Sanitation Data'!$H$32,0,10*ROW('Sanitation Data'!H122))="","",OFFSET('Sanitation Data'!$H$32,0,10*ROW('Sanitation Data'!H122)))</f>
        <v/>
      </c>
      <c r="DJ128" s="305" t="str">
        <f ca="true">+IF(OFFSET('Sanitation Data'!$I$28,0,10*ROW('Sanitation Data'!I122))="","",OFFSET('Sanitation Data'!$I$28,0,10*ROW('Sanitation Data'!I122)))</f>
        <v/>
      </c>
      <c r="DK128" s="305" t="str">
        <f ca="true">+IF(OFFSET('Sanitation Data'!$I$29,0,10*ROW('Sanitation Data'!I122))="","",OFFSET('Sanitation Data'!$I$29,0,10*ROW('Sanitation Data'!I122)))</f>
        <v/>
      </c>
      <c r="DL128" s="305" t="str">
        <f ca="true">+IF(OFFSET('Sanitation Data'!$I$30,0,10*ROW('Sanitation Data'!I122))="","",OFFSET('Sanitation Data'!$I$30,0,10*ROW('Sanitation Data'!I122)))</f>
        <v/>
      </c>
      <c r="DM128" s="305" t="str">
        <f ca="true">+IF(OFFSET('Sanitation Data'!$I$31,0,10*ROW('Sanitation Data'!I122))="","",OFFSET('Sanitation Data'!$I$31,0,10*ROW('Sanitation Data'!I122)))</f>
        <v/>
      </c>
      <c r="DN128" s="305" t="str">
        <f ca="true">+IF(OFFSET('Sanitation Data'!$I$32,0,10*ROW('Sanitation Data'!I122))="","",OFFSET('Sanitation Data'!$I$32,0,10*ROW('Sanitation Data'!I122)))</f>
        <v/>
      </c>
      <c r="DO128" s="305" t="str">
        <f ca="true">+IF(OFFSET('Hygiene Data'!$D$11,0,10*ROW('Hygiene Data'!D122))="","",OFFSET('Hygiene Data'!$D$11,0,10*ROW('Hygiene Data'!D122)))</f>
        <v/>
      </c>
      <c r="DP128" s="305" t="str">
        <f ca="true">+IF(OFFSET('Hygiene Data'!$D$12,0,10*ROW('Hygiene Data'!D122))="","",OFFSET('Hygiene Data'!$D$12,0,10*ROW('Hygiene Data'!D122)))</f>
        <v/>
      </c>
      <c r="DQ128" s="305" t="str">
        <f ca="true">+IF(OFFSET('Hygiene Data'!$D$13,0,10*ROW('Hygiene Data'!D122))="","",OFFSET('Hygiene Data'!$D$13,0,10*ROW('Hygiene Data'!D122)))</f>
        <v/>
      </c>
      <c r="DR128" s="305" t="str">
        <f ca="true">+IF(OFFSET('Hygiene Data'!$E$11,0,10*ROW('Hygiene Data'!E122))="","",OFFSET('Hygiene Data'!$E$11,0,10*ROW('Hygiene Data'!E122)))</f>
        <v/>
      </c>
      <c r="DS128" s="305" t="str">
        <f ca="true">+IF(OFFSET('Hygiene Data'!$E$12,0,10*ROW('Hygiene Data'!E122))="","",OFFSET('Hygiene Data'!$E$12,0,10*ROW('Hygiene Data'!E122)))</f>
        <v/>
      </c>
      <c r="DT128" s="305" t="str">
        <f ca="true">+IF(OFFSET('Hygiene Data'!$E$13,0,10*ROW('Hygiene Data'!E122))="","",OFFSET('Hygiene Data'!$E$13,0,10*ROW('Hygiene Data'!E122)))</f>
        <v/>
      </c>
      <c r="DU128" s="305" t="str">
        <f ca="true">+IF(OFFSET('Hygiene Data'!$F$11,0,10*ROW('Hygiene Data'!F122))="","",OFFSET('Hygiene Data'!$F$11,0,10*ROW('Hygiene Data'!F122)))</f>
        <v/>
      </c>
      <c r="DV128" s="305" t="str">
        <f ca="true">+IF(OFFSET('Hygiene Data'!$F$12,0,10*ROW('Hygiene Data'!F122))="","",OFFSET('Hygiene Data'!$F$12,0,10*ROW('Hygiene Data'!F122)))</f>
        <v/>
      </c>
      <c r="DW128" s="305" t="str">
        <f ca="true">+IF(OFFSET('Hygiene Data'!$F$13,0,10*ROW('Hygiene Data'!F122))="","",OFFSET('Hygiene Data'!$F$13,0,10*ROW('Hygiene Data'!F122)))</f>
        <v/>
      </c>
      <c r="DX128" s="305" t="str">
        <f ca="true">+IF(OFFSET('Hygiene Data'!$G$11,0,10*ROW('Hygiene Data'!G122))="","",OFFSET('Hygiene Data'!$G$11,0,10*ROW('Hygiene Data'!G122)))</f>
        <v/>
      </c>
      <c r="DY128" s="305" t="str">
        <f ca="true">+IF(OFFSET('Hygiene Data'!$G$12,0,10*ROW('Hygiene Data'!G122))="","",OFFSET('Hygiene Data'!$G$12,0,10*ROW('Hygiene Data'!G122)))</f>
        <v/>
      </c>
      <c r="DZ128" s="305" t="str">
        <f ca="true">+IF(OFFSET('Hygiene Data'!$G$13,0,10*ROW('Hygiene Data'!G122))="","",OFFSET('Hygiene Data'!$G$13,0,10*ROW('Hygiene Data'!G122)))</f>
        <v/>
      </c>
      <c r="EA128" s="305" t="str">
        <f ca="true">+IF(OFFSET('Hygiene Data'!$H$11,0,10*ROW('Hygiene Data'!H122))="","",OFFSET('Hygiene Data'!$H$11,0,10*ROW('Hygiene Data'!H122)))</f>
        <v/>
      </c>
      <c r="EB128" s="305" t="str">
        <f ca="true">+IF(OFFSET('Hygiene Data'!$H$12,0,10*ROW('Hygiene Data'!H122))="","",OFFSET('Hygiene Data'!$H$12,0,10*ROW('Hygiene Data'!H122)))</f>
        <v/>
      </c>
      <c r="EC128" s="305" t="str">
        <f ca="true">+IF(OFFSET('Hygiene Data'!$H$13,0,10*ROW('Hygiene Data'!H122))="","",OFFSET('Hygiene Data'!$H$13,0,10*ROW('Hygiene Data'!H122)))</f>
        <v/>
      </c>
      <c r="ED128" s="305" t="str">
        <f ca="true">+IF(OFFSET('Hygiene Data'!$I$11,0,10*ROW('Hygiene Data'!I122))="","",OFFSET('Hygiene Data'!$I$11,0,10*ROW('Hygiene Data'!I122)))</f>
        <v/>
      </c>
      <c r="EE128" s="305" t="str">
        <f ca="true">+IF(OFFSET('Hygiene Data'!$I$12,0,10*ROW('Hygiene Data'!I122))="","",OFFSET('Hygiene Data'!$I$12,0,10*ROW('Hygiene Data'!I122)))</f>
        <v/>
      </c>
      <c r="EF128" s="305"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61"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5"/>
      <c r="BS129" s="305" t="str">
        <f ca="true">+IF(OFFSET('Water Data'!$D$27,0,10*ROW('Water Data'!D123))="","",OFFSET('Water Data'!$D$27,0,10*ROW('Water Data'!D123)))</f>
        <v/>
      </c>
      <c r="BT129" s="305" t="str">
        <f ca="true">+IF(OFFSET('Water Data'!$D$28,0,10*ROW('Water Data'!D123))="","",OFFSET('Water Data'!$D$28,0,10*ROW('Water Data'!D123)))</f>
        <v/>
      </c>
      <c r="BU129" s="305" t="str">
        <f ca="true">+IF(OFFSET('Water Data'!$D$29,0,10*ROW('Water Data'!D123))="","",OFFSET('Water Data'!$D$29,0,10*ROW('Water Data'!D123)))</f>
        <v/>
      </c>
      <c r="BV129" s="305" t="str">
        <f ca="true">+IF(OFFSET('Water Data'!$E$27,0,10*ROW('Water Data'!E123))="","",OFFSET('Water Data'!$E$27,0,10*ROW('Water Data'!E123)))</f>
        <v/>
      </c>
      <c r="BW129" s="305" t="str">
        <f ca="true">+IF(OFFSET('Water Data'!$E$28,0,10*ROW('Water Data'!E123))="","",OFFSET('Water Data'!$E$28,0,10*ROW('Water Data'!E123)))</f>
        <v/>
      </c>
      <c r="BX129" s="305" t="str">
        <f ca="true">+IF(OFFSET('Water Data'!$E$29,0,10*ROW('Water Data'!E123))="","",OFFSET('Water Data'!$E$29,0,10*ROW('Water Data'!E123)))</f>
        <v/>
      </c>
      <c r="BY129" s="305" t="str">
        <f ca="true">+IF(OFFSET('Water Data'!$F$27,0,10*ROW('Water Data'!F123))="","",OFFSET('Water Data'!$F$27,0,10*ROW('Water Data'!F123)))</f>
        <v/>
      </c>
      <c r="BZ129" s="305" t="str">
        <f ca="true">+IF(OFFSET('Water Data'!$F$28,0,10*ROW('Water Data'!F123))="","",OFFSET('Water Data'!$F$28,0,10*ROW('Water Data'!F123)))</f>
        <v/>
      </c>
      <c r="CA129" s="305" t="str">
        <f ca="true">+IF(OFFSET('Water Data'!$F$29,0,10*ROW('Water Data'!F123))="","",OFFSET('Water Data'!$F$29,0,10*ROW('Water Data'!F123)))</f>
        <v/>
      </c>
      <c r="CB129" s="305" t="str">
        <f ca="true">+IF(OFFSET('Water Data'!$G$27,0,10*ROW('Water Data'!G123))="","",OFFSET('Water Data'!$G$27,0,10*ROW('Water Data'!G123)))</f>
        <v/>
      </c>
      <c r="CC129" s="305" t="str">
        <f ca="true">+IF(OFFSET('Water Data'!$G$28,0,10*ROW('Water Data'!G123))="","",OFFSET('Water Data'!$G$28,0,10*ROW('Water Data'!G123)))</f>
        <v/>
      </c>
      <c r="CD129" s="305" t="str">
        <f ca="true">+IF(OFFSET('Water Data'!$G$29,0,10*ROW('Water Data'!G123))="","",OFFSET('Water Data'!$G$29,0,10*ROW('Water Data'!G123)))</f>
        <v/>
      </c>
      <c r="CE129" s="305" t="str">
        <f ca="true">+IF(OFFSET('Water Data'!$H$27,0,10*ROW('Water Data'!H123))="","",OFFSET('Water Data'!$H$27,0,10*ROW('Water Data'!H123)))</f>
        <v/>
      </c>
      <c r="CF129" s="305" t="str">
        <f ca="true">+IF(OFFSET('Water Data'!$H$28,0,10*ROW('Water Data'!H123))="","",OFFSET('Water Data'!$H$28,0,10*ROW('Water Data'!H123)))</f>
        <v/>
      </c>
      <c r="CG129" s="305" t="str">
        <f ca="true">+IF(OFFSET('Water Data'!$H$29,0,10*ROW('Water Data'!H123))="","",OFFSET('Water Data'!$H$29,0,10*ROW('Water Data'!H123)))</f>
        <v/>
      </c>
      <c r="CH129" s="305" t="str">
        <f ca="true">+IF(OFFSET('Water Data'!$I$27,0,10*ROW('Water Data'!I123))="","",OFFSET('Water Data'!$I$27,0,10*ROW('Water Data'!I123)))</f>
        <v/>
      </c>
      <c r="CI129" s="305" t="str">
        <f ca="true">+IF(OFFSET('Water Data'!$I$28,0,10*ROW('Water Data'!I123))="","",OFFSET('Water Data'!$I$28,0,10*ROW('Water Data'!I123)))</f>
        <v/>
      </c>
      <c r="CJ129" s="305" t="str">
        <f ca="true">+IF(OFFSET('Water Data'!$I$29,0,10*ROW('Water Data'!I123))="","",OFFSET('Water Data'!$I$29,0,10*ROW('Water Data'!I123)))</f>
        <v/>
      </c>
      <c r="CK129" s="305" t="str">
        <f ca="true">+IF(OFFSET('Sanitation Data'!$D$28,0,10*ROW('Sanitation Data'!D123))="","",OFFSET('Sanitation Data'!$D$28,0,10*ROW('Sanitation Data'!D123)))</f>
        <v/>
      </c>
      <c r="CL129" s="305" t="str">
        <f ca="true">+IF(OFFSET('Sanitation Data'!$D$29,0,10*ROW('Sanitation Data'!D123))="","",OFFSET('Sanitation Data'!$D$29,0,10*ROW('Sanitation Data'!D123)))</f>
        <v/>
      </c>
      <c r="CM129" s="305" t="str">
        <f ca="true">+IF(OFFSET('Sanitation Data'!$D$30,0,10*ROW('Sanitation Data'!D123))="","",OFFSET('Sanitation Data'!$D$30,0,10*ROW('Sanitation Data'!D123)))</f>
        <v/>
      </c>
      <c r="CN129" s="305" t="str">
        <f ca="true">+IF(OFFSET('Sanitation Data'!$D$31,0,10*ROW('Sanitation Data'!D123))="","",OFFSET('Sanitation Data'!$D$31,0,10*ROW('Sanitation Data'!D123)))</f>
        <v/>
      </c>
      <c r="CO129" s="305" t="str">
        <f ca="true">+IF(OFFSET('Sanitation Data'!$D$32,0,10*ROW('Sanitation Data'!D123))="","",OFFSET('Sanitation Data'!$D$32,0,10*ROW('Sanitation Data'!D123)))</f>
        <v/>
      </c>
      <c r="CP129" s="305" t="str">
        <f ca="true">+IF(OFFSET('Sanitation Data'!$E$28,0,10*ROW('Sanitation Data'!E123))="","",OFFSET('Sanitation Data'!$E$28,0,10*ROW('Sanitation Data'!E123)))</f>
        <v/>
      </c>
      <c r="CQ129" s="305" t="str">
        <f ca="true">+IF(OFFSET('Sanitation Data'!$E$29,0,10*ROW('Sanitation Data'!E123))="","",OFFSET('Sanitation Data'!$E$29,0,10*ROW('Sanitation Data'!E123)))</f>
        <v/>
      </c>
      <c r="CR129" s="305" t="str">
        <f ca="true">+IF(OFFSET('Sanitation Data'!$E$30,0,10*ROW('Sanitation Data'!E123))="","",OFFSET('Sanitation Data'!$E$30,0,10*ROW('Sanitation Data'!E123)))</f>
        <v/>
      </c>
      <c r="CS129" s="305" t="str">
        <f ca="true">+IF(OFFSET('Sanitation Data'!$E$31,0,10*ROW('Sanitation Data'!E123))="","",OFFSET('Sanitation Data'!$E$31,0,10*ROW('Sanitation Data'!E123)))</f>
        <v/>
      </c>
      <c r="CT129" s="305" t="str">
        <f ca="true">+IF(OFFSET('Sanitation Data'!$E$32,0,10*ROW('Sanitation Data'!E123))="","",OFFSET('Sanitation Data'!$E$32,0,10*ROW('Sanitation Data'!E123)))</f>
        <v/>
      </c>
      <c r="CU129" s="305" t="str">
        <f ca="true">+IF(OFFSET('Sanitation Data'!$F$28,0,10*ROW('Sanitation Data'!F123))="","",OFFSET('Sanitation Data'!$F$28,0,10*ROW('Sanitation Data'!F123)))</f>
        <v/>
      </c>
      <c r="CV129" s="305" t="str">
        <f ca="true">+IF(OFFSET('Sanitation Data'!$F$29,0,10*ROW('Sanitation Data'!F123))="","",OFFSET('Sanitation Data'!$F$29,0,10*ROW('Sanitation Data'!F123)))</f>
        <v/>
      </c>
      <c r="CW129" s="305" t="str">
        <f ca="true">+IF(OFFSET('Sanitation Data'!$F$30,0,10*ROW('Sanitation Data'!F123))="","",OFFSET('Sanitation Data'!$F$30,0,10*ROW('Sanitation Data'!F123)))</f>
        <v/>
      </c>
      <c r="CX129" s="305" t="str">
        <f ca="true">+IF(OFFSET('Sanitation Data'!$F$31,0,10*ROW('Sanitation Data'!F123))="","",OFFSET('Sanitation Data'!$F$31,0,10*ROW('Sanitation Data'!F123)))</f>
        <v/>
      </c>
      <c r="CY129" s="305" t="str">
        <f ca="true">+IF(OFFSET('Sanitation Data'!$F$32,0,10*ROW('Sanitation Data'!F123))="","",OFFSET('Sanitation Data'!$F$32,0,10*ROW('Sanitation Data'!F123)))</f>
        <v/>
      </c>
      <c r="CZ129" s="305" t="str">
        <f ca="true">+IF(OFFSET('Sanitation Data'!$G$28,0,10*ROW('Sanitation Data'!G123))="","",OFFSET('Sanitation Data'!$G$28,0,10*ROW('Sanitation Data'!G123)))</f>
        <v/>
      </c>
      <c r="DA129" s="305" t="str">
        <f ca="true">+IF(OFFSET('Sanitation Data'!$G$29,0,10*ROW('Sanitation Data'!G123))="","",OFFSET('Sanitation Data'!$G$29,0,10*ROW('Sanitation Data'!G123)))</f>
        <v/>
      </c>
      <c r="DB129" s="305" t="str">
        <f ca="true">+IF(OFFSET('Sanitation Data'!$G$30,0,10*ROW('Sanitation Data'!G123))="","",OFFSET('Sanitation Data'!$G$30,0,10*ROW('Sanitation Data'!G123)))</f>
        <v/>
      </c>
      <c r="DC129" s="305" t="str">
        <f ca="true">+IF(OFFSET('Sanitation Data'!$G$31,0,10*ROW('Sanitation Data'!G123))="","",OFFSET('Sanitation Data'!$G$31,0,10*ROW('Sanitation Data'!G123)))</f>
        <v/>
      </c>
      <c r="DD129" s="305" t="str">
        <f ca="true">+IF(OFFSET('Sanitation Data'!$G$32,0,10*ROW('Sanitation Data'!G123))="","",OFFSET('Sanitation Data'!$G$32,0,10*ROW('Sanitation Data'!G123)))</f>
        <v/>
      </c>
      <c r="DE129" s="305" t="str">
        <f ca="true">+IF(OFFSET('Sanitation Data'!$H$28,0,10*ROW('Sanitation Data'!H123))="","",OFFSET('Sanitation Data'!$H$28,0,10*ROW('Sanitation Data'!H123)))</f>
        <v/>
      </c>
      <c r="DF129" s="305" t="str">
        <f ca="true">+IF(OFFSET('Sanitation Data'!$H$29,0,10*ROW('Sanitation Data'!H123))="","",OFFSET('Sanitation Data'!$H$29,0,10*ROW('Sanitation Data'!H123)))</f>
        <v/>
      </c>
      <c r="DG129" s="305" t="str">
        <f ca="true">+IF(OFFSET('Sanitation Data'!$H$30,0,10*ROW('Sanitation Data'!H123))="","",OFFSET('Sanitation Data'!$H$30,0,10*ROW('Sanitation Data'!H123)))</f>
        <v/>
      </c>
      <c r="DH129" s="305" t="str">
        <f ca="true">+IF(OFFSET('Sanitation Data'!$H$31,0,10*ROW('Sanitation Data'!H123))="","",OFFSET('Sanitation Data'!$H$31,0,10*ROW('Sanitation Data'!H123)))</f>
        <v/>
      </c>
      <c r="DI129" s="305" t="str">
        <f ca="true">+IF(OFFSET('Sanitation Data'!$H$32,0,10*ROW('Sanitation Data'!H123))="","",OFFSET('Sanitation Data'!$H$32,0,10*ROW('Sanitation Data'!H123)))</f>
        <v/>
      </c>
      <c r="DJ129" s="305" t="str">
        <f ca="true">+IF(OFFSET('Sanitation Data'!$I$28,0,10*ROW('Sanitation Data'!I123))="","",OFFSET('Sanitation Data'!$I$28,0,10*ROW('Sanitation Data'!I123)))</f>
        <v/>
      </c>
      <c r="DK129" s="305" t="str">
        <f ca="true">+IF(OFFSET('Sanitation Data'!$I$29,0,10*ROW('Sanitation Data'!I123))="","",OFFSET('Sanitation Data'!$I$29,0,10*ROW('Sanitation Data'!I123)))</f>
        <v/>
      </c>
      <c r="DL129" s="305" t="str">
        <f ca="true">+IF(OFFSET('Sanitation Data'!$I$30,0,10*ROW('Sanitation Data'!I123))="","",OFFSET('Sanitation Data'!$I$30,0,10*ROW('Sanitation Data'!I123)))</f>
        <v/>
      </c>
      <c r="DM129" s="305" t="str">
        <f ca="true">+IF(OFFSET('Sanitation Data'!$I$31,0,10*ROW('Sanitation Data'!I123))="","",OFFSET('Sanitation Data'!$I$31,0,10*ROW('Sanitation Data'!I123)))</f>
        <v/>
      </c>
      <c r="DN129" s="305" t="str">
        <f ca="true">+IF(OFFSET('Sanitation Data'!$I$32,0,10*ROW('Sanitation Data'!I123))="","",OFFSET('Sanitation Data'!$I$32,0,10*ROW('Sanitation Data'!I123)))</f>
        <v/>
      </c>
      <c r="DO129" s="305" t="str">
        <f ca="true">+IF(OFFSET('Hygiene Data'!$D$11,0,10*ROW('Hygiene Data'!D123))="","",OFFSET('Hygiene Data'!$D$11,0,10*ROW('Hygiene Data'!D123)))</f>
        <v/>
      </c>
      <c r="DP129" s="305" t="str">
        <f ca="true">+IF(OFFSET('Hygiene Data'!$D$12,0,10*ROW('Hygiene Data'!D123))="","",OFFSET('Hygiene Data'!$D$12,0,10*ROW('Hygiene Data'!D123)))</f>
        <v/>
      </c>
      <c r="DQ129" s="305" t="str">
        <f ca="true">+IF(OFFSET('Hygiene Data'!$D$13,0,10*ROW('Hygiene Data'!D123))="","",OFFSET('Hygiene Data'!$D$13,0,10*ROW('Hygiene Data'!D123)))</f>
        <v/>
      </c>
      <c r="DR129" s="305" t="str">
        <f ca="true">+IF(OFFSET('Hygiene Data'!$E$11,0,10*ROW('Hygiene Data'!E123))="","",OFFSET('Hygiene Data'!$E$11,0,10*ROW('Hygiene Data'!E123)))</f>
        <v/>
      </c>
      <c r="DS129" s="305" t="str">
        <f ca="true">+IF(OFFSET('Hygiene Data'!$E$12,0,10*ROW('Hygiene Data'!E123))="","",OFFSET('Hygiene Data'!$E$12,0,10*ROW('Hygiene Data'!E123)))</f>
        <v/>
      </c>
      <c r="DT129" s="305" t="str">
        <f ca="true">+IF(OFFSET('Hygiene Data'!$E$13,0,10*ROW('Hygiene Data'!E123))="","",OFFSET('Hygiene Data'!$E$13,0,10*ROW('Hygiene Data'!E123)))</f>
        <v/>
      </c>
      <c r="DU129" s="305" t="str">
        <f ca="true">+IF(OFFSET('Hygiene Data'!$F$11,0,10*ROW('Hygiene Data'!F123))="","",OFFSET('Hygiene Data'!$F$11,0,10*ROW('Hygiene Data'!F123)))</f>
        <v/>
      </c>
      <c r="DV129" s="305" t="str">
        <f ca="true">+IF(OFFSET('Hygiene Data'!$F$12,0,10*ROW('Hygiene Data'!F123))="","",OFFSET('Hygiene Data'!$F$12,0,10*ROW('Hygiene Data'!F123)))</f>
        <v/>
      </c>
      <c r="DW129" s="305" t="str">
        <f ca="true">+IF(OFFSET('Hygiene Data'!$F$13,0,10*ROW('Hygiene Data'!F123))="","",OFFSET('Hygiene Data'!$F$13,0,10*ROW('Hygiene Data'!F123)))</f>
        <v/>
      </c>
      <c r="DX129" s="305" t="str">
        <f ca="true">+IF(OFFSET('Hygiene Data'!$G$11,0,10*ROW('Hygiene Data'!G123))="","",OFFSET('Hygiene Data'!$G$11,0,10*ROW('Hygiene Data'!G123)))</f>
        <v/>
      </c>
      <c r="DY129" s="305" t="str">
        <f ca="true">+IF(OFFSET('Hygiene Data'!$G$12,0,10*ROW('Hygiene Data'!G123))="","",OFFSET('Hygiene Data'!$G$12,0,10*ROW('Hygiene Data'!G123)))</f>
        <v/>
      </c>
      <c r="DZ129" s="305" t="str">
        <f ca="true">+IF(OFFSET('Hygiene Data'!$G$13,0,10*ROW('Hygiene Data'!G123))="","",OFFSET('Hygiene Data'!$G$13,0,10*ROW('Hygiene Data'!G123)))</f>
        <v/>
      </c>
      <c r="EA129" s="305" t="str">
        <f ca="true">+IF(OFFSET('Hygiene Data'!$H$11,0,10*ROW('Hygiene Data'!H123))="","",OFFSET('Hygiene Data'!$H$11,0,10*ROW('Hygiene Data'!H123)))</f>
        <v/>
      </c>
      <c r="EB129" s="305" t="str">
        <f ca="true">+IF(OFFSET('Hygiene Data'!$H$12,0,10*ROW('Hygiene Data'!H123))="","",OFFSET('Hygiene Data'!$H$12,0,10*ROW('Hygiene Data'!H123)))</f>
        <v/>
      </c>
      <c r="EC129" s="305" t="str">
        <f ca="true">+IF(OFFSET('Hygiene Data'!$H$13,0,10*ROW('Hygiene Data'!H123))="","",OFFSET('Hygiene Data'!$H$13,0,10*ROW('Hygiene Data'!H123)))</f>
        <v/>
      </c>
      <c r="ED129" s="305" t="str">
        <f ca="true">+IF(OFFSET('Hygiene Data'!$I$11,0,10*ROW('Hygiene Data'!I123))="","",OFFSET('Hygiene Data'!$I$11,0,10*ROW('Hygiene Data'!I123)))</f>
        <v/>
      </c>
      <c r="EE129" s="305" t="str">
        <f ca="true">+IF(OFFSET('Hygiene Data'!$I$12,0,10*ROW('Hygiene Data'!I123))="","",OFFSET('Hygiene Data'!$I$12,0,10*ROW('Hygiene Data'!I123)))</f>
        <v/>
      </c>
      <c r="EF129" s="305"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61"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5"/>
      <c r="BS130" s="305" t="str">
        <f ca="true">+IF(OFFSET('Water Data'!$D$27,0,10*ROW('Water Data'!D124))="","",OFFSET('Water Data'!$D$27,0,10*ROW('Water Data'!D124)))</f>
        <v/>
      </c>
      <c r="BT130" s="305" t="str">
        <f ca="true">+IF(OFFSET('Water Data'!$D$28,0,10*ROW('Water Data'!D124))="","",OFFSET('Water Data'!$D$28,0,10*ROW('Water Data'!D124)))</f>
        <v/>
      </c>
      <c r="BU130" s="305" t="str">
        <f ca="true">+IF(OFFSET('Water Data'!$D$29,0,10*ROW('Water Data'!D124))="","",OFFSET('Water Data'!$D$29,0,10*ROW('Water Data'!D124)))</f>
        <v/>
      </c>
      <c r="BV130" s="305" t="str">
        <f ca="true">+IF(OFFSET('Water Data'!$E$27,0,10*ROW('Water Data'!E124))="","",OFFSET('Water Data'!$E$27,0,10*ROW('Water Data'!E124)))</f>
        <v/>
      </c>
      <c r="BW130" s="305" t="str">
        <f ca="true">+IF(OFFSET('Water Data'!$E$28,0,10*ROW('Water Data'!E124))="","",OFFSET('Water Data'!$E$28,0,10*ROW('Water Data'!E124)))</f>
        <v/>
      </c>
      <c r="BX130" s="305" t="str">
        <f ca="true">+IF(OFFSET('Water Data'!$E$29,0,10*ROW('Water Data'!E124))="","",OFFSET('Water Data'!$E$29,0,10*ROW('Water Data'!E124)))</f>
        <v/>
      </c>
      <c r="BY130" s="305" t="str">
        <f ca="true">+IF(OFFSET('Water Data'!$F$27,0,10*ROW('Water Data'!F124))="","",OFFSET('Water Data'!$F$27,0,10*ROW('Water Data'!F124)))</f>
        <v/>
      </c>
      <c r="BZ130" s="305" t="str">
        <f ca="true">+IF(OFFSET('Water Data'!$F$28,0,10*ROW('Water Data'!F124))="","",OFFSET('Water Data'!$F$28,0,10*ROW('Water Data'!F124)))</f>
        <v/>
      </c>
      <c r="CA130" s="305" t="str">
        <f ca="true">+IF(OFFSET('Water Data'!$F$29,0,10*ROW('Water Data'!F124))="","",OFFSET('Water Data'!$F$29,0,10*ROW('Water Data'!F124)))</f>
        <v/>
      </c>
      <c r="CB130" s="305" t="str">
        <f ca="true">+IF(OFFSET('Water Data'!$G$27,0,10*ROW('Water Data'!G124))="","",OFFSET('Water Data'!$G$27,0,10*ROW('Water Data'!G124)))</f>
        <v/>
      </c>
      <c r="CC130" s="305" t="str">
        <f ca="true">+IF(OFFSET('Water Data'!$G$28,0,10*ROW('Water Data'!G124))="","",OFFSET('Water Data'!$G$28,0,10*ROW('Water Data'!G124)))</f>
        <v/>
      </c>
      <c r="CD130" s="305" t="str">
        <f ca="true">+IF(OFFSET('Water Data'!$G$29,0,10*ROW('Water Data'!G124))="","",OFFSET('Water Data'!$G$29,0,10*ROW('Water Data'!G124)))</f>
        <v/>
      </c>
      <c r="CE130" s="305" t="str">
        <f ca="true">+IF(OFFSET('Water Data'!$H$27,0,10*ROW('Water Data'!H124))="","",OFFSET('Water Data'!$H$27,0,10*ROW('Water Data'!H124)))</f>
        <v/>
      </c>
      <c r="CF130" s="305" t="str">
        <f ca="true">+IF(OFFSET('Water Data'!$H$28,0,10*ROW('Water Data'!H124))="","",OFFSET('Water Data'!$H$28,0,10*ROW('Water Data'!H124)))</f>
        <v/>
      </c>
      <c r="CG130" s="305" t="str">
        <f ca="true">+IF(OFFSET('Water Data'!$H$29,0,10*ROW('Water Data'!H124))="","",OFFSET('Water Data'!$H$29,0,10*ROW('Water Data'!H124)))</f>
        <v/>
      </c>
      <c r="CH130" s="305" t="str">
        <f ca="true">+IF(OFFSET('Water Data'!$I$27,0,10*ROW('Water Data'!I124))="","",OFFSET('Water Data'!$I$27,0,10*ROW('Water Data'!I124)))</f>
        <v/>
      </c>
      <c r="CI130" s="305" t="str">
        <f ca="true">+IF(OFFSET('Water Data'!$I$28,0,10*ROW('Water Data'!I124))="","",OFFSET('Water Data'!$I$28,0,10*ROW('Water Data'!I124)))</f>
        <v/>
      </c>
      <c r="CJ130" s="305" t="str">
        <f ca="true">+IF(OFFSET('Water Data'!$I$29,0,10*ROW('Water Data'!I124))="","",OFFSET('Water Data'!$I$29,0,10*ROW('Water Data'!I124)))</f>
        <v/>
      </c>
      <c r="CK130" s="305" t="str">
        <f ca="true">+IF(OFFSET('Sanitation Data'!$D$28,0,10*ROW('Sanitation Data'!D124))="","",OFFSET('Sanitation Data'!$D$28,0,10*ROW('Sanitation Data'!D124)))</f>
        <v/>
      </c>
      <c r="CL130" s="305" t="str">
        <f ca="true">+IF(OFFSET('Sanitation Data'!$D$29,0,10*ROW('Sanitation Data'!D124))="","",OFFSET('Sanitation Data'!$D$29,0,10*ROW('Sanitation Data'!D124)))</f>
        <v/>
      </c>
      <c r="CM130" s="305" t="str">
        <f ca="true">+IF(OFFSET('Sanitation Data'!$D$30,0,10*ROW('Sanitation Data'!D124))="","",OFFSET('Sanitation Data'!$D$30,0,10*ROW('Sanitation Data'!D124)))</f>
        <v/>
      </c>
      <c r="CN130" s="305" t="str">
        <f ca="true">+IF(OFFSET('Sanitation Data'!$D$31,0,10*ROW('Sanitation Data'!D124))="","",OFFSET('Sanitation Data'!$D$31,0,10*ROW('Sanitation Data'!D124)))</f>
        <v/>
      </c>
      <c r="CO130" s="305" t="str">
        <f ca="true">+IF(OFFSET('Sanitation Data'!$D$32,0,10*ROW('Sanitation Data'!D124))="","",OFFSET('Sanitation Data'!$D$32,0,10*ROW('Sanitation Data'!D124)))</f>
        <v/>
      </c>
      <c r="CP130" s="305" t="str">
        <f ca="true">+IF(OFFSET('Sanitation Data'!$E$28,0,10*ROW('Sanitation Data'!E124))="","",OFFSET('Sanitation Data'!$E$28,0,10*ROW('Sanitation Data'!E124)))</f>
        <v/>
      </c>
      <c r="CQ130" s="305" t="str">
        <f ca="true">+IF(OFFSET('Sanitation Data'!$E$29,0,10*ROW('Sanitation Data'!E124))="","",OFFSET('Sanitation Data'!$E$29,0,10*ROW('Sanitation Data'!E124)))</f>
        <v/>
      </c>
      <c r="CR130" s="305" t="str">
        <f ca="true">+IF(OFFSET('Sanitation Data'!$E$30,0,10*ROW('Sanitation Data'!E124))="","",OFFSET('Sanitation Data'!$E$30,0,10*ROW('Sanitation Data'!E124)))</f>
        <v/>
      </c>
      <c r="CS130" s="305" t="str">
        <f ca="true">+IF(OFFSET('Sanitation Data'!$E$31,0,10*ROW('Sanitation Data'!E124))="","",OFFSET('Sanitation Data'!$E$31,0,10*ROW('Sanitation Data'!E124)))</f>
        <v/>
      </c>
      <c r="CT130" s="305" t="str">
        <f ca="true">+IF(OFFSET('Sanitation Data'!$E$32,0,10*ROW('Sanitation Data'!E124))="","",OFFSET('Sanitation Data'!$E$32,0,10*ROW('Sanitation Data'!E124)))</f>
        <v/>
      </c>
      <c r="CU130" s="305" t="str">
        <f ca="true">+IF(OFFSET('Sanitation Data'!$F$28,0,10*ROW('Sanitation Data'!F124))="","",OFFSET('Sanitation Data'!$F$28,0,10*ROW('Sanitation Data'!F124)))</f>
        <v/>
      </c>
      <c r="CV130" s="305" t="str">
        <f ca="true">+IF(OFFSET('Sanitation Data'!$F$29,0,10*ROW('Sanitation Data'!F124))="","",OFFSET('Sanitation Data'!$F$29,0,10*ROW('Sanitation Data'!F124)))</f>
        <v/>
      </c>
      <c r="CW130" s="305" t="str">
        <f ca="true">+IF(OFFSET('Sanitation Data'!$F$30,0,10*ROW('Sanitation Data'!F124))="","",OFFSET('Sanitation Data'!$F$30,0,10*ROW('Sanitation Data'!F124)))</f>
        <v/>
      </c>
      <c r="CX130" s="305" t="str">
        <f ca="true">+IF(OFFSET('Sanitation Data'!$F$31,0,10*ROW('Sanitation Data'!F124))="","",OFFSET('Sanitation Data'!$F$31,0,10*ROW('Sanitation Data'!F124)))</f>
        <v/>
      </c>
      <c r="CY130" s="305" t="str">
        <f ca="true">+IF(OFFSET('Sanitation Data'!$F$32,0,10*ROW('Sanitation Data'!F124))="","",OFFSET('Sanitation Data'!$F$32,0,10*ROW('Sanitation Data'!F124)))</f>
        <v/>
      </c>
      <c r="CZ130" s="305" t="str">
        <f ca="true">+IF(OFFSET('Sanitation Data'!$G$28,0,10*ROW('Sanitation Data'!G124))="","",OFFSET('Sanitation Data'!$G$28,0,10*ROW('Sanitation Data'!G124)))</f>
        <v/>
      </c>
      <c r="DA130" s="305" t="str">
        <f ca="true">+IF(OFFSET('Sanitation Data'!$G$29,0,10*ROW('Sanitation Data'!G124))="","",OFFSET('Sanitation Data'!$G$29,0,10*ROW('Sanitation Data'!G124)))</f>
        <v/>
      </c>
      <c r="DB130" s="305" t="str">
        <f ca="true">+IF(OFFSET('Sanitation Data'!$G$30,0,10*ROW('Sanitation Data'!G124))="","",OFFSET('Sanitation Data'!$G$30,0,10*ROW('Sanitation Data'!G124)))</f>
        <v/>
      </c>
      <c r="DC130" s="305" t="str">
        <f ca="true">+IF(OFFSET('Sanitation Data'!$G$31,0,10*ROW('Sanitation Data'!G124))="","",OFFSET('Sanitation Data'!$G$31,0,10*ROW('Sanitation Data'!G124)))</f>
        <v/>
      </c>
      <c r="DD130" s="305" t="str">
        <f ca="true">+IF(OFFSET('Sanitation Data'!$G$32,0,10*ROW('Sanitation Data'!G124))="","",OFFSET('Sanitation Data'!$G$32,0,10*ROW('Sanitation Data'!G124)))</f>
        <v/>
      </c>
      <c r="DE130" s="305" t="str">
        <f ca="true">+IF(OFFSET('Sanitation Data'!$H$28,0,10*ROW('Sanitation Data'!H124))="","",OFFSET('Sanitation Data'!$H$28,0,10*ROW('Sanitation Data'!H124)))</f>
        <v/>
      </c>
      <c r="DF130" s="305" t="str">
        <f ca="true">+IF(OFFSET('Sanitation Data'!$H$29,0,10*ROW('Sanitation Data'!H124))="","",OFFSET('Sanitation Data'!$H$29,0,10*ROW('Sanitation Data'!H124)))</f>
        <v/>
      </c>
      <c r="DG130" s="305" t="str">
        <f ca="true">+IF(OFFSET('Sanitation Data'!$H$30,0,10*ROW('Sanitation Data'!H124))="","",OFFSET('Sanitation Data'!$H$30,0,10*ROW('Sanitation Data'!H124)))</f>
        <v/>
      </c>
      <c r="DH130" s="305" t="str">
        <f ca="true">+IF(OFFSET('Sanitation Data'!$H$31,0,10*ROW('Sanitation Data'!H124))="","",OFFSET('Sanitation Data'!$H$31,0,10*ROW('Sanitation Data'!H124)))</f>
        <v/>
      </c>
      <c r="DI130" s="305" t="str">
        <f ca="true">+IF(OFFSET('Sanitation Data'!$H$32,0,10*ROW('Sanitation Data'!H124))="","",OFFSET('Sanitation Data'!$H$32,0,10*ROW('Sanitation Data'!H124)))</f>
        <v/>
      </c>
      <c r="DJ130" s="305" t="str">
        <f ca="true">+IF(OFFSET('Sanitation Data'!$I$28,0,10*ROW('Sanitation Data'!I124))="","",OFFSET('Sanitation Data'!$I$28,0,10*ROW('Sanitation Data'!I124)))</f>
        <v/>
      </c>
      <c r="DK130" s="305" t="str">
        <f ca="true">+IF(OFFSET('Sanitation Data'!$I$29,0,10*ROW('Sanitation Data'!I124))="","",OFFSET('Sanitation Data'!$I$29,0,10*ROW('Sanitation Data'!I124)))</f>
        <v/>
      </c>
      <c r="DL130" s="305" t="str">
        <f ca="true">+IF(OFFSET('Sanitation Data'!$I$30,0,10*ROW('Sanitation Data'!I124))="","",OFFSET('Sanitation Data'!$I$30,0,10*ROW('Sanitation Data'!I124)))</f>
        <v/>
      </c>
      <c r="DM130" s="305" t="str">
        <f ca="true">+IF(OFFSET('Sanitation Data'!$I$31,0,10*ROW('Sanitation Data'!I124))="","",OFFSET('Sanitation Data'!$I$31,0,10*ROW('Sanitation Data'!I124)))</f>
        <v/>
      </c>
      <c r="DN130" s="305" t="str">
        <f ca="true">+IF(OFFSET('Sanitation Data'!$I$32,0,10*ROW('Sanitation Data'!I124))="","",OFFSET('Sanitation Data'!$I$32,0,10*ROW('Sanitation Data'!I124)))</f>
        <v/>
      </c>
      <c r="DO130" s="305" t="str">
        <f ca="true">+IF(OFFSET('Hygiene Data'!$D$11,0,10*ROW('Hygiene Data'!D124))="","",OFFSET('Hygiene Data'!$D$11,0,10*ROW('Hygiene Data'!D124)))</f>
        <v/>
      </c>
      <c r="DP130" s="305" t="str">
        <f ca="true">+IF(OFFSET('Hygiene Data'!$D$12,0,10*ROW('Hygiene Data'!D124))="","",OFFSET('Hygiene Data'!$D$12,0,10*ROW('Hygiene Data'!D124)))</f>
        <v/>
      </c>
      <c r="DQ130" s="305" t="str">
        <f ca="true">+IF(OFFSET('Hygiene Data'!$D$13,0,10*ROW('Hygiene Data'!D124))="","",OFFSET('Hygiene Data'!$D$13,0,10*ROW('Hygiene Data'!D124)))</f>
        <v/>
      </c>
      <c r="DR130" s="305" t="str">
        <f ca="true">+IF(OFFSET('Hygiene Data'!$E$11,0,10*ROW('Hygiene Data'!E124))="","",OFFSET('Hygiene Data'!$E$11,0,10*ROW('Hygiene Data'!E124)))</f>
        <v/>
      </c>
      <c r="DS130" s="305" t="str">
        <f ca="true">+IF(OFFSET('Hygiene Data'!$E$12,0,10*ROW('Hygiene Data'!E124))="","",OFFSET('Hygiene Data'!$E$12,0,10*ROW('Hygiene Data'!E124)))</f>
        <v/>
      </c>
      <c r="DT130" s="305" t="str">
        <f ca="true">+IF(OFFSET('Hygiene Data'!$E$13,0,10*ROW('Hygiene Data'!E124))="","",OFFSET('Hygiene Data'!$E$13,0,10*ROW('Hygiene Data'!E124)))</f>
        <v/>
      </c>
      <c r="DU130" s="305" t="str">
        <f ca="true">+IF(OFFSET('Hygiene Data'!$F$11,0,10*ROW('Hygiene Data'!F124))="","",OFFSET('Hygiene Data'!$F$11,0,10*ROW('Hygiene Data'!F124)))</f>
        <v/>
      </c>
      <c r="DV130" s="305" t="str">
        <f ca="true">+IF(OFFSET('Hygiene Data'!$F$12,0,10*ROW('Hygiene Data'!F124))="","",OFFSET('Hygiene Data'!$F$12,0,10*ROW('Hygiene Data'!F124)))</f>
        <v/>
      </c>
      <c r="DW130" s="305" t="str">
        <f ca="true">+IF(OFFSET('Hygiene Data'!$F$13,0,10*ROW('Hygiene Data'!F124))="","",OFFSET('Hygiene Data'!$F$13,0,10*ROW('Hygiene Data'!F124)))</f>
        <v/>
      </c>
      <c r="DX130" s="305" t="str">
        <f ca="true">+IF(OFFSET('Hygiene Data'!$G$11,0,10*ROW('Hygiene Data'!G124))="","",OFFSET('Hygiene Data'!$G$11,0,10*ROW('Hygiene Data'!G124)))</f>
        <v/>
      </c>
      <c r="DY130" s="305" t="str">
        <f ca="true">+IF(OFFSET('Hygiene Data'!$G$12,0,10*ROW('Hygiene Data'!G124))="","",OFFSET('Hygiene Data'!$G$12,0,10*ROW('Hygiene Data'!G124)))</f>
        <v/>
      </c>
      <c r="DZ130" s="305" t="str">
        <f ca="true">+IF(OFFSET('Hygiene Data'!$G$13,0,10*ROW('Hygiene Data'!G124))="","",OFFSET('Hygiene Data'!$G$13,0,10*ROW('Hygiene Data'!G124)))</f>
        <v/>
      </c>
      <c r="EA130" s="305" t="str">
        <f ca="true">+IF(OFFSET('Hygiene Data'!$H$11,0,10*ROW('Hygiene Data'!H124))="","",OFFSET('Hygiene Data'!$H$11,0,10*ROW('Hygiene Data'!H124)))</f>
        <v/>
      </c>
      <c r="EB130" s="305" t="str">
        <f ca="true">+IF(OFFSET('Hygiene Data'!$H$12,0,10*ROW('Hygiene Data'!H124))="","",OFFSET('Hygiene Data'!$H$12,0,10*ROW('Hygiene Data'!H124)))</f>
        <v/>
      </c>
      <c r="EC130" s="305" t="str">
        <f ca="true">+IF(OFFSET('Hygiene Data'!$H$13,0,10*ROW('Hygiene Data'!H124))="","",OFFSET('Hygiene Data'!$H$13,0,10*ROW('Hygiene Data'!H124)))</f>
        <v/>
      </c>
      <c r="ED130" s="305" t="str">
        <f ca="true">+IF(OFFSET('Hygiene Data'!$I$11,0,10*ROW('Hygiene Data'!I124))="","",OFFSET('Hygiene Data'!$I$11,0,10*ROW('Hygiene Data'!I124)))</f>
        <v/>
      </c>
      <c r="EE130" s="305" t="str">
        <f ca="true">+IF(OFFSET('Hygiene Data'!$I$12,0,10*ROW('Hygiene Data'!I124))="","",OFFSET('Hygiene Data'!$I$12,0,10*ROW('Hygiene Data'!I124)))</f>
        <v/>
      </c>
      <c r="EF130" s="305"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61"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5"/>
      <c r="BS131" s="305" t="str">
        <f ca="true">+IF(OFFSET('Water Data'!$D$27,0,10*ROW('Water Data'!D125))="","",OFFSET('Water Data'!$D$27,0,10*ROW('Water Data'!D125)))</f>
        <v/>
      </c>
      <c r="BT131" s="305" t="str">
        <f ca="true">+IF(OFFSET('Water Data'!$D$28,0,10*ROW('Water Data'!D125))="","",OFFSET('Water Data'!$D$28,0,10*ROW('Water Data'!D125)))</f>
        <v/>
      </c>
      <c r="BU131" s="305" t="str">
        <f ca="true">+IF(OFFSET('Water Data'!$D$29,0,10*ROW('Water Data'!D125))="","",OFFSET('Water Data'!$D$29,0,10*ROW('Water Data'!D125)))</f>
        <v/>
      </c>
      <c r="BV131" s="305" t="str">
        <f ca="true">+IF(OFFSET('Water Data'!$E$27,0,10*ROW('Water Data'!E125))="","",OFFSET('Water Data'!$E$27,0,10*ROW('Water Data'!E125)))</f>
        <v/>
      </c>
      <c r="BW131" s="305" t="str">
        <f ca="true">+IF(OFFSET('Water Data'!$E$28,0,10*ROW('Water Data'!E125))="","",OFFSET('Water Data'!$E$28,0,10*ROW('Water Data'!E125)))</f>
        <v/>
      </c>
      <c r="BX131" s="305" t="str">
        <f ca="true">+IF(OFFSET('Water Data'!$E$29,0,10*ROW('Water Data'!E125))="","",OFFSET('Water Data'!$E$29,0,10*ROW('Water Data'!E125)))</f>
        <v/>
      </c>
      <c r="BY131" s="305" t="str">
        <f ca="true">+IF(OFFSET('Water Data'!$F$27,0,10*ROW('Water Data'!F125))="","",OFFSET('Water Data'!$F$27,0,10*ROW('Water Data'!F125)))</f>
        <v/>
      </c>
      <c r="BZ131" s="305" t="str">
        <f ca="true">+IF(OFFSET('Water Data'!$F$28,0,10*ROW('Water Data'!F125))="","",OFFSET('Water Data'!$F$28,0,10*ROW('Water Data'!F125)))</f>
        <v/>
      </c>
      <c r="CA131" s="305" t="str">
        <f ca="true">+IF(OFFSET('Water Data'!$F$29,0,10*ROW('Water Data'!F125))="","",OFFSET('Water Data'!$F$29,0,10*ROW('Water Data'!F125)))</f>
        <v/>
      </c>
      <c r="CB131" s="305" t="str">
        <f ca="true">+IF(OFFSET('Water Data'!$G$27,0,10*ROW('Water Data'!G125))="","",OFFSET('Water Data'!$G$27,0,10*ROW('Water Data'!G125)))</f>
        <v/>
      </c>
      <c r="CC131" s="305" t="str">
        <f ca="true">+IF(OFFSET('Water Data'!$G$28,0,10*ROW('Water Data'!G125))="","",OFFSET('Water Data'!$G$28,0,10*ROW('Water Data'!G125)))</f>
        <v/>
      </c>
      <c r="CD131" s="305" t="str">
        <f ca="true">+IF(OFFSET('Water Data'!$G$29,0,10*ROW('Water Data'!G125))="","",OFFSET('Water Data'!$G$29,0,10*ROW('Water Data'!G125)))</f>
        <v/>
      </c>
      <c r="CE131" s="305" t="str">
        <f ca="true">+IF(OFFSET('Water Data'!$H$27,0,10*ROW('Water Data'!H125))="","",OFFSET('Water Data'!$H$27,0,10*ROW('Water Data'!H125)))</f>
        <v/>
      </c>
      <c r="CF131" s="305" t="str">
        <f ca="true">+IF(OFFSET('Water Data'!$H$28,0,10*ROW('Water Data'!H125))="","",OFFSET('Water Data'!$H$28,0,10*ROW('Water Data'!H125)))</f>
        <v/>
      </c>
      <c r="CG131" s="305" t="str">
        <f ca="true">+IF(OFFSET('Water Data'!$H$29,0,10*ROW('Water Data'!H125))="","",OFFSET('Water Data'!$H$29,0,10*ROW('Water Data'!H125)))</f>
        <v/>
      </c>
      <c r="CH131" s="305" t="str">
        <f ca="true">+IF(OFFSET('Water Data'!$I$27,0,10*ROW('Water Data'!I125))="","",OFFSET('Water Data'!$I$27,0,10*ROW('Water Data'!I125)))</f>
        <v/>
      </c>
      <c r="CI131" s="305" t="str">
        <f ca="true">+IF(OFFSET('Water Data'!$I$28,0,10*ROW('Water Data'!I125))="","",OFFSET('Water Data'!$I$28,0,10*ROW('Water Data'!I125)))</f>
        <v/>
      </c>
      <c r="CJ131" s="305" t="str">
        <f ca="true">+IF(OFFSET('Water Data'!$I$29,0,10*ROW('Water Data'!I125))="","",OFFSET('Water Data'!$I$29,0,10*ROW('Water Data'!I125)))</f>
        <v/>
      </c>
      <c r="CK131" s="305" t="str">
        <f ca="true">+IF(OFFSET('Sanitation Data'!$D$28,0,10*ROW('Sanitation Data'!D125))="","",OFFSET('Sanitation Data'!$D$28,0,10*ROW('Sanitation Data'!D125)))</f>
        <v/>
      </c>
      <c r="CL131" s="305" t="str">
        <f ca="true">+IF(OFFSET('Sanitation Data'!$D$29,0,10*ROW('Sanitation Data'!D125))="","",OFFSET('Sanitation Data'!$D$29,0,10*ROW('Sanitation Data'!D125)))</f>
        <v/>
      </c>
      <c r="CM131" s="305" t="str">
        <f ca="true">+IF(OFFSET('Sanitation Data'!$D$30,0,10*ROW('Sanitation Data'!D125))="","",OFFSET('Sanitation Data'!$D$30,0,10*ROW('Sanitation Data'!D125)))</f>
        <v/>
      </c>
      <c r="CN131" s="305" t="str">
        <f ca="true">+IF(OFFSET('Sanitation Data'!$D$31,0,10*ROW('Sanitation Data'!D125))="","",OFFSET('Sanitation Data'!$D$31,0,10*ROW('Sanitation Data'!D125)))</f>
        <v/>
      </c>
      <c r="CO131" s="305" t="str">
        <f ca="true">+IF(OFFSET('Sanitation Data'!$D$32,0,10*ROW('Sanitation Data'!D125))="","",OFFSET('Sanitation Data'!$D$32,0,10*ROW('Sanitation Data'!D125)))</f>
        <v/>
      </c>
      <c r="CP131" s="305" t="str">
        <f ca="true">+IF(OFFSET('Sanitation Data'!$E$28,0,10*ROW('Sanitation Data'!E125))="","",OFFSET('Sanitation Data'!$E$28,0,10*ROW('Sanitation Data'!E125)))</f>
        <v/>
      </c>
      <c r="CQ131" s="305" t="str">
        <f ca="true">+IF(OFFSET('Sanitation Data'!$E$29,0,10*ROW('Sanitation Data'!E125))="","",OFFSET('Sanitation Data'!$E$29,0,10*ROW('Sanitation Data'!E125)))</f>
        <v/>
      </c>
      <c r="CR131" s="305" t="str">
        <f ca="true">+IF(OFFSET('Sanitation Data'!$E$30,0,10*ROW('Sanitation Data'!E125))="","",OFFSET('Sanitation Data'!$E$30,0,10*ROW('Sanitation Data'!E125)))</f>
        <v/>
      </c>
      <c r="CS131" s="305" t="str">
        <f ca="true">+IF(OFFSET('Sanitation Data'!$E$31,0,10*ROW('Sanitation Data'!E125))="","",OFFSET('Sanitation Data'!$E$31,0,10*ROW('Sanitation Data'!E125)))</f>
        <v/>
      </c>
      <c r="CT131" s="305" t="str">
        <f ca="true">+IF(OFFSET('Sanitation Data'!$E$32,0,10*ROW('Sanitation Data'!E125))="","",OFFSET('Sanitation Data'!$E$32,0,10*ROW('Sanitation Data'!E125)))</f>
        <v/>
      </c>
      <c r="CU131" s="305" t="str">
        <f ca="true">+IF(OFFSET('Sanitation Data'!$F$28,0,10*ROW('Sanitation Data'!F125))="","",OFFSET('Sanitation Data'!$F$28,0,10*ROW('Sanitation Data'!F125)))</f>
        <v/>
      </c>
      <c r="CV131" s="305" t="str">
        <f ca="true">+IF(OFFSET('Sanitation Data'!$F$29,0,10*ROW('Sanitation Data'!F125))="","",OFFSET('Sanitation Data'!$F$29,0,10*ROW('Sanitation Data'!F125)))</f>
        <v/>
      </c>
      <c r="CW131" s="305" t="str">
        <f ca="true">+IF(OFFSET('Sanitation Data'!$F$30,0,10*ROW('Sanitation Data'!F125))="","",OFFSET('Sanitation Data'!$F$30,0,10*ROW('Sanitation Data'!F125)))</f>
        <v/>
      </c>
      <c r="CX131" s="305" t="str">
        <f ca="true">+IF(OFFSET('Sanitation Data'!$F$31,0,10*ROW('Sanitation Data'!F125))="","",OFFSET('Sanitation Data'!$F$31,0,10*ROW('Sanitation Data'!F125)))</f>
        <v/>
      </c>
      <c r="CY131" s="305" t="str">
        <f ca="true">+IF(OFFSET('Sanitation Data'!$F$32,0,10*ROW('Sanitation Data'!F125))="","",OFFSET('Sanitation Data'!$F$32,0,10*ROW('Sanitation Data'!F125)))</f>
        <v/>
      </c>
      <c r="CZ131" s="305" t="str">
        <f ca="true">+IF(OFFSET('Sanitation Data'!$G$28,0,10*ROW('Sanitation Data'!G125))="","",OFFSET('Sanitation Data'!$G$28,0,10*ROW('Sanitation Data'!G125)))</f>
        <v/>
      </c>
      <c r="DA131" s="305" t="str">
        <f ca="true">+IF(OFFSET('Sanitation Data'!$G$29,0,10*ROW('Sanitation Data'!G125))="","",OFFSET('Sanitation Data'!$G$29,0,10*ROW('Sanitation Data'!G125)))</f>
        <v/>
      </c>
      <c r="DB131" s="305" t="str">
        <f ca="true">+IF(OFFSET('Sanitation Data'!$G$30,0,10*ROW('Sanitation Data'!G125))="","",OFFSET('Sanitation Data'!$G$30,0,10*ROW('Sanitation Data'!G125)))</f>
        <v/>
      </c>
      <c r="DC131" s="305" t="str">
        <f ca="true">+IF(OFFSET('Sanitation Data'!$G$31,0,10*ROW('Sanitation Data'!G125))="","",OFFSET('Sanitation Data'!$G$31,0,10*ROW('Sanitation Data'!G125)))</f>
        <v/>
      </c>
      <c r="DD131" s="305" t="str">
        <f ca="true">+IF(OFFSET('Sanitation Data'!$G$32,0,10*ROW('Sanitation Data'!G125))="","",OFFSET('Sanitation Data'!$G$32,0,10*ROW('Sanitation Data'!G125)))</f>
        <v/>
      </c>
      <c r="DE131" s="305" t="str">
        <f ca="true">+IF(OFFSET('Sanitation Data'!$H$28,0,10*ROW('Sanitation Data'!H125))="","",OFFSET('Sanitation Data'!$H$28,0,10*ROW('Sanitation Data'!H125)))</f>
        <v/>
      </c>
      <c r="DF131" s="305" t="str">
        <f ca="true">+IF(OFFSET('Sanitation Data'!$H$29,0,10*ROW('Sanitation Data'!H125))="","",OFFSET('Sanitation Data'!$H$29,0,10*ROW('Sanitation Data'!H125)))</f>
        <v/>
      </c>
      <c r="DG131" s="305" t="str">
        <f ca="true">+IF(OFFSET('Sanitation Data'!$H$30,0,10*ROW('Sanitation Data'!H125))="","",OFFSET('Sanitation Data'!$H$30,0,10*ROW('Sanitation Data'!H125)))</f>
        <v/>
      </c>
      <c r="DH131" s="305" t="str">
        <f ca="true">+IF(OFFSET('Sanitation Data'!$H$31,0,10*ROW('Sanitation Data'!H125))="","",OFFSET('Sanitation Data'!$H$31,0,10*ROW('Sanitation Data'!H125)))</f>
        <v/>
      </c>
      <c r="DI131" s="305" t="str">
        <f ca="true">+IF(OFFSET('Sanitation Data'!$H$32,0,10*ROW('Sanitation Data'!H125))="","",OFFSET('Sanitation Data'!$H$32,0,10*ROW('Sanitation Data'!H125)))</f>
        <v/>
      </c>
      <c r="DJ131" s="305" t="str">
        <f ca="true">+IF(OFFSET('Sanitation Data'!$I$28,0,10*ROW('Sanitation Data'!I125))="","",OFFSET('Sanitation Data'!$I$28,0,10*ROW('Sanitation Data'!I125)))</f>
        <v/>
      </c>
      <c r="DK131" s="305" t="str">
        <f ca="true">+IF(OFFSET('Sanitation Data'!$I$29,0,10*ROW('Sanitation Data'!I125))="","",OFFSET('Sanitation Data'!$I$29,0,10*ROW('Sanitation Data'!I125)))</f>
        <v/>
      </c>
      <c r="DL131" s="305" t="str">
        <f ca="true">+IF(OFFSET('Sanitation Data'!$I$30,0,10*ROW('Sanitation Data'!I125))="","",OFFSET('Sanitation Data'!$I$30,0,10*ROW('Sanitation Data'!I125)))</f>
        <v/>
      </c>
      <c r="DM131" s="305" t="str">
        <f ca="true">+IF(OFFSET('Sanitation Data'!$I$31,0,10*ROW('Sanitation Data'!I125))="","",OFFSET('Sanitation Data'!$I$31,0,10*ROW('Sanitation Data'!I125)))</f>
        <v/>
      </c>
      <c r="DN131" s="305" t="str">
        <f ca="true">+IF(OFFSET('Sanitation Data'!$I$32,0,10*ROW('Sanitation Data'!I125))="","",OFFSET('Sanitation Data'!$I$32,0,10*ROW('Sanitation Data'!I125)))</f>
        <v/>
      </c>
      <c r="DO131" s="305" t="str">
        <f ca="true">+IF(OFFSET('Hygiene Data'!$D$11,0,10*ROW('Hygiene Data'!D125))="","",OFFSET('Hygiene Data'!$D$11,0,10*ROW('Hygiene Data'!D125)))</f>
        <v/>
      </c>
      <c r="DP131" s="305" t="str">
        <f ca="true">+IF(OFFSET('Hygiene Data'!$D$12,0,10*ROW('Hygiene Data'!D125))="","",OFFSET('Hygiene Data'!$D$12,0,10*ROW('Hygiene Data'!D125)))</f>
        <v/>
      </c>
      <c r="DQ131" s="305" t="str">
        <f ca="true">+IF(OFFSET('Hygiene Data'!$D$13,0,10*ROW('Hygiene Data'!D125))="","",OFFSET('Hygiene Data'!$D$13,0,10*ROW('Hygiene Data'!D125)))</f>
        <v/>
      </c>
      <c r="DR131" s="305" t="str">
        <f ca="true">+IF(OFFSET('Hygiene Data'!$E$11,0,10*ROW('Hygiene Data'!E125))="","",OFFSET('Hygiene Data'!$E$11,0,10*ROW('Hygiene Data'!E125)))</f>
        <v/>
      </c>
      <c r="DS131" s="305" t="str">
        <f ca="true">+IF(OFFSET('Hygiene Data'!$E$12,0,10*ROW('Hygiene Data'!E125))="","",OFFSET('Hygiene Data'!$E$12,0,10*ROW('Hygiene Data'!E125)))</f>
        <v/>
      </c>
      <c r="DT131" s="305" t="str">
        <f ca="true">+IF(OFFSET('Hygiene Data'!$E$13,0,10*ROW('Hygiene Data'!E125))="","",OFFSET('Hygiene Data'!$E$13,0,10*ROW('Hygiene Data'!E125)))</f>
        <v/>
      </c>
      <c r="DU131" s="305" t="str">
        <f ca="true">+IF(OFFSET('Hygiene Data'!$F$11,0,10*ROW('Hygiene Data'!F125))="","",OFFSET('Hygiene Data'!$F$11,0,10*ROW('Hygiene Data'!F125)))</f>
        <v/>
      </c>
      <c r="DV131" s="305" t="str">
        <f ca="true">+IF(OFFSET('Hygiene Data'!$F$12,0,10*ROW('Hygiene Data'!F125))="","",OFFSET('Hygiene Data'!$F$12,0,10*ROW('Hygiene Data'!F125)))</f>
        <v/>
      </c>
      <c r="DW131" s="305" t="str">
        <f ca="true">+IF(OFFSET('Hygiene Data'!$F$13,0,10*ROW('Hygiene Data'!F125))="","",OFFSET('Hygiene Data'!$F$13,0,10*ROW('Hygiene Data'!F125)))</f>
        <v/>
      </c>
      <c r="DX131" s="305" t="str">
        <f ca="true">+IF(OFFSET('Hygiene Data'!$G$11,0,10*ROW('Hygiene Data'!G125))="","",OFFSET('Hygiene Data'!$G$11,0,10*ROW('Hygiene Data'!G125)))</f>
        <v/>
      </c>
      <c r="DY131" s="305" t="str">
        <f ca="true">+IF(OFFSET('Hygiene Data'!$G$12,0,10*ROW('Hygiene Data'!G125))="","",OFFSET('Hygiene Data'!$G$12,0,10*ROW('Hygiene Data'!G125)))</f>
        <v/>
      </c>
      <c r="DZ131" s="305" t="str">
        <f ca="true">+IF(OFFSET('Hygiene Data'!$G$13,0,10*ROW('Hygiene Data'!G125))="","",OFFSET('Hygiene Data'!$G$13,0,10*ROW('Hygiene Data'!G125)))</f>
        <v/>
      </c>
      <c r="EA131" s="305" t="str">
        <f ca="true">+IF(OFFSET('Hygiene Data'!$H$11,0,10*ROW('Hygiene Data'!H125))="","",OFFSET('Hygiene Data'!$H$11,0,10*ROW('Hygiene Data'!H125)))</f>
        <v/>
      </c>
      <c r="EB131" s="305" t="str">
        <f ca="true">+IF(OFFSET('Hygiene Data'!$H$12,0,10*ROW('Hygiene Data'!H125))="","",OFFSET('Hygiene Data'!$H$12,0,10*ROW('Hygiene Data'!H125)))</f>
        <v/>
      </c>
      <c r="EC131" s="305" t="str">
        <f ca="true">+IF(OFFSET('Hygiene Data'!$H$13,0,10*ROW('Hygiene Data'!H125))="","",OFFSET('Hygiene Data'!$H$13,0,10*ROW('Hygiene Data'!H125)))</f>
        <v/>
      </c>
      <c r="ED131" s="305" t="str">
        <f ca="true">+IF(OFFSET('Hygiene Data'!$I$11,0,10*ROW('Hygiene Data'!I125))="","",OFFSET('Hygiene Data'!$I$11,0,10*ROW('Hygiene Data'!I125)))</f>
        <v/>
      </c>
      <c r="EE131" s="305" t="str">
        <f ca="true">+IF(OFFSET('Hygiene Data'!$I$12,0,10*ROW('Hygiene Data'!I125))="","",OFFSET('Hygiene Data'!$I$12,0,10*ROW('Hygiene Data'!I125)))</f>
        <v/>
      </c>
      <c r="EF131" s="305"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61"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5"/>
      <c r="BS132" s="305" t="str">
        <f ca="true">+IF(OFFSET('Water Data'!$D$27,0,10*ROW('Water Data'!D126))="","",OFFSET('Water Data'!$D$27,0,10*ROW('Water Data'!D126)))</f>
        <v/>
      </c>
      <c r="BT132" s="305" t="str">
        <f ca="true">+IF(OFFSET('Water Data'!$D$28,0,10*ROW('Water Data'!D126))="","",OFFSET('Water Data'!$D$28,0,10*ROW('Water Data'!D126)))</f>
        <v/>
      </c>
      <c r="BU132" s="305" t="str">
        <f ca="true">+IF(OFFSET('Water Data'!$D$29,0,10*ROW('Water Data'!D126))="","",OFFSET('Water Data'!$D$29,0,10*ROW('Water Data'!D126)))</f>
        <v/>
      </c>
      <c r="BV132" s="305" t="str">
        <f ca="true">+IF(OFFSET('Water Data'!$E$27,0,10*ROW('Water Data'!E126))="","",OFFSET('Water Data'!$E$27,0,10*ROW('Water Data'!E126)))</f>
        <v/>
      </c>
      <c r="BW132" s="305" t="str">
        <f ca="true">+IF(OFFSET('Water Data'!$E$28,0,10*ROW('Water Data'!E126))="","",OFFSET('Water Data'!$E$28,0,10*ROW('Water Data'!E126)))</f>
        <v/>
      </c>
      <c r="BX132" s="305" t="str">
        <f ca="true">+IF(OFFSET('Water Data'!$E$29,0,10*ROW('Water Data'!E126))="","",OFFSET('Water Data'!$E$29,0,10*ROW('Water Data'!E126)))</f>
        <v/>
      </c>
      <c r="BY132" s="305" t="str">
        <f ca="true">+IF(OFFSET('Water Data'!$F$27,0,10*ROW('Water Data'!F126))="","",OFFSET('Water Data'!$F$27,0,10*ROW('Water Data'!F126)))</f>
        <v/>
      </c>
      <c r="BZ132" s="305" t="str">
        <f ca="true">+IF(OFFSET('Water Data'!$F$28,0,10*ROW('Water Data'!F126))="","",OFFSET('Water Data'!$F$28,0,10*ROW('Water Data'!F126)))</f>
        <v/>
      </c>
      <c r="CA132" s="305" t="str">
        <f ca="true">+IF(OFFSET('Water Data'!$F$29,0,10*ROW('Water Data'!F126))="","",OFFSET('Water Data'!$F$29,0,10*ROW('Water Data'!F126)))</f>
        <v/>
      </c>
      <c r="CB132" s="305" t="str">
        <f ca="true">+IF(OFFSET('Water Data'!$G$27,0,10*ROW('Water Data'!G126))="","",OFFSET('Water Data'!$G$27,0,10*ROW('Water Data'!G126)))</f>
        <v/>
      </c>
      <c r="CC132" s="305" t="str">
        <f ca="true">+IF(OFFSET('Water Data'!$G$28,0,10*ROW('Water Data'!G126))="","",OFFSET('Water Data'!$G$28,0,10*ROW('Water Data'!G126)))</f>
        <v/>
      </c>
      <c r="CD132" s="305" t="str">
        <f ca="true">+IF(OFFSET('Water Data'!$G$29,0,10*ROW('Water Data'!G126))="","",OFFSET('Water Data'!$G$29,0,10*ROW('Water Data'!G126)))</f>
        <v/>
      </c>
      <c r="CE132" s="305" t="str">
        <f ca="true">+IF(OFFSET('Water Data'!$H$27,0,10*ROW('Water Data'!H126))="","",OFFSET('Water Data'!$H$27,0,10*ROW('Water Data'!H126)))</f>
        <v/>
      </c>
      <c r="CF132" s="305" t="str">
        <f ca="true">+IF(OFFSET('Water Data'!$H$28,0,10*ROW('Water Data'!H126))="","",OFFSET('Water Data'!$H$28,0,10*ROW('Water Data'!H126)))</f>
        <v/>
      </c>
      <c r="CG132" s="305" t="str">
        <f ca="true">+IF(OFFSET('Water Data'!$H$29,0,10*ROW('Water Data'!H126))="","",OFFSET('Water Data'!$H$29,0,10*ROW('Water Data'!H126)))</f>
        <v/>
      </c>
      <c r="CH132" s="305" t="str">
        <f ca="true">+IF(OFFSET('Water Data'!$I$27,0,10*ROW('Water Data'!I126))="","",OFFSET('Water Data'!$I$27,0,10*ROW('Water Data'!I126)))</f>
        <v/>
      </c>
      <c r="CI132" s="305" t="str">
        <f ca="true">+IF(OFFSET('Water Data'!$I$28,0,10*ROW('Water Data'!I126))="","",OFFSET('Water Data'!$I$28,0,10*ROW('Water Data'!I126)))</f>
        <v/>
      </c>
      <c r="CJ132" s="305" t="str">
        <f ca="true">+IF(OFFSET('Water Data'!$I$29,0,10*ROW('Water Data'!I126))="","",OFFSET('Water Data'!$I$29,0,10*ROW('Water Data'!I126)))</f>
        <v/>
      </c>
      <c r="CK132" s="305" t="str">
        <f ca="true">+IF(OFFSET('Sanitation Data'!$D$28,0,10*ROW('Sanitation Data'!D126))="","",OFFSET('Sanitation Data'!$D$28,0,10*ROW('Sanitation Data'!D126)))</f>
        <v/>
      </c>
      <c r="CL132" s="305" t="str">
        <f ca="true">+IF(OFFSET('Sanitation Data'!$D$29,0,10*ROW('Sanitation Data'!D126))="","",OFFSET('Sanitation Data'!$D$29,0,10*ROW('Sanitation Data'!D126)))</f>
        <v/>
      </c>
      <c r="CM132" s="305" t="str">
        <f ca="true">+IF(OFFSET('Sanitation Data'!$D$30,0,10*ROW('Sanitation Data'!D126))="","",OFFSET('Sanitation Data'!$D$30,0,10*ROW('Sanitation Data'!D126)))</f>
        <v/>
      </c>
      <c r="CN132" s="305" t="str">
        <f ca="true">+IF(OFFSET('Sanitation Data'!$D$31,0,10*ROW('Sanitation Data'!D126))="","",OFFSET('Sanitation Data'!$D$31,0,10*ROW('Sanitation Data'!D126)))</f>
        <v/>
      </c>
      <c r="CO132" s="305" t="str">
        <f ca="true">+IF(OFFSET('Sanitation Data'!$D$32,0,10*ROW('Sanitation Data'!D126))="","",OFFSET('Sanitation Data'!$D$32,0,10*ROW('Sanitation Data'!D126)))</f>
        <v/>
      </c>
      <c r="CP132" s="305" t="str">
        <f ca="true">+IF(OFFSET('Sanitation Data'!$E$28,0,10*ROW('Sanitation Data'!E126))="","",OFFSET('Sanitation Data'!$E$28,0,10*ROW('Sanitation Data'!E126)))</f>
        <v/>
      </c>
      <c r="CQ132" s="305" t="str">
        <f ca="true">+IF(OFFSET('Sanitation Data'!$E$29,0,10*ROW('Sanitation Data'!E126))="","",OFFSET('Sanitation Data'!$E$29,0,10*ROW('Sanitation Data'!E126)))</f>
        <v/>
      </c>
      <c r="CR132" s="305" t="str">
        <f ca="true">+IF(OFFSET('Sanitation Data'!$E$30,0,10*ROW('Sanitation Data'!E126))="","",OFFSET('Sanitation Data'!$E$30,0,10*ROW('Sanitation Data'!E126)))</f>
        <v/>
      </c>
      <c r="CS132" s="305" t="str">
        <f ca="true">+IF(OFFSET('Sanitation Data'!$E$31,0,10*ROW('Sanitation Data'!E126))="","",OFFSET('Sanitation Data'!$E$31,0,10*ROW('Sanitation Data'!E126)))</f>
        <v/>
      </c>
      <c r="CT132" s="305" t="str">
        <f ca="true">+IF(OFFSET('Sanitation Data'!$E$32,0,10*ROW('Sanitation Data'!E126))="","",OFFSET('Sanitation Data'!$E$32,0,10*ROW('Sanitation Data'!E126)))</f>
        <v/>
      </c>
      <c r="CU132" s="305" t="str">
        <f ca="true">+IF(OFFSET('Sanitation Data'!$F$28,0,10*ROW('Sanitation Data'!F126))="","",OFFSET('Sanitation Data'!$F$28,0,10*ROW('Sanitation Data'!F126)))</f>
        <v/>
      </c>
      <c r="CV132" s="305" t="str">
        <f ca="true">+IF(OFFSET('Sanitation Data'!$F$29,0,10*ROW('Sanitation Data'!F126))="","",OFFSET('Sanitation Data'!$F$29,0,10*ROW('Sanitation Data'!F126)))</f>
        <v/>
      </c>
      <c r="CW132" s="305" t="str">
        <f ca="true">+IF(OFFSET('Sanitation Data'!$F$30,0,10*ROW('Sanitation Data'!F126))="","",OFFSET('Sanitation Data'!$F$30,0,10*ROW('Sanitation Data'!F126)))</f>
        <v/>
      </c>
      <c r="CX132" s="305" t="str">
        <f ca="true">+IF(OFFSET('Sanitation Data'!$F$31,0,10*ROW('Sanitation Data'!F126))="","",OFFSET('Sanitation Data'!$F$31,0,10*ROW('Sanitation Data'!F126)))</f>
        <v/>
      </c>
      <c r="CY132" s="305" t="str">
        <f ca="true">+IF(OFFSET('Sanitation Data'!$F$32,0,10*ROW('Sanitation Data'!F126))="","",OFFSET('Sanitation Data'!$F$32,0,10*ROW('Sanitation Data'!F126)))</f>
        <v/>
      </c>
      <c r="CZ132" s="305" t="str">
        <f ca="true">+IF(OFFSET('Sanitation Data'!$G$28,0,10*ROW('Sanitation Data'!G126))="","",OFFSET('Sanitation Data'!$G$28,0,10*ROW('Sanitation Data'!G126)))</f>
        <v/>
      </c>
      <c r="DA132" s="305" t="str">
        <f ca="true">+IF(OFFSET('Sanitation Data'!$G$29,0,10*ROW('Sanitation Data'!G126))="","",OFFSET('Sanitation Data'!$G$29,0,10*ROW('Sanitation Data'!G126)))</f>
        <v/>
      </c>
      <c r="DB132" s="305" t="str">
        <f ca="true">+IF(OFFSET('Sanitation Data'!$G$30,0,10*ROW('Sanitation Data'!G126))="","",OFFSET('Sanitation Data'!$G$30,0,10*ROW('Sanitation Data'!G126)))</f>
        <v/>
      </c>
      <c r="DC132" s="305" t="str">
        <f ca="true">+IF(OFFSET('Sanitation Data'!$G$31,0,10*ROW('Sanitation Data'!G126))="","",OFFSET('Sanitation Data'!$G$31,0,10*ROW('Sanitation Data'!G126)))</f>
        <v/>
      </c>
      <c r="DD132" s="305" t="str">
        <f ca="true">+IF(OFFSET('Sanitation Data'!$G$32,0,10*ROW('Sanitation Data'!G126))="","",OFFSET('Sanitation Data'!$G$32,0,10*ROW('Sanitation Data'!G126)))</f>
        <v/>
      </c>
      <c r="DE132" s="305" t="str">
        <f ca="true">+IF(OFFSET('Sanitation Data'!$H$28,0,10*ROW('Sanitation Data'!H126))="","",OFFSET('Sanitation Data'!$H$28,0,10*ROW('Sanitation Data'!H126)))</f>
        <v/>
      </c>
      <c r="DF132" s="305" t="str">
        <f ca="true">+IF(OFFSET('Sanitation Data'!$H$29,0,10*ROW('Sanitation Data'!H126))="","",OFFSET('Sanitation Data'!$H$29,0,10*ROW('Sanitation Data'!H126)))</f>
        <v/>
      </c>
      <c r="DG132" s="305" t="str">
        <f ca="true">+IF(OFFSET('Sanitation Data'!$H$30,0,10*ROW('Sanitation Data'!H126))="","",OFFSET('Sanitation Data'!$H$30,0,10*ROW('Sanitation Data'!H126)))</f>
        <v/>
      </c>
      <c r="DH132" s="305" t="str">
        <f ca="true">+IF(OFFSET('Sanitation Data'!$H$31,0,10*ROW('Sanitation Data'!H126))="","",OFFSET('Sanitation Data'!$H$31,0,10*ROW('Sanitation Data'!H126)))</f>
        <v/>
      </c>
      <c r="DI132" s="305" t="str">
        <f ca="true">+IF(OFFSET('Sanitation Data'!$H$32,0,10*ROW('Sanitation Data'!H126))="","",OFFSET('Sanitation Data'!$H$32,0,10*ROW('Sanitation Data'!H126)))</f>
        <v/>
      </c>
      <c r="DJ132" s="305" t="str">
        <f ca="true">+IF(OFFSET('Sanitation Data'!$I$28,0,10*ROW('Sanitation Data'!I126))="","",OFFSET('Sanitation Data'!$I$28,0,10*ROW('Sanitation Data'!I126)))</f>
        <v/>
      </c>
      <c r="DK132" s="305" t="str">
        <f ca="true">+IF(OFFSET('Sanitation Data'!$I$29,0,10*ROW('Sanitation Data'!I126))="","",OFFSET('Sanitation Data'!$I$29,0,10*ROW('Sanitation Data'!I126)))</f>
        <v/>
      </c>
      <c r="DL132" s="305" t="str">
        <f ca="true">+IF(OFFSET('Sanitation Data'!$I$30,0,10*ROW('Sanitation Data'!I126))="","",OFFSET('Sanitation Data'!$I$30,0,10*ROW('Sanitation Data'!I126)))</f>
        <v/>
      </c>
      <c r="DM132" s="305" t="str">
        <f ca="true">+IF(OFFSET('Sanitation Data'!$I$31,0,10*ROW('Sanitation Data'!I126))="","",OFFSET('Sanitation Data'!$I$31,0,10*ROW('Sanitation Data'!I126)))</f>
        <v/>
      </c>
      <c r="DN132" s="305" t="str">
        <f ca="true">+IF(OFFSET('Sanitation Data'!$I$32,0,10*ROW('Sanitation Data'!I126))="","",OFFSET('Sanitation Data'!$I$32,0,10*ROW('Sanitation Data'!I126)))</f>
        <v/>
      </c>
      <c r="DO132" s="305" t="str">
        <f ca="true">+IF(OFFSET('Hygiene Data'!$D$11,0,10*ROW('Hygiene Data'!D126))="","",OFFSET('Hygiene Data'!$D$11,0,10*ROW('Hygiene Data'!D126)))</f>
        <v/>
      </c>
      <c r="DP132" s="305" t="str">
        <f ca="true">+IF(OFFSET('Hygiene Data'!$D$12,0,10*ROW('Hygiene Data'!D126))="","",OFFSET('Hygiene Data'!$D$12,0,10*ROW('Hygiene Data'!D126)))</f>
        <v/>
      </c>
      <c r="DQ132" s="305" t="str">
        <f ca="true">+IF(OFFSET('Hygiene Data'!$D$13,0,10*ROW('Hygiene Data'!D126))="","",OFFSET('Hygiene Data'!$D$13,0,10*ROW('Hygiene Data'!D126)))</f>
        <v/>
      </c>
      <c r="DR132" s="305" t="str">
        <f ca="true">+IF(OFFSET('Hygiene Data'!$E$11,0,10*ROW('Hygiene Data'!E126))="","",OFFSET('Hygiene Data'!$E$11,0,10*ROW('Hygiene Data'!E126)))</f>
        <v/>
      </c>
      <c r="DS132" s="305" t="str">
        <f ca="true">+IF(OFFSET('Hygiene Data'!$E$12,0,10*ROW('Hygiene Data'!E126))="","",OFFSET('Hygiene Data'!$E$12,0,10*ROW('Hygiene Data'!E126)))</f>
        <v/>
      </c>
      <c r="DT132" s="305" t="str">
        <f ca="true">+IF(OFFSET('Hygiene Data'!$E$13,0,10*ROW('Hygiene Data'!E126))="","",OFFSET('Hygiene Data'!$E$13,0,10*ROW('Hygiene Data'!E126)))</f>
        <v/>
      </c>
      <c r="DU132" s="305" t="str">
        <f ca="true">+IF(OFFSET('Hygiene Data'!$F$11,0,10*ROW('Hygiene Data'!F126))="","",OFFSET('Hygiene Data'!$F$11,0,10*ROW('Hygiene Data'!F126)))</f>
        <v/>
      </c>
      <c r="DV132" s="305" t="str">
        <f ca="true">+IF(OFFSET('Hygiene Data'!$F$12,0,10*ROW('Hygiene Data'!F126))="","",OFFSET('Hygiene Data'!$F$12,0,10*ROW('Hygiene Data'!F126)))</f>
        <v/>
      </c>
      <c r="DW132" s="305" t="str">
        <f ca="true">+IF(OFFSET('Hygiene Data'!$F$13,0,10*ROW('Hygiene Data'!F126))="","",OFFSET('Hygiene Data'!$F$13,0,10*ROW('Hygiene Data'!F126)))</f>
        <v/>
      </c>
      <c r="DX132" s="305" t="str">
        <f ca="true">+IF(OFFSET('Hygiene Data'!$G$11,0,10*ROW('Hygiene Data'!G126))="","",OFFSET('Hygiene Data'!$G$11,0,10*ROW('Hygiene Data'!G126)))</f>
        <v/>
      </c>
      <c r="DY132" s="305" t="str">
        <f ca="true">+IF(OFFSET('Hygiene Data'!$G$12,0,10*ROW('Hygiene Data'!G126))="","",OFFSET('Hygiene Data'!$G$12,0,10*ROW('Hygiene Data'!G126)))</f>
        <v/>
      </c>
      <c r="DZ132" s="305" t="str">
        <f ca="true">+IF(OFFSET('Hygiene Data'!$G$13,0,10*ROW('Hygiene Data'!G126))="","",OFFSET('Hygiene Data'!$G$13,0,10*ROW('Hygiene Data'!G126)))</f>
        <v/>
      </c>
      <c r="EA132" s="305" t="str">
        <f ca="true">+IF(OFFSET('Hygiene Data'!$H$11,0,10*ROW('Hygiene Data'!H126))="","",OFFSET('Hygiene Data'!$H$11,0,10*ROW('Hygiene Data'!H126)))</f>
        <v/>
      </c>
      <c r="EB132" s="305" t="str">
        <f ca="true">+IF(OFFSET('Hygiene Data'!$H$12,0,10*ROW('Hygiene Data'!H126))="","",OFFSET('Hygiene Data'!$H$12,0,10*ROW('Hygiene Data'!H126)))</f>
        <v/>
      </c>
      <c r="EC132" s="305" t="str">
        <f ca="true">+IF(OFFSET('Hygiene Data'!$H$13,0,10*ROW('Hygiene Data'!H126))="","",OFFSET('Hygiene Data'!$H$13,0,10*ROW('Hygiene Data'!H126)))</f>
        <v/>
      </c>
      <c r="ED132" s="305" t="str">
        <f ca="true">+IF(OFFSET('Hygiene Data'!$I$11,0,10*ROW('Hygiene Data'!I126))="","",OFFSET('Hygiene Data'!$I$11,0,10*ROW('Hygiene Data'!I126)))</f>
        <v/>
      </c>
      <c r="EE132" s="305" t="str">
        <f ca="true">+IF(OFFSET('Hygiene Data'!$I$12,0,10*ROW('Hygiene Data'!I126))="","",OFFSET('Hygiene Data'!$I$12,0,10*ROW('Hygiene Data'!I126)))</f>
        <v/>
      </c>
      <c r="EF132" s="305"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61"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5"/>
      <c r="BS133" s="305" t="str">
        <f ca="true">+IF(OFFSET('Water Data'!$D$27,0,10*ROW('Water Data'!D127))="","",OFFSET('Water Data'!$D$27,0,10*ROW('Water Data'!D127)))</f>
        <v/>
      </c>
      <c r="BT133" s="305" t="str">
        <f ca="true">+IF(OFFSET('Water Data'!$D$28,0,10*ROW('Water Data'!D127))="","",OFFSET('Water Data'!$D$28,0,10*ROW('Water Data'!D127)))</f>
        <v/>
      </c>
      <c r="BU133" s="305" t="str">
        <f ca="true">+IF(OFFSET('Water Data'!$D$29,0,10*ROW('Water Data'!D127))="","",OFFSET('Water Data'!$D$29,0,10*ROW('Water Data'!D127)))</f>
        <v/>
      </c>
      <c r="BV133" s="305" t="str">
        <f ca="true">+IF(OFFSET('Water Data'!$E$27,0,10*ROW('Water Data'!E127))="","",OFFSET('Water Data'!$E$27,0,10*ROW('Water Data'!E127)))</f>
        <v/>
      </c>
      <c r="BW133" s="305" t="str">
        <f ca="true">+IF(OFFSET('Water Data'!$E$28,0,10*ROW('Water Data'!E127))="","",OFFSET('Water Data'!$E$28,0,10*ROW('Water Data'!E127)))</f>
        <v/>
      </c>
      <c r="BX133" s="305" t="str">
        <f ca="true">+IF(OFFSET('Water Data'!$E$29,0,10*ROW('Water Data'!E127))="","",OFFSET('Water Data'!$E$29,0,10*ROW('Water Data'!E127)))</f>
        <v/>
      </c>
      <c r="BY133" s="305" t="str">
        <f ca="true">+IF(OFFSET('Water Data'!$F$27,0,10*ROW('Water Data'!F127))="","",OFFSET('Water Data'!$F$27,0,10*ROW('Water Data'!F127)))</f>
        <v/>
      </c>
      <c r="BZ133" s="305" t="str">
        <f ca="true">+IF(OFFSET('Water Data'!$F$28,0,10*ROW('Water Data'!F127))="","",OFFSET('Water Data'!$F$28,0,10*ROW('Water Data'!F127)))</f>
        <v/>
      </c>
      <c r="CA133" s="305" t="str">
        <f ca="true">+IF(OFFSET('Water Data'!$F$29,0,10*ROW('Water Data'!F127))="","",OFFSET('Water Data'!$F$29,0,10*ROW('Water Data'!F127)))</f>
        <v/>
      </c>
      <c r="CB133" s="305" t="str">
        <f ca="true">+IF(OFFSET('Water Data'!$G$27,0,10*ROW('Water Data'!G127))="","",OFFSET('Water Data'!$G$27,0,10*ROW('Water Data'!G127)))</f>
        <v/>
      </c>
      <c r="CC133" s="305" t="str">
        <f ca="true">+IF(OFFSET('Water Data'!$G$28,0,10*ROW('Water Data'!G127))="","",OFFSET('Water Data'!$G$28,0,10*ROW('Water Data'!G127)))</f>
        <v/>
      </c>
      <c r="CD133" s="305" t="str">
        <f ca="true">+IF(OFFSET('Water Data'!$G$29,0,10*ROW('Water Data'!G127))="","",OFFSET('Water Data'!$G$29,0,10*ROW('Water Data'!G127)))</f>
        <v/>
      </c>
      <c r="CE133" s="305" t="str">
        <f ca="true">+IF(OFFSET('Water Data'!$H$27,0,10*ROW('Water Data'!H127))="","",OFFSET('Water Data'!$H$27,0,10*ROW('Water Data'!H127)))</f>
        <v/>
      </c>
      <c r="CF133" s="305" t="str">
        <f ca="true">+IF(OFFSET('Water Data'!$H$28,0,10*ROW('Water Data'!H127))="","",OFFSET('Water Data'!$H$28,0,10*ROW('Water Data'!H127)))</f>
        <v/>
      </c>
      <c r="CG133" s="305" t="str">
        <f ca="true">+IF(OFFSET('Water Data'!$H$29,0,10*ROW('Water Data'!H127))="","",OFFSET('Water Data'!$H$29,0,10*ROW('Water Data'!H127)))</f>
        <v/>
      </c>
      <c r="CH133" s="305" t="str">
        <f ca="true">+IF(OFFSET('Water Data'!$I$27,0,10*ROW('Water Data'!I127))="","",OFFSET('Water Data'!$I$27,0,10*ROW('Water Data'!I127)))</f>
        <v/>
      </c>
      <c r="CI133" s="305" t="str">
        <f ca="true">+IF(OFFSET('Water Data'!$I$28,0,10*ROW('Water Data'!I127))="","",OFFSET('Water Data'!$I$28,0,10*ROW('Water Data'!I127)))</f>
        <v/>
      </c>
      <c r="CJ133" s="305" t="str">
        <f ca="true">+IF(OFFSET('Water Data'!$I$29,0,10*ROW('Water Data'!I127))="","",OFFSET('Water Data'!$I$29,0,10*ROW('Water Data'!I127)))</f>
        <v/>
      </c>
      <c r="CK133" s="305" t="str">
        <f ca="true">+IF(OFFSET('Sanitation Data'!$D$28,0,10*ROW('Sanitation Data'!D127))="","",OFFSET('Sanitation Data'!$D$28,0,10*ROW('Sanitation Data'!D127)))</f>
        <v/>
      </c>
      <c r="CL133" s="305" t="str">
        <f ca="true">+IF(OFFSET('Sanitation Data'!$D$29,0,10*ROW('Sanitation Data'!D127))="","",OFFSET('Sanitation Data'!$D$29,0,10*ROW('Sanitation Data'!D127)))</f>
        <v/>
      </c>
      <c r="CM133" s="305" t="str">
        <f ca="true">+IF(OFFSET('Sanitation Data'!$D$30,0,10*ROW('Sanitation Data'!D127))="","",OFFSET('Sanitation Data'!$D$30,0,10*ROW('Sanitation Data'!D127)))</f>
        <v/>
      </c>
      <c r="CN133" s="305" t="str">
        <f ca="true">+IF(OFFSET('Sanitation Data'!$D$31,0,10*ROW('Sanitation Data'!D127))="","",OFFSET('Sanitation Data'!$D$31,0,10*ROW('Sanitation Data'!D127)))</f>
        <v/>
      </c>
      <c r="CO133" s="305" t="str">
        <f ca="true">+IF(OFFSET('Sanitation Data'!$D$32,0,10*ROW('Sanitation Data'!D127))="","",OFFSET('Sanitation Data'!$D$32,0,10*ROW('Sanitation Data'!D127)))</f>
        <v/>
      </c>
      <c r="CP133" s="305" t="str">
        <f ca="true">+IF(OFFSET('Sanitation Data'!$E$28,0,10*ROW('Sanitation Data'!E127))="","",OFFSET('Sanitation Data'!$E$28,0,10*ROW('Sanitation Data'!E127)))</f>
        <v/>
      </c>
      <c r="CQ133" s="305" t="str">
        <f ca="true">+IF(OFFSET('Sanitation Data'!$E$29,0,10*ROW('Sanitation Data'!E127))="","",OFFSET('Sanitation Data'!$E$29,0,10*ROW('Sanitation Data'!E127)))</f>
        <v/>
      </c>
      <c r="CR133" s="305" t="str">
        <f ca="true">+IF(OFFSET('Sanitation Data'!$E$30,0,10*ROW('Sanitation Data'!E127))="","",OFFSET('Sanitation Data'!$E$30,0,10*ROW('Sanitation Data'!E127)))</f>
        <v/>
      </c>
      <c r="CS133" s="305" t="str">
        <f ca="true">+IF(OFFSET('Sanitation Data'!$E$31,0,10*ROW('Sanitation Data'!E127))="","",OFFSET('Sanitation Data'!$E$31,0,10*ROW('Sanitation Data'!E127)))</f>
        <v/>
      </c>
      <c r="CT133" s="305" t="str">
        <f ca="true">+IF(OFFSET('Sanitation Data'!$E$32,0,10*ROW('Sanitation Data'!E127))="","",OFFSET('Sanitation Data'!$E$32,0,10*ROW('Sanitation Data'!E127)))</f>
        <v/>
      </c>
      <c r="CU133" s="305" t="str">
        <f ca="true">+IF(OFFSET('Sanitation Data'!$F$28,0,10*ROW('Sanitation Data'!F127))="","",OFFSET('Sanitation Data'!$F$28,0,10*ROW('Sanitation Data'!F127)))</f>
        <v/>
      </c>
      <c r="CV133" s="305" t="str">
        <f ca="true">+IF(OFFSET('Sanitation Data'!$F$29,0,10*ROW('Sanitation Data'!F127))="","",OFFSET('Sanitation Data'!$F$29,0,10*ROW('Sanitation Data'!F127)))</f>
        <v/>
      </c>
      <c r="CW133" s="305" t="str">
        <f ca="true">+IF(OFFSET('Sanitation Data'!$F$30,0,10*ROW('Sanitation Data'!F127))="","",OFFSET('Sanitation Data'!$F$30,0,10*ROW('Sanitation Data'!F127)))</f>
        <v/>
      </c>
      <c r="CX133" s="305" t="str">
        <f ca="true">+IF(OFFSET('Sanitation Data'!$F$31,0,10*ROW('Sanitation Data'!F127))="","",OFFSET('Sanitation Data'!$F$31,0,10*ROW('Sanitation Data'!F127)))</f>
        <v/>
      </c>
      <c r="CY133" s="305" t="str">
        <f ca="true">+IF(OFFSET('Sanitation Data'!$F$32,0,10*ROW('Sanitation Data'!F127))="","",OFFSET('Sanitation Data'!$F$32,0,10*ROW('Sanitation Data'!F127)))</f>
        <v/>
      </c>
      <c r="CZ133" s="305" t="str">
        <f ca="true">+IF(OFFSET('Sanitation Data'!$G$28,0,10*ROW('Sanitation Data'!G127))="","",OFFSET('Sanitation Data'!$G$28,0,10*ROW('Sanitation Data'!G127)))</f>
        <v/>
      </c>
      <c r="DA133" s="305" t="str">
        <f ca="true">+IF(OFFSET('Sanitation Data'!$G$29,0,10*ROW('Sanitation Data'!G127))="","",OFFSET('Sanitation Data'!$G$29,0,10*ROW('Sanitation Data'!G127)))</f>
        <v/>
      </c>
      <c r="DB133" s="305" t="str">
        <f ca="true">+IF(OFFSET('Sanitation Data'!$G$30,0,10*ROW('Sanitation Data'!G127))="","",OFFSET('Sanitation Data'!$G$30,0,10*ROW('Sanitation Data'!G127)))</f>
        <v/>
      </c>
      <c r="DC133" s="305" t="str">
        <f ca="true">+IF(OFFSET('Sanitation Data'!$G$31,0,10*ROW('Sanitation Data'!G127))="","",OFFSET('Sanitation Data'!$G$31,0,10*ROW('Sanitation Data'!G127)))</f>
        <v/>
      </c>
      <c r="DD133" s="305" t="str">
        <f ca="true">+IF(OFFSET('Sanitation Data'!$G$32,0,10*ROW('Sanitation Data'!G127))="","",OFFSET('Sanitation Data'!$G$32,0,10*ROW('Sanitation Data'!G127)))</f>
        <v/>
      </c>
      <c r="DE133" s="305" t="str">
        <f ca="true">+IF(OFFSET('Sanitation Data'!$H$28,0,10*ROW('Sanitation Data'!H127))="","",OFFSET('Sanitation Data'!$H$28,0,10*ROW('Sanitation Data'!H127)))</f>
        <v/>
      </c>
      <c r="DF133" s="305" t="str">
        <f ca="true">+IF(OFFSET('Sanitation Data'!$H$29,0,10*ROW('Sanitation Data'!H127))="","",OFFSET('Sanitation Data'!$H$29,0,10*ROW('Sanitation Data'!H127)))</f>
        <v/>
      </c>
      <c r="DG133" s="305" t="str">
        <f ca="true">+IF(OFFSET('Sanitation Data'!$H$30,0,10*ROW('Sanitation Data'!H127))="","",OFFSET('Sanitation Data'!$H$30,0,10*ROW('Sanitation Data'!H127)))</f>
        <v/>
      </c>
      <c r="DH133" s="305" t="str">
        <f ca="true">+IF(OFFSET('Sanitation Data'!$H$31,0,10*ROW('Sanitation Data'!H127))="","",OFFSET('Sanitation Data'!$H$31,0,10*ROW('Sanitation Data'!H127)))</f>
        <v/>
      </c>
      <c r="DI133" s="305" t="str">
        <f ca="true">+IF(OFFSET('Sanitation Data'!$H$32,0,10*ROW('Sanitation Data'!H127))="","",OFFSET('Sanitation Data'!$H$32,0,10*ROW('Sanitation Data'!H127)))</f>
        <v/>
      </c>
      <c r="DJ133" s="305" t="str">
        <f ca="true">+IF(OFFSET('Sanitation Data'!$I$28,0,10*ROW('Sanitation Data'!I127))="","",OFFSET('Sanitation Data'!$I$28,0,10*ROW('Sanitation Data'!I127)))</f>
        <v/>
      </c>
      <c r="DK133" s="305" t="str">
        <f ca="true">+IF(OFFSET('Sanitation Data'!$I$29,0,10*ROW('Sanitation Data'!I127))="","",OFFSET('Sanitation Data'!$I$29,0,10*ROW('Sanitation Data'!I127)))</f>
        <v/>
      </c>
      <c r="DL133" s="305" t="str">
        <f ca="true">+IF(OFFSET('Sanitation Data'!$I$30,0,10*ROW('Sanitation Data'!I127))="","",OFFSET('Sanitation Data'!$I$30,0,10*ROW('Sanitation Data'!I127)))</f>
        <v/>
      </c>
      <c r="DM133" s="305" t="str">
        <f ca="true">+IF(OFFSET('Sanitation Data'!$I$31,0,10*ROW('Sanitation Data'!I127))="","",OFFSET('Sanitation Data'!$I$31,0,10*ROW('Sanitation Data'!I127)))</f>
        <v/>
      </c>
      <c r="DN133" s="305" t="str">
        <f ca="true">+IF(OFFSET('Sanitation Data'!$I$32,0,10*ROW('Sanitation Data'!I127))="","",OFFSET('Sanitation Data'!$I$32,0,10*ROW('Sanitation Data'!I127)))</f>
        <v/>
      </c>
      <c r="DO133" s="305" t="str">
        <f ca="true">+IF(OFFSET('Hygiene Data'!$D$11,0,10*ROW('Hygiene Data'!D127))="","",OFFSET('Hygiene Data'!$D$11,0,10*ROW('Hygiene Data'!D127)))</f>
        <v/>
      </c>
      <c r="DP133" s="305" t="str">
        <f ca="true">+IF(OFFSET('Hygiene Data'!$D$12,0,10*ROW('Hygiene Data'!D127))="","",OFFSET('Hygiene Data'!$D$12,0,10*ROW('Hygiene Data'!D127)))</f>
        <v/>
      </c>
      <c r="DQ133" s="305" t="str">
        <f ca="true">+IF(OFFSET('Hygiene Data'!$D$13,0,10*ROW('Hygiene Data'!D127))="","",OFFSET('Hygiene Data'!$D$13,0,10*ROW('Hygiene Data'!D127)))</f>
        <v/>
      </c>
      <c r="DR133" s="305" t="str">
        <f ca="true">+IF(OFFSET('Hygiene Data'!$E$11,0,10*ROW('Hygiene Data'!E127))="","",OFFSET('Hygiene Data'!$E$11,0,10*ROW('Hygiene Data'!E127)))</f>
        <v/>
      </c>
      <c r="DS133" s="305" t="str">
        <f ca="true">+IF(OFFSET('Hygiene Data'!$E$12,0,10*ROW('Hygiene Data'!E127))="","",OFFSET('Hygiene Data'!$E$12,0,10*ROW('Hygiene Data'!E127)))</f>
        <v/>
      </c>
      <c r="DT133" s="305" t="str">
        <f ca="true">+IF(OFFSET('Hygiene Data'!$E$13,0,10*ROW('Hygiene Data'!E127))="","",OFFSET('Hygiene Data'!$E$13,0,10*ROW('Hygiene Data'!E127)))</f>
        <v/>
      </c>
      <c r="DU133" s="305" t="str">
        <f ca="true">+IF(OFFSET('Hygiene Data'!$F$11,0,10*ROW('Hygiene Data'!F127))="","",OFFSET('Hygiene Data'!$F$11,0,10*ROW('Hygiene Data'!F127)))</f>
        <v/>
      </c>
      <c r="DV133" s="305" t="str">
        <f ca="true">+IF(OFFSET('Hygiene Data'!$F$12,0,10*ROW('Hygiene Data'!F127))="","",OFFSET('Hygiene Data'!$F$12,0,10*ROW('Hygiene Data'!F127)))</f>
        <v/>
      </c>
      <c r="DW133" s="305" t="str">
        <f ca="true">+IF(OFFSET('Hygiene Data'!$F$13,0,10*ROW('Hygiene Data'!F127))="","",OFFSET('Hygiene Data'!$F$13,0,10*ROW('Hygiene Data'!F127)))</f>
        <v/>
      </c>
      <c r="DX133" s="305" t="str">
        <f ca="true">+IF(OFFSET('Hygiene Data'!$G$11,0,10*ROW('Hygiene Data'!G127))="","",OFFSET('Hygiene Data'!$G$11,0,10*ROW('Hygiene Data'!G127)))</f>
        <v/>
      </c>
      <c r="DY133" s="305" t="str">
        <f ca="true">+IF(OFFSET('Hygiene Data'!$G$12,0,10*ROW('Hygiene Data'!G127))="","",OFFSET('Hygiene Data'!$G$12,0,10*ROW('Hygiene Data'!G127)))</f>
        <v/>
      </c>
      <c r="DZ133" s="305" t="str">
        <f ca="true">+IF(OFFSET('Hygiene Data'!$G$13,0,10*ROW('Hygiene Data'!G127))="","",OFFSET('Hygiene Data'!$G$13,0,10*ROW('Hygiene Data'!G127)))</f>
        <v/>
      </c>
      <c r="EA133" s="305" t="str">
        <f ca="true">+IF(OFFSET('Hygiene Data'!$H$11,0,10*ROW('Hygiene Data'!H127))="","",OFFSET('Hygiene Data'!$H$11,0,10*ROW('Hygiene Data'!H127)))</f>
        <v/>
      </c>
      <c r="EB133" s="305" t="str">
        <f ca="true">+IF(OFFSET('Hygiene Data'!$H$12,0,10*ROW('Hygiene Data'!H127))="","",OFFSET('Hygiene Data'!$H$12,0,10*ROW('Hygiene Data'!H127)))</f>
        <v/>
      </c>
      <c r="EC133" s="305" t="str">
        <f ca="true">+IF(OFFSET('Hygiene Data'!$H$13,0,10*ROW('Hygiene Data'!H127))="","",OFFSET('Hygiene Data'!$H$13,0,10*ROW('Hygiene Data'!H127)))</f>
        <v/>
      </c>
      <c r="ED133" s="305" t="str">
        <f ca="true">+IF(OFFSET('Hygiene Data'!$I$11,0,10*ROW('Hygiene Data'!I127))="","",OFFSET('Hygiene Data'!$I$11,0,10*ROW('Hygiene Data'!I127)))</f>
        <v/>
      </c>
      <c r="EE133" s="305" t="str">
        <f ca="true">+IF(OFFSET('Hygiene Data'!$I$12,0,10*ROW('Hygiene Data'!I127))="","",OFFSET('Hygiene Data'!$I$12,0,10*ROW('Hygiene Data'!I127)))</f>
        <v/>
      </c>
      <c r="EF133" s="305"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61"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5"/>
      <c r="BS134" s="305" t="str">
        <f ca="true">+IF(OFFSET('Water Data'!$D$27,0,10*ROW('Water Data'!D128))="","",OFFSET('Water Data'!$D$27,0,10*ROW('Water Data'!D128)))</f>
        <v/>
      </c>
      <c r="BT134" s="305" t="str">
        <f ca="true">+IF(OFFSET('Water Data'!$D$28,0,10*ROW('Water Data'!D128))="","",OFFSET('Water Data'!$D$28,0,10*ROW('Water Data'!D128)))</f>
        <v/>
      </c>
      <c r="BU134" s="305" t="str">
        <f ca="true">+IF(OFFSET('Water Data'!$D$29,0,10*ROW('Water Data'!D128))="","",OFFSET('Water Data'!$D$29,0,10*ROW('Water Data'!D128)))</f>
        <v/>
      </c>
      <c r="BV134" s="305" t="str">
        <f ca="true">+IF(OFFSET('Water Data'!$E$27,0,10*ROW('Water Data'!E128))="","",OFFSET('Water Data'!$E$27,0,10*ROW('Water Data'!E128)))</f>
        <v/>
      </c>
      <c r="BW134" s="305" t="str">
        <f ca="true">+IF(OFFSET('Water Data'!$E$28,0,10*ROW('Water Data'!E128))="","",OFFSET('Water Data'!$E$28,0,10*ROW('Water Data'!E128)))</f>
        <v/>
      </c>
      <c r="BX134" s="305" t="str">
        <f ca="true">+IF(OFFSET('Water Data'!$E$29,0,10*ROW('Water Data'!E128))="","",OFFSET('Water Data'!$E$29,0,10*ROW('Water Data'!E128)))</f>
        <v/>
      </c>
      <c r="BY134" s="305" t="str">
        <f ca="true">+IF(OFFSET('Water Data'!$F$27,0,10*ROW('Water Data'!F128))="","",OFFSET('Water Data'!$F$27,0,10*ROW('Water Data'!F128)))</f>
        <v/>
      </c>
      <c r="BZ134" s="305" t="str">
        <f ca="true">+IF(OFFSET('Water Data'!$F$28,0,10*ROW('Water Data'!F128))="","",OFFSET('Water Data'!$F$28,0,10*ROW('Water Data'!F128)))</f>
        <v/>
      </c>
      <c r="CA134" s="305" t="str">
        <f ca="true">+IF(OFFSET('Water Data'!$F$29,0,10*ROW('Water Data'!F128))="","",OFFSET('Water Data'!$F$29,0,10*ROW('Water Data'!F128)))</f>
        <v/>
      </c>
      <c r="CB134" s="305" t="str">
        <f ca="true">+IF(OFFSET('Water Data'!$G$27,0,10*ROW('Water Data'!G128))="","",OFFSET('Water Data'!$G$27,0,10*ROW('Water Data'!G128)))</f>
        <v/>
      </c>
      <c r="CC134" s="305" t="str">
        <f ca="true">+IF(OFFSET('Water Data'!$G$28,0,10*ROW('Water Data'!G128))="","",OFFSET('Water Data'!$G$28,0,10*ROW('Water Data'!G128)))</f>
        <v/>
      </c>
      <c r="CD134" s="305" t="str">
        <f ca="true">+IF(OFFSET('Water Data'!$G$29,0,10*ROW('Water Data'!G128))="","",OFFSET('Water Data'!$G$29,0,10*ROW('Water Data'!G128)))</f>
        <v/>
      </c>
      <c r="CE134" s="305" t="str">
        <f ca="true">+IF(OFFSET('Water Data'!$H$27,0,10*ROW('Water Data'!H128))="","",OFFSET('Water Data'!$H$27,0,10*ROW('Water Data'!H128)))</f>
        <v/>
      </c>
      <c r="CF134" s="305" t="str">
        <f ca="true">+IF(OFFSET('Water Data'!$H$28,0,10*ROW('Water Data'!H128))="","",OFFSET('Water Data'!$H$28,0,10*ROW('Water Data'!H128)))</f>
        <v/>
      </c>
      <c r="CG134" s="305" t="str">
        <f ca="true">+IF(OFFSET('Water Data'!$H$29,0,10*ROW('Water Data'!H128))="","",OFFSET('Water Data'!$H$29,0,10*ROW('Water Data'!H128)))</f>
        <v/>
      </c>
      <c r="CH134" s="305" t="str">
        <f ca="true">+IF(OFFSET('Water Data'!$I$27,0,10*ROW('Water Data'!I128))="","",OFFSET('Water Data'!$I$27,0,10*ROW('Water Data'!I128)))</f>
        <v/>
      </c>
      <c r="CI134" s="305" t="str">
        <f ca="true">+IF(OFFSET('Water Data'!$I$28,0,10*ROW('Water Data'!I128))="","",OFFSET('Water Data'!$I$28,0,10*ROW('Water Data'!I128)))</f>
        <v/>
      </c>
      <c r="CJ134" s="305" t="str">
        <f ca="true">+IF(OFFSET('Water Data'!$I$29,0,10*ROW('Water Data'!I128))="","",OFFSET('Water Data'!$I$29,0,10*ROW('Water Data'!I128)))</f>
        <v/>
      </c>
      <c r="CK134" s="305" t="str">
        <f ca="true">+IF(OFFSET('Sanitation Data'!$D$28,0,10*ROW('Sanitation Data'!D128))="","",OFFSET('Sanitation Data'!$D$28,0,10*ROW('Sanitation Data'!D128)))</f>
        <v/>
      </c>
      <c r="CL134" s="305" t="str">
        <f ca="true">+IF(OFFSET('Sanitation Data'!$D$29,0,10*ROW('Sanitation Data'!D128))="","",OFFSET('Sanitation Data'!$D$29,0,10*ROW('Sanitation Data'!D128)))</f>
        <v/>
      </c>
      <c r="CM134" s="305" t="str">
        <f ca="true">+IF(OFFSET('Sanitation Data'!$D$30,0,10*ROW('Sanitation Data'!D128))="","",OFFSET('Sanitation Data'!$D$30,0,10*ROW('Sanitation Data'!D128)))</f>
        <v/>
      </c>
      <c r="CN134" s="305" t="str">
        <f ca="true">+IF(OFFSET('Sanitation Data'!$D$31,0,10*ROW('Sanitation Data'!D128))="","",OFFSET('Sanitation Data'!$D$31,0,10*ROW('Sanitation Data'!D128)))</f>
        <v/>
      </c>
      <c r="CO134" s="305" t="str">
        <f ca="true">+IF(OFFSET('Sanitation Data'!$D$32,0,10*ROW('Sanitation Data'!D128))="","",OFFSET('Sanitation Data'!$D$32,0,10*ROW('Sanitation Data'!D128)))</f>
        <v/>
      </c>
      <c r="CP134" s="305" t="str">
        <f ca="true">+IF(OFFSET('Sanitation Data'!$E$28,0,10*ROW('Sanitation Data'!E128))="","",OFFSET('Sanitation Data'!$E$28,0,10*ROW('Sanitation Data'!E128)))</f>
        <v/>
      </c>
      <c r="CQ134" s="305" t="str">
        <f ca="true">+IF(OFFSET('Sanitation Data'!$E$29,0,10*ROW('Sanitation Data'!E128))="","",OFFSET('Sanitation Data'!$E$29,0,10*ROW('Sanitation Data'!E128)))</f>
        <v/>
      </c>
      <c r="CR134" s="305" t="str">
        <f ca="true">+IF(OFFSET('Sanitation Data'!$E$30,0,10*ROW('Sanitation Data'!E128))="","",OFFSET('Sanitation Data'!$E$30,0,10*ROW('Sanitation Data'!E128)))</f>
        <v/>
      </c>
      <c r="CS134" s="305" t="str">
        <f ca="true">+IF(OFFSET('Sanitation Data'!$E$31,0,10*ROW('Sanitation Data'!E128))="","",OFFSET('Sanitation Data'!$E$31,0,10*ROW('Sanitation Data'!E128)))</f>
        <v/>
      </c>
      <c r="CT134" s="305" t="str">
        <f ca="true">+IF(OFFSET('Sanitation Data'!$E$32,0,10*ROW('Sanitation Data'!E128))="","",OFFSET('Sanitation Data'!$E$32,0,10*ROW('Sanitation Data'!E128)))</f>
        <v/>
      </c>
      <c r="CU134" s="305" t="str">
        <f ca="true">+IF(OFFSET('Sanitation Data'!$F$28,0,10*ROW('Sanitation Data'!F128))="","",OFFSET('Sanitation Data'!$F$28,0,10*ROW('Sanitation Data'!F128)))</f>
        <v/>
      </c>
      <c r="CV134" s="305" t="str">
        <f ca="true">+IF(OFFSET('Sanitation Data'!$F$29,0,10*ROW('Sanitation Data'!F128))="","",OFFSET('Sanitation Data'!$F$29,0,10*ROW('Sanitation Data'!F128)))</f>
        <v/>
      </c>
      <c r="CW134" s="305" t="str">
        <f ca="true">+IF(OFFSET('Sanitation Data'!$F$30,0,10*ROW('Sanitation Data'!F128))="","",OFFSET('Sanitation Data'!$F$30,0,10*ROW('Sanitation Data'!F128)))</f>
        <v/>
      </c>
      <c r="CX134" s="305" t="str">
        <f ca="true">+IF(OFFSET('Sanitation Data'!$F$31,0,10*ROW('Sanitation Data'!F128))="","",OFFSET('Sanitation Data'!$F$31,0,10*ROW('Sanitation Data'!F128)))</f>
        <v/>
      </c>
      <c r="CY134" s="305" t="str">
        <f ca="true">+IF(OFFSET('Sanitation Data'!$F$32,0,10*ROW('Sanitation Data'!F128))="","",OFFSET('Sanitation Data'!$F$32,0,10*ROW('Sanitation Data'!F128)))</f>
        <v/>
      </c>
      <c r="CZ134" s="305" t="str">
        <f ca="true">+IF(OFFSET('Sanitation Data'!$G$28,0,10*ROW('Sanitation Data'!G128))="","",OFFSET('Sanitation Data'!$G$28,0,10*ROW('Sanitation Data'!G128)))</f>
        <v/>
      </c>
      <c r="DA134" s="305" t="str">
        <f ca="true">+IF(OFFSET('Sanitation Data'!$G$29,0,10*ROW('Sanitation Data'!G128))="","",OFFSET('Sanitation Data'!$G$29,0,10*ROW('Sanitation Data'!G128)))</f>
        <v/>
      </c>
      <c r="DB134" s="305" t="str">
        <f ca="true">+IF(OFFSET('Sanitation Data'!$G$30,0,10*ROW('Sanitation Data'!G128))="","",OFFSET('Sanitation Data'!$G$30,0,10*ROW('Sanitation Data'!G128)))</f>
        <v/>
      </c>
      <c r="DC134" s="305" t="str">
        <f ca="true">+IF(OFFSET('Sanitation Data'!$G$31,0,10*ROW('Sanitation Data'!G128))="","",OFFSET('Sanitation Data'!$G$31,0,10*ROW('Sanitation Data'!G128)))</f>
        <v/>
      </c>
      <c r="DD134" s="305" t="str">
        <f ca="true">+IF(OFFSET('Sanitation Data'!$G$32,0,10*ROW('Sanitation Data'!G128))="","",OFFSET('Sanitation Data'!$G$32,0,10*ROW('Sanitation Data'!G128)))</f>
        <v/>
      </c>
      <c r="DE134" s="305" t="str">
        <f ca="true">+IF(OFFSET('Sanitation Data'!$H$28,0,10*ROW('Sanitation Data'!H128))="","",OFFSET('Sanitation Data'!$H$28,0,10*ROW('Sanitation Data'!H128)))</f>
        <v/>
      </c>
      <c r="DF134" s="305" t="str">
        <f ca="true">+IF(OFFSET('Sanitation Data'!$H$29,0,10*ROW('Sanitation Data'!H128))="","",OFFSET('Sanitation Data'!$H$29,0,10*ROW('Sanitation Data'!H128)))</f>
        <v/>
      </c>
      <c r="DG134" s="305" t="str">
        <f ca="true">+IF(OFFSET('Sanitation Data'!$H$30,0,10*ROW('Sanitation Data'!H128))="","",OFFSET('Sanitation Data'!$H$30,0,10*ROW('Sanitation Data'!H128)))</f>
        <v/>
      </c>
      <c r="DH134" s="305" t="str">
        <f ca="true">+IF(OFFSET('Sanitation Data'!$H$31,0,10*ROW('Sanitation Data'!H128))="","",OFFSET('Sanitation Data'!$H$31,0,10*ROW('Sanitation Data'!H128)))</f>
        <v/>
      </c>
      <c r="DI134" s="305" t="str">
        <f ca="true">+IF(OFFSET('Sanitation Data'!$H$32,0,10*ROW('Sanitation Data'!H128))="","",OFFSET('Sanitation Data'!$H$32,0,10*ROW('Sanitation Data'!H128)))</f>
        <v/>
      </c>
      <c r="DJ134" s="305" t="str">
        <f ca="true">+IF(OFFSET('Sanitation Data'!$I$28,0,10*ROW('Sanitation Data'!I128))="","",OFFSET('Sanitation Data'!$I$28,0,10*ROW('Sanitation Data'!I128)))</f>
        <v/>
      </c>
      <c r="DK134" s="305" t="str">
        <f ca="true">+IF(OFFSET('Sanitation Data'!$I$29,0,10*ROW('Sanitation Data'!I128))="","",OFFSET('Sanitation Data'!$I$29,0,10*ROW('Sanitation Data'!I128)))</f>
        <v/>
      </c>
      <c r="DL134" s="305" t="str">
        <f ca="true">+IF(OFFSET('Sanitation Data'!$I$30,0,10*ROW('Sanitation Data'!I128))="","",OFFSET('Sanitation Data'!$I$30,0,10*ROW('Sanitation Data'!I128)))</f>
        <v/>
      </c>
      <c r="DM134" s="305" t="str">
        <f ca="true">+IF(OFFSET('Sanitation Data'!$I$31,0,10*ROW('Sanitation Data'!I128))="","",OFFSET('Sanitation Data'!$I$31,0,10*ROW('Sanitation Data'!I128)))</f>
        <v/>
      </c>
      <c r="DN134" s="305" t="str">
        <f ca="true">+IF(OFFSET('Sanitation Data'!$I$32,0,10*ROW('Sanitation Data'!I128))="","",OFFSET('Sanitation Data'!$I$32,0,10*ROW('Sanitation Data'!I128)))</f>
        <v/>
      </c>
      <c r="DO134" s="305" t="str">
        <f ca="true">+IF(OFFSET('Hygiene Data'!$D$11,0,10*ROW('Hygiene Data'!D128))="","",OFFSET('Hygiene Data'!$D$11,0,10*ROW('Hygiene Data'!D128)))</f>
        <v/>
      </c>
      <c r="DP134" s="305" t="str">
        <f ca="true">+IF(OFFSET('Hygiene Data'!$D$12,0,10*ROW('Hygiene Data'!D128))="","",OFFSET('Hygiene Data'!$D$12,0,10*ROW('Hygiene Data'!D128)))</f>
        <v/>
      </c>
      <c r="DQ134" s="305" t="str">
        <f ca="true">+IF(OFFSET('Hygiene Data'!$D$13,0,10*ROW('Hygiene Data'!D128))="","",OFFSET('Hygiene Data'!$D$13,0,10*ROW('Hygiene Data'!D128)))</f>
        <v/>
      </c>
      <c r="DR134" s="305" t="str">
        <f ca="true">+IF(OFFSET('Hygiene Data'!$E$11,0,10*ROW('Hygiene Data'!E128))="","",OFFSET('Hygiene Data'!$E$11,0,10*ROW('Hygiene Data'!E128)))</f>
        <v/>
      </c>
      <c r="DS134" s="305" t="str">
        <f ca="true">+IF(OFFSET('Hygiene Data'!$E$12,0,10*ROW('Hygiene Data'!E128))="","",OFFSET('Hygiene Data'!$E$12,0,10*ROW('Hygiene Data'!E128)))</f>
        <v/>
      </c>
      <c r="DT134" s="305" t="str">
        <f ca="true">+IF(OFFSET('Hygiene Data'!$E$13,0,10*ROW('Hygiene Data'!E128))="","",OFFSET('Hygiene Data'!$E$13,0,10*ROW('Hygiene Data'!E128)))</f>
        <v/>
      </c>
      <c r="DU134" s="305" t="str">
        <f ca="true">+IF(OFFSET('Hygiene Data'!$F$11,0,10*ROW('Hygiene Data'!F128))="","",OFFSET('Hygiene Data'!$F$11,0,10*ROW('Hygiene Data'!F128)))</f>
        <v/>
      </c>
      <c r="DV134" s="305" t="str">
        <f ca="true">+IF(OFFSET('Hygiene Data'!$F$12,0,10*ROW('Hygiene Data'!F128))="","",OFFSET('Hygiene Data'!$F$12,0,10*ROW('Hygiene Data'!F128)))</f>
        <v/>
      </c>
      <c r="DW134" s="305" t="str">
        <f ca="true">+IF(OFFSET('Hygiene Data'!$F$13,0,10*ROW('Hygiene Data'!F128))="","",OFFSET('Hygiene Data'!$F$13,0,10*ROW('Hygiene Data'!F128)))</f>
        <v/>
      </c>
      <c r="DX134" s="305" t="str">
        <f ca="true">+IF(OFFSET('Hygiene Data'!$G$11,0,10*ROW('Hygiene Data'!G128))="","",OFFSET('Hygiene Data'!$G$11,0,10*ROW('Hygiene Data'!G128)))</f>
        <v/>
      </c>
      <c r="DY134" s="305" t="str">
        <f ca="true">+IF(OFFSET('Hygiene Data'!$G$12,0,10*ROW('Hygiene Data'!G128))="","",OFFSET('Hygiene Data'!$G$12,0,10*ROW('Hygiene Data'!G128)))</f>
        <v/>
      </c>
      <c r="DZ134" s="305" t="str">
        <f ca="true">+IF(OFFSET('Hygiene Data'!$G$13,0,10*ROW('Hygiene Data'!G128))="","",OFFSET('Hygiene Data'!$G$13,0,10*ROW('Hygiene Data'!G128)))</f>
        <v/>
      </c>
      <c r="EA134" s="305" t="str">
        <f ca="true">+IF(OFFSET('Hygiene Data'!$H$11,0,10*ROW('Hygiene Data'!H128))="","",OFFSET('Hygiene Data'!$H$11,0,10*ROW('Hygiene Data'!H128)))</f>
        <v/>
      </c>
      <c r="EB134" s="305" t="str">
        <f ca="true">+IF(OFFSET('Hygiene Data'!$H$12,0,10*ROW('Hygiene Data'!H128))="","",OFFSET('Hygiene Data'!$H$12,0,10*ROW('Hygiene Data'!H128)))</f>
        <v/>
      </c>
      <c r="EC134" s="305" t="str">
        <f ca="true">+IF(OFFSET('Hygiene Data'!$H$13,0,10*ROW('Hygiene Data'!H128))="","",OFFSET('Hygiene Data'!$H$13,0,10*ROW('Hygiene Data'!H128)))</f>
        <v/>
      </c>
      <c r="ED134" s="305" t="str">
        <f ca="true">+IF(OFFSET('Hygiene Data'!$I$11,0,10*ROW('Hygiene Data'!I128))="","",OFFSET('Hygiene Data'!$I$11,0,10*ROW('Hygiene Data'!I128)))</f>
        <v/>
      </c>
      <c r="EE134" s="305" t="str">
        <f ca="true">+IF(OFFSET('Hygiene Data'!$I$12,0,10*ROW('Hygiene Data'!I128))="","",OFFSET('Hygiene Data'!$I$12,0,10*ROW('Hygiene Data'!I128)))</f>
        <v/>
      </c>
      <c r="EF134" s="305"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61"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5"/>
      <c r="BS135" s="305" t="str">
        <f ca="true">+IF(OFFSET('Water Data'!$D$27,0,10*ROW('Water Data'!D129))="","",OFFSET('Water Data'!$D$27,0,10*ROW('Water Data'!D129)))</f>
        <v/>
      </c>
      <c r="BT135" s="305" t="str">
        <f ca="true">+IF(OFFSET('Water Data'!$D$28,0,10*ROW('Water Data'!D129))="","",OFFSET('Water Data'!$D$28,0,10*ROW('Water Data'!D129)))</f>
        <v/>
      </c>
      <c r="BU135" s="305" t="str">
        <f ca="true">+IF(OFFSET('Water Data'!$D$29,0,10*ROW('Water Data'!D129))="","",OFFSET('Water Data'!$D$29,0,10*ROW('Water Data'!D129)))</f>
        <v/>
      </c>
      <c r="BV135" s="305" t="str">
        <f ca="true">+IF(OFFSET('Water Data'!$E$27,0,10*ROW('Water Data'!E129))="","",OFFSET('Water Data'!$E$27,0,10*ROW('Water Data'!E129)))</f>
        <v/>
      </c>
      <c r="BW135" s="305" t="str">
        <f ca="true">+IF(OFFSET('Water Data'!$E$28,0,10*ROW('Water Data'!E129))="","",OFFSET('Water Data'!$E$28,0,10*ROW('Water Data'!E129)))</f>
        <v/>
      </c>
      <c r="BX135" s="305" t="str">
        <f ca="true">+IF(OFFSET('Water Data'!$E$29,0,10*ROW('Water Data'!E129))="","",OFFSET('Water Data'!$E$29,0,10*ROW('Water Data'!E129)))</f>
        <v/>
      </c>
      <c r="BY135" s="305" t="str">
        <f ca="true">+IF(OFFSET('Water Data'!$F$27,0,10*ROW('Water Data'!F129))="","",OFFSET('Water Data'!$F$27,0,10*ROW('Water Data'!F129)))</f>
        <v/>
      </c>
      <c r="BZ135" s="305" t="str">
        <f ca="true">+IF(OFFSET('Water Data'!$F$28,0,10*ROW('Water Data'!F129))="","",OFFSET('Water Data'!$F$28,0,10*ROW('Water Data'!F129)))</f>
        <v/>
      </c>
      <c r="CA135" s="305" t="str">
        <f ca="true">+IF(OFFSET('Water Data'!$F$29,0,10*ROW('Water Data'!F129))="","",OFFSET('Water Data'!$F$29,0,10*ROW('Water Data'!F129)))</f>
        <v/>
      </c>
      <c r="CB135" s="305" t="str">
        <f ca="true">+IF(OFFSET('Water Data'!$G$27,0,10*ROW('Water Data'!G129))="","",OFFSET('Water Data'!$G$27,0,10*ROW('Water Data'!G129)))</f>
        <v/>
      </c>
      <c r="CC135" s="305" t="str">
        <f ca="true">+IF(OFFSET('Water Data'!$G$28,0,10*ROW('Water Data'!G129))="","",OFFSET('Water Data'!$G$28,0,10*ROW('Water Data'!G129)))</f>
        <v/>
      </c>
      <c r="CD135" s="305" t="str">
        <f ca="true">+IF(OFFSET('Water Data'!$G$29,0,10*ROW('Water Data'!G129))="","",OFFSET('Water Data'!$G$29,0,10*ROW('Water Data'!G129)))</f>
        <v/>
      </c>
      <c r="CE135" s="305" t="str">
        <f ca="true">+IF(OFFSET('Water Data'!$H$27,0,10*ROW('Water Data'!H129))="","",OFFSET('Water Data'!$H$27,0,10*ROW('Water Data'!H129)))</f>
        <v/>
      </c>
      <c r="CF135" s="305" t="str">
        <f ca="true">+IF(OFFSET('Water Data'!$H$28,0,10*ROW('Water Data'!H129))="","",OFFSET('Water Data'!$H$28,0,10*ROW('Water Data'!H129)))</f>
        <v/>
      </c>
      <c r="CG135" s="305" t="str">
        <f ca="true">+IF(OFFSET('Water Data'!$H$29,0,10*ROW('Water Data'!H129))="","",OFFSET('Water Data'!$H$29,0,10*ROW('Water Data'!H129)))</f>
        <v/>
      </c>
      <c r="CH135" s="305" t="str">
        <f ca="true">+IF(OFFSET('Water Data'!$I$27,0,10*ROW('Water Data'!I129))="","",OFFSET('Water Data'!$I$27,0,10*ROW('Water Data'!I129)))</f>
        <v/>
      </c>
      <c r="CI135" s="305" t="str">
        <f ca="true">+IF(OFFSET('Water Data'!$I$28,0,10*ROW('Water Data'!I129))="","",OFFSET('Water Data'!$I$28,0,10*ROW('Water Data'!I129)))</f>
        <v/>
      </c>
      <c r="CJ135" s="305" t="str">
        <f ca="true">+IF(OFFSET('Water Data'!$I$29,0,10*ROW('Water Data'!I129))="","",OFFSET('Water Data'!$I$29,0,10*ROW('Water Data'!I129)))</f>
        <v/>
      </c>
      <c r="CK135" s="305" t="str">
        <f ca="true">+IF(OFFSET('Sanitation Data'!$D$28,0,10*ROW('Sanitation Data'!D129))="","",OFFSET('Sanitation Data'!$D$28,0,10*ROW('Sanitation Data'!D129)))</f>
        <v/>
      </c>
      <c r="CL135" s="305" t="str">
        <f ca="true">+IF(OFFSET('Sanitation Data'!$D$29,0,10*ROW('Sanitation Data'!D129))="","",OFFSET('Sanitation Data'!$D$29,0,10*ROW('Sanitation Data'!D129)))</f>
        <v/>
      </c>
      <c r="CM135" s="305" t="str">
        <f ca="true">+IF(OFFSET('Sanitation Data'!$D$30,0,10*ROW('Sanitation Data'!D129))="","",OFFSET('Sanitation Data'!$D$30,0,10*ROW('Sanitation Data'!D129)))</f>
        <v/>
      </c>
      <c r="CN135" s="305" t="str">
        <f ca="true">+IF(OFFSET('Sanitation Data'!$D$31,0,10*ROW('Sanitation Data'!D129))="","",OFFSET('Sanitation Data'!$D$31,0,10*ROW('Sanitation Data'!D129)))</f>
        <v/>
      </c>
      <c r="CO135" s="305" t="str">
        <f ca="true">+IF(OFFSET('Sanitation Data'!$D$32,0,10*ROW('Sanitation Data'!D129))="","",OFFSET('Sanitation Data'!$D$32,0,10*ROW('Sanitation Data'!D129)))</f>
        <v/>
      </c>
      <c r="CP135" s="305" t="str">
        <f ca="true">+IF(OFFSET('Sanitation Data'!$E$28,0,10*ROW('Sanitation Data'!E129))="","",OFFSET('Sanitation Data'!$E$28,0,10*ROW('Sanitation Data'!E129)))</f>
        <v/>
      </c>
      <c r="CQ135" s="305" t="str">
        <f ca="true">+IF(OFFSET('Sanitation Data'!$E$29,0,10*ROW('Sanitation Data'!E129))="","",OFFSET('Sanitation Data'!$E$29,0,10*ROW('Sanitation Data'!E129)))</f>
        <v/>
      </c>
      <c r="CR135" s="305" t="str">
        <f ca="true">+IF(OFFSET('Sanitation Data'!$E$30,0,10*ROW('Sanitation Data'!E129))="","",OFFSET('Sanitation Data'!$E$30,0,10*ROW('Sanitation Data'!E129)))</f>
        <v/>
      </c>
      <c r="CS135" s="305" t="str">
        <f ca="true">+IF(OFFSET('Sanitation Data'!$E$31,0,10*ROW('Sanitation Data'!E129))="","",OFFSET('Sanitation Data'!$E$31,0,10*ROW('Sanitation Data'!E129)))</f>
        <v/>
      </c>
      <c r="CT135" s="305" t="str">
        <f ca="true">+IF(OFFSET('Sanitation Data'!$E$32,0,10*ROW('Sanitation Data'!E129))="","",OFFSET('Sanitation Data'!$E$32,0,10*ROW('Sanitation Data'!E129)))</f>
        <v/>
      </c>
      <c r="CU135" s="305" t="str">
        <f ca="true">+IF(OFFSET('Sanitation Data'!$F$28,0,10*ROW('Sanitation Data'!F129))="","",OFFSET('Sanitation Data'!$F$28,0,10*ROW('Sanitation Data'!F129)))</f>
        <v/>
      </c>
      <c r="CV135" s="305" t="str">
        <f ca="true">+IF(OFFSET('Sanitation Data'!$F$29,0,10*ROW('Sanitation Data'!F129))="","",OFFSET('Sanitation Data'!$F$29,0,10*ROW('Sanitation Data'!F129)))</f>
        <v/>
      </c>
      <c r="CW135" s="305" t="str">
        <f ca="true">+IF(OFFSET('Sanitation Data'!$F$30,0,10*ROW('Sanitation Data'!F129))="","",OFFSET('Sanitation Data'!$F$30,0,10*ROW('Sanitation Data'!F129)))</f>
        <v/>
      </c>
      <c r="CX135" s="305" t="str">
        <f ca="true">+IF(OFFSET('Sanitation Data'!$F$31,0,10*ROW('Sanitation Data'!F129))="","",OFFSET('Sanitation Data'!$F$31,0,10*ROW('Sanitation Data'!F129)))</f>
        <v/>
      </c>
      <c r="CY135" s="305" t="str">
        <f ca="true">+IF(OFFSET('Sanitation Data'!$F$32,0,10*ROW('Sanitation Data'!F129))="","",OFFSET('Sanitation Data'!$F$32,0,10*ROW('Sanitation Data'!F129)))</f>
        <v/>
      </c>
      <c r="CZ135" s="305" t="str">
        <f ca="true">+IF(OFFSET('Sanitation Data'!$G$28,0,10*ROW('Sanitation Data'!G129))="","",OFFSET('Sanitation Data'!$G$28,0,10*ROW('Sanitation Data'!G129)))</f>
        <v/>
      </c>
      <c r="DA135" s="305" t="str">
        <f ca="true">+IF(OFFSET('Sanitation Data'!$G$29,0,10*ROW('Sanitation Data'!G129))="","",OFFSET('Sanitation Data'!$G$29,0,10*ROW('Sanitation Data'!G129)))</f>
        <v/>
      </c>
      <c r="DB135" s="305" t="str">
        <f ca="true">+IF(OFFSET('Sanitation Data'!$G$30,0,10*ROW('Sanitation Data'!G129))="","",OFFSET('Sanitation Data'!$G$30,0,10*ROW('Sanitation Data'!G129)))</f>
        <v/>
      </c>
      <c r="DC135" s="305" t="str">
        <f ca="true">+IF(OFFSET('Sanitation Data'!$G$31,0,10*ROW('Sanitation Data'!G129))="","",OFFSET('Sanitation Data'!$G$31,0,10*ROW('Sanitation Data'!G129)))</f>
        <v/>
      </c>
      <c r="DD135" s="305" t="str">
        <f ca="true">+IF(OFFSET('Sanitation Data'!$G$32,0,10*ROW('Sanitation Data'!G129))="","",OFFSET('Sanitation Data'!$G$32,0,10*ROW('Sanitation Data'!G129)))</f>
        <v/>
      </c>
      <c r="DE135" s="305" t="str">
        <f ca="true">+IF(OFFSET('Sanitation Data'!$H$28,0,10*ROW('Sanitation Data'!H129))="","",OFFSET('Sanitation Data'!$H$28,0,10*ROW('Sanitation Data'!H129)))</f>
        <v/>
      </c>
      <c r="DF135" s="305" t="str">
        <f ca="true">+IF(OFFSET('Sanitation Data'!$H$29,0,10*ROW('Sanitation Data'!H129))="","",OFFSET('Sanitation Data'!$H$29,0,10*ROW('Sanitation Data'!H129)))</f>
        <v/>
      </c>
      <c r="DG135" s="305" t="str">
        <f ca="true">+IF(OFFSET('Sanitation Data'!$H$30,0,10*ROW('Sanitation Data'!H129))="","",OFFSET('Sanitation Data'!$H$30,0,10*ROW('Sanitation Data'!H129)))</f>
        <v/>
      </c>
      <c r="DH135" s="305" t="str">
        <f ca="true">+IF(OFFSET('Sanitation Data'!$H$31,0,10*ROW('Sanitation Data'!H129))="","",OFFSET('Sanitation Data'!$H$31,0,10*ROW('Sanitation Data'!H129)))</f>
        <v/>
      </c>
      <c r="DI135" s="305" t="str">
        <f ca="true">+IF(OFFSET('Sanitation Data'!$H$32,0,10*ROW('Sanitation Data'!H129))="","",OFFSET('Sanitation Data'!$H$32,0,10*ROW('Sanitation Data'!H129)))</f>
        <v/>
      </c>
      <c r="DJ135" s="305" t="str">
        <f ca="true">+IF(OFFSET('Sanitation Data'!$I$28,0,10*ROW('Sanitation Data'!I129))="","",OFFSET('Sanitation Data'!$I$28,0,10*ROW('Sanitation Data'!I129)))</f>
        <v/>
      </c>
      <c r="DK135" s="305" t="str">
        <f ca="true">+IF(OFFSET('Sanitation Data'!$I$29,0,10*ROW('Sanitation Data'!I129))="","",OFFSET('Sanitation Data'!$I$29,0,10*ROW('Sanitation Data'!I129)))</f>
        <v/>
      </c>
      <c r="DL135" s="305" t="str">
        <f ca="true">+IF(OFFSET('Sanitation Data'!$I$30,0,10*ROW('Sanitation Data'!I129))="","",OFFSET('Sanitation Data'!$I$30,0,10*ROW('Sanitation Data'!I129)))</f>
        <v/>
      </c>
      <c r="DM135" s="305" t="str">
        <f ca="true">+IF(OFFSET('Sanitation Data'!$I$31,0,10*ROW('Sanitation Data'!I129))="","",OFFSET('Sanitation Data'!$I$31,0,10*ROW('Sanitation Data'!I129)))</f>
        <v/>
      </c>
      <c r="DN135" s="305" t="str">
        <f ca="true">+IF(OFFSET('Sanitation Data'!$I$32,0,10*ROW('Sanitation Data'!I129))="","",OFFSET('Sanitation Data'!$I$32,0,10*ROW('Sanitation Data'!I129)))</f>
        <v/>
      </c>
      <c r="DO135" s="305" t="str">
        <f ca="true">+IF(OFFSET('Hygiene Data'!$D$11,0,10*ROW('Hygiene Data'!D129))="","",OFFSET('Hygiene Data'!$D$11,0,10*ROW('Hygiene Data'!D129)))</f>
        <v/>
      </c>
      <c r="DP135" s="305" t="str">
        <f ca="true">+IF(OFFSET('Hygiene Data'!$D$12,0,10*ROW('Hygiene Data'!D129))="","",OFFSET('Hygiene Data'!$D$12,0,10*ROW('Hygiene Data'!D129)))</f>
        <v/>
      </c>
      <c r="DQ135" s="305" t="str">
        <f ca="true">+IF(OFFSET('Hygiene Data'!$D$13,0,10*ROW('Hygiene Data'!D129))="","",OFFSET('Hygiene Data'!$D$13,0,10*ROW('Hygiene Data'!D129)))</f>
        <v/>
      </c>
      <c r="DR135" s="305" t="str">
        <f ca="true">+IF(OFFSET('Hygiene Data'!$E$11,0,10*ROW('Hygiene Data'!E129))="","",OFFSET('Hygiene Data'!$E$11,0,10*ROW('Hygiene Data'!E129)))</f>
        <v/>
      </c>
      <c r="DS135" s="305" t="str">
        <f ca="true">+IF(OFFSET('Hygiene Data'!$E$12,0,10*ROW('Hygiene Data'!E129))="","",OFFSET('Hygiene Data'!$E$12,0,10*ROW('Hygiene Data'!E129)))</f>
        <v/>
      </c>
      <c r="DT135" s="305" t="str">
        <f ca="true">+IF(OFFSET('Hygiene Data'!$E$13,0,10*ROW('Hygiene Data'!E129))="","",OFFSET('Hygiene Data'!$E$13,0,10*ROW('Hygiene Data'!E129)))</f>
        <v/>
      </c>
      <c r="DU135" s="305" t="str">
        <f ca="true">+IF(OFFSET('Hygiene Data'!$F$11,0,10*ROW('Hygiene Data'!F129))="","",OFFSET('Hygiene Data'!$F$11,0,10*ROW('Hygiene Data'!F129)))</f>
        <v/>
      </c>
      <c r="DV135" s="305" t="str">
        <f ca="true">+IF(OFFSET('Hygiene Data'!$F$12,0,10*ROW('Hygiene Data'!F129))="","",OFFSET('Hygiene Data'!$F$12,0,10*ROW('Hygiene Data'!F129)))</f>
        <v/>
      </c>
      <c r="DW135" s="305" t="str">
        <f ca="true">+IF(OFFSET('Hygiene Data'!$F$13,0,10*ROW('Hygiene Data'!F129))="","",OFFSET('Hygiene Data'!$F$13,0,10*ROW('Hygiene Data'!F129)))</f>
        <v/>
      </c>
      <c r="DX135" s="305" t="str">
        <f ca="true">+IF(OFFSET('Hygiene Data'!$G$11,0,10*ROW('Hygiene Data'!G129))="","",OFFSET('Hygiene Data'!$G$11,0,10*ROW('Hygiene Data'!G129)))</f>
        <v/>
      </c>
      <c r="DY135" s="305" t="str">
        <f ca="true">+IF(OFFSET('Hygiene Data'!$G$12,0,10*ROW('Hygiene Data'!G129))="","",OFFSET('Hygiene Data'!$G$12,0,10*ROW('Hygiene Data'!G129)))</f>
        <v/>
      </c>
      <c r="DZ135" s="305" t="str">
        <f ca="true">+IF(OFFSET('Hygiene Data'!$G$13,0,10*ROW('Hygiene Data'!G129))="","",OFFSET('Hygiene Data'!$G$13,0,10*ROW('Hygiene Data'!G129)))</f>
        <v/>
      </c>
      <c r="EA135" s="305" t="str">
        <f ca="true">+IF(OFFSET('Hygiene Data'!$H$11,0,10*ROW('Hygiene Data'!H129))="","",OFFSET('Hygiene Data'!$H$11,0,10*ROW('Hygiene Data'!H129)))</f>
        <v/>
      </c>
      <c r="EB135" s="305" t="str">
        <f ca="true">+IF(OFFSET('Hygiene Data'!$H$12,0,10*ROW('Hygiene Data'!H129))="","",OFFSET('Hygiene Data'!$H$12,0,10*ROW('Hygiene Data'!H129)))</f>
        <v/>
      </c>
      <c r="EC135" s="305" t="str">
        <f ca="true">+IF(OFFSET('Hygiene Data'!$H$13,0,10*ROW('Hygiene Data'!H129))="","",OFFSET('Hygiene Data'!$H$13,0,10*ROW('Hygiene Data'!H129)))</f>
        <v/>
      </c>
      <c r="ED135" s="305" t="str">
        <f ca="true">+IF(OFFSET('Hygiene Data'!$I$11,0,10*ROW('Hygiene Data'!I129))="","",OFFSET('Hygiene Data'!$I$11,0,10*ROW('Hygiene Data'!I129)))</f>
        <v/>
      </c>
      <c r="EE135" s="305" t="str">
        <f ca="true">+IF(OFFSET('Hygiene Data'!$I$12,0,10*ROW('Hygiene Data'!I129))="","",OFFSET('Hygiene Data'!$I$12,0,10*ROW('Hygiene Data'!I129)))</f>
        <v/>
      </c>
      <c r="EF135" s="305"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61"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5"/>
      <c r="BS136" s="305" t="str">
        <f ca="true">+IF(OFFSET('Water Data'!$D$27,0,10*ROW('Water Data'!D130))="","",OFFSET('Water Data'!$D$27,0,10*ROW('Water Data'!D130)))</f>
        <v/>
      </c>
      <c r="BT136" s="305" t="str">
        <f ca="true">+IF(OFFSET('Water Data'!$D$28,0,10*ROW('Water Data'!D130))="","",OFFSET('Water Data'!$D$28,0,10*ROW('Water Data'!D130)))</f>
        <v/>
      </c>
      <c r="BU136" s="305" t="str">
        <f ca="true">+IF(OFFSET('Water Data'!$D$29,0,10*ROW('Water Data'!D130))="","",OFFSET('Water Data'!$D$29,0,10*ROW('Water Data'!D130)))</f>
        <v/>
      </c>
      <c r="BV136" s="305" t="str">
        <f ca="true">+IF(OFFSET('Water Data'!$E$27,0,10*ROW('Water Data'!E130))="","",OFFSET('Water Data'!$E$27,0,10*ROW('Water Data'!E130)))</f>
        <v/>
      </c>
      <c r="BW136" s="305" t="str">
        <f ca="true">+IF(OFFSET('Water Data'!$E$28,0,10*ROW('Water Data'!E130))="","",OFFSET('Water Data'!$E$28,0,10*ROW('Water Data'!E130)))</f>
        <v/>
      </c>
      <c r="BX136" s="305" t="str">
        <f ca="true">+IF(OFFSET('Water Data'!$E$29,0,10*ROW('Water Data'!E130))="","",OFFSET('Water Data'!$E$29,0,10*ROW('Water Data'!E130)))</f>
        <v/>
      </c>
      <c r="BY136" s="305" t="str">
        <f ca="true">+IF(OFFSET('Water Data'!$F$27,0,10*ROW('Water Data'!F130))="","",OFFSET('Water Data'!$F$27,0,10*ROW('Water Data'!F130)))</f>
        <v/>
      </c>
      <c r="BZ136" s="305" t="str">
        <f ca="true">+IF(OFFSET('Water Data'!$F$28,0,10*ROW('Water Data'!F130))="","",OFFSET('Water Data'!$F$28,0,10*ROW('Water Data'!F130)))</f>
        <v/>
      </c>
      <c r="CA136" s="305" t="str">
        <f ca="true">+IF(OFFSET('Water Data'!$F$29,0,10*ROW('Water Data'!F130))="","",OFFSET('Water Data'!$F$29,0,10*ROW('Water Data'!F130)))</f>
        <v/>
      </c>
      <c r="CB136" s="305" t="str">
        <f ca="true">+IF(OFFSET('Water Data'!$G$27,0,10*ROW('Water Data'!G130))="","",OFFSET('Water Data'!$G$27,0,10*ROW('Water Data'!G130)))</f>
        <v/>
      </c>
      <c r="CC136" s="305" t="str">
        <f ca="true">+IF(OFFSET('Water Data'!$G$28,0,10*ROW('Water Data'!G130))="","",OFFSET('Water Data'!$G$28,0,10*ROW('Water Data'!G130)))</f>
        <v/>
      </c>
      <c r="CD136" s="305" t="str">
        <f ca="true">+IF(OFFSET('Water Data'!$G$29,0,10*ROW('Water Data'!G130))="","",OFFSET('Water Data'!$G$29,0,10*ROW('Water Data'!G130)))</f>
        <v/>
      </c>
      <c r="CE136" s="305" t="str">
        <f ca="true">+IF(OFFSET('Water Data'!$H$27,0,10*ROW('Water Data'!H130))="","",OFFSET('Water Data'!$H$27,0,10*ROW('Water Data'!H130)))</f>
        <v/>
      </c>
      <c r="CF136" s="305" t="str">
        <f ca="true">+IF(OFFSET('Water Data'!$H$28,0,10*ROW('Water Data'!H130))="","",OFFSET('Water Data'!$H$28,0,10*ROW('Water Data'!H130)))</f>
        <v/>
      </c>
      <c r="CG136" s="305" t="str">
        <f ca="true">+IF(OFFSET('Water Data'!$H$29,0,10*ROW('Water Data'!H130))="","",OFFSET('Water Data'!$H$29,0,10*ROW('Water Data'!H130)))</f>
        <v/>
      </c>
      <c r="CH136" s="305" t="str">
        <f ca="true">+IF(OFFSET('Water Data'!$I$27,0,10*ROW('Water Data'!I130))="","",OFFSET('Water Data'!$I$27,0,10*ROW('Water Data'!I130)))</f>
        <v/>
      </c>
      <c r="CI136" s="305" t="str">
        <f ca="true">+IF(OFFSET('Water Data'!$I$28,0,10*ROW('Water Data'!I130))="","",OFFSET('Water Data'!$I$28,0,10*ROW('Water Data'!I130)))</f>
        <v/>
      </c>
      <c r="CJ136" s="305" t="str">
        <f ca="true">+IF(OFFSET('Water Data'!$I$29,0,10*ROW('Water Data'!I130))="","",OFFSET('Water Data'!$I$29,0,10*ROW('Water Data'!I130)))</f>
        <v/>
      </c>
      <c r="CK136" s="305" t="str">
        <f ca="true">+IF(OFFSET('Sanitation Data'!$D$28,0,10*ROW('Sanitation Data'!D130))="","",OFFSET('Sanitation Data'!$D$28,0,10*ROW('Sanitation Data'!D130)))</f>
        <v/>
      </c>
      <c r="CL136" s="305" t="str">
        <f ca="true">+IF(OFFSET('Sanitation Data'!$D$29,0,10*ROW('Sanitation Data'!D130))="","",OFFSET('Sanitation Data'!$D$29,0,10*ROW('Sanitation Data'!D130)))</f>
        <v/>
      </c>
      <c r="CM136" s="305" t="str">
        <f ca="true">+IF(OFFSET('Sanitation Data'!$D$30,0,10*ROW('Sanitation Data'!D130))="","",OFFSET('Sanitation Data'!$D$30,0,10*ROW('Sanitation Data'!D130)))</f>
        <v/>
      </c>
      <c r="CN136" s="305" t="str">
        <f ca="true">+IF(OFFSET('Sanitation Data'!$D$31,0,10*ROW('Sanitation Data'!D130))="","",OFFSET('Sanitation Data'!$D$31,0,10*ROW('Sanitation Data'!D130)))</f>
        <v/>
      </c>
      <c r="CO136" s="305" t="str">
        <f ca="true">+IF(OFFSET('Sanitation Data'!$D$32,0,10*ROW('Sanitation Data'!D130))="","",OFFSET('Sanitation Data'!$D$32,0,10*ROW('Sanitation Data'!D130)))</f>
        <v/>
      </c>
      <c r="CP136" s="305" t="str">
        <f ca="true">+IF(OFFSET('Sanitation Data'!$E$28,0,10*ROW('Sanitation Data'!E130))="","",OFFSET('Sanitation Data'!$E$28,0,10*ROW('Sanitation Data'!E130)))</f>
        <v/>
      </c>
      <c r="CQ136" s="305" t="str">
        <f ca="true">+IF(OFFSET('Sanitation Data'!$E$29,0,10*ROW('Sanitation Data'!E130))="","",OFFSET('Sanitation Data'!$E$29,0,10*ROW('Sanitation Data'!E130)))</f>
        <v/>
      </c>
      <c r="CR136" s="305" t="str">
        <f ca="true">+IF(OFFSET('Sanitation Data'!$E$30,0,10*ROW('Sanitation Data'!E130))="","",OFFSET('Sanitation Data'!$E$30,0,10*ROW('Sanitation Data'!E130)))</f>
        <v/>
      </c>
      <c r="CS136" s="305" t="str">
        <f ca="true">+IF(OFFSET('Sanitation Data'!$E$31,0,10*ROW('Sanitation Data'!E130))="","",OFFSET('Sanitation Data'!$E$31,0,10*ROW('Sanitation Data'!E130)))</f>
        <v/>
      </c>
      <c r="CT136" s="305" t="str">
        <f ca="true">+IF(OFFSET('Sanitation Data'!$E$32,0,10*ROW('Sanitation Data'!E130))="","",OFFSET('Sanitation Data'!$E$32,0,10*ROW('Sanitation Data'!E130)))</f>
        <v/>
      </c>
      <c r="CU136" s="305" t="str">
        <f ca="true">+IF(OFFSET('Sanitation Data'!$F$28,0,10*ROW('Sanitation Data'!F130))="","",OFFSET('Sanitation Data'!$F$28,0,10*ROW('Sanitation Data'!F130)))</f>
        <v/>
      </c>
      <c r="CV136" s="305" t="str">
        <f ca="true">+IF(OFFSET('Sanitation Data'!$F$29,0,10*ROW('Sanitation Data'!F130))="","",OFFSET('Sanitation Data'!$F$29,0,10*ROW('Sanitation Data'!F130)))</f>
        <v/>
      </c>
      <c r="CW136" s="305" t="str">
        <f ca="true">+IF(OFFSET('Sanitation Data'!$F$30,0,10*ROW('Sanitation Data'!F130))="","",OFFSET('Sanitation Data'!$F$30,0,10*ROW('Sanitation Data'!F130)))</f>
        <v/>
      </c>
      <c r="CX136" s="305" t="str">
        <f ca="true">+IF(OFFSET('Sanitation Data'!$F$31,0,10*ROW('Sanitation Data'!F130))="","",OFFSET('Sanitation Data'!$F$31,0,10*ROW('Sanitation Data'!F130)))</f>
        <v/>
      </c>
      <c r="CY136" s="305" t="str">
        <f ca="true">+IF(OFFSET('Sanitation Data'!$F$32,0,10*ROW('Sanitation Data'!F130))="","",OFFSET('Sanitation Data'!$F$32,0,10*ROW('Sanitation Data'!F130)))</f>
        <v/>
      </c>
      <c r="CZ136" s="305" t="str">
        <f ca="true">+IF(OFFSET('Sanitation Data'!$G$28,0,10*ROW('Sanitation Data'!G130))="","",OFFSET('Sanitation Data'!$G$28,0,10*ROW('Sanitation Data'!G130)))</f>
        <v/>
      </c>
      <c r="DA136" s="305" t="str">
        <f ca="true">+IF(OFFSET('Sanitation Data'!$G$29,0,10*ROW('Sanitation Data'!G130))="","",OFFSET('Sanitation Data'!$G$29,0,10*ROW('Sanitation Data'!G130)))</f>
        <v/>
      </c>
      <c r="DB136" s="305" t="str">
        <f ca="true">+IF(OFFSET('Sanitation Data'!$G$30,0,10*ROW('Sanitation Data'!G130))="","",OFFSET('Sanitation Data'!$G$30,0,10*ROW('Sanitation Data'!G130)))</f>
        <v/>
      </c>
      <c r="DC136" s="305" t="str">
        <f ca="true">+IF(OFFSET('Sanitation Data'!$G$31,0,10*ROW('Sanitation Data'!G130))="","",OFFSET('Sanitation Data'!$G$31,0,10*ROW('Sanitation Data'!G130)))</f>
        <v/>
      </c>
      <c r="DD136" s="305" t="str">
        <f ca="true">+IF(OFFSET('Sanitation Data'!$G$32,0,10*ROW('Sanitation Data'!G130))="","",OFFSET('Sanitation Data'!$G$32,0,10*ROW('Sanitation Data'!G130)))</f>
        <v/>
      </c>
      <c r="DE136" s="305" t="str">
        <f ca="true">+IF(OFFSET('Sanitation Data'!$H$28,0,10*ROW('Sanitation Data'!H130))="","",OFFSET('Sanitation Data'!$H$28,0,10*ROW('Sanitation Data'!H130)))</f>
        <v/>
      </c>
      <c r="DF136" s="305" t="str">
        <f ca="true">+IF(OFFSET('Sanitation Data'!$H$29,0,10*ROW('Sanitation Data'!H130))="","",OFFSET('Sanitation Data'!$H$29,0,10*ROW('Sanitation Data'!H130)))</f>
        <v/>
      </c>
      <c r="DG136" s="305" t="str">
        <f ca="true">+IF(OFFSET('Sanitation Data'!$H$30,0,10*ROW('Sanitation Data'!H130))="","",OFFSET('Sanitation Data'!$H$30,0,10*ROW('Sanitation Data'!H130)))</f>
        <v/>
      </c>
      <c r="DH136" s="305" t="str">
        <f ca="true">+IF(OFFSET('Sanitation Data'!$H$31,0,10*ROW('Sanitation Data'!H130))="","",OFFSET('Sanitation Data'!$H$31,0,10*ROW('Sanitation Data'!H130)))</f>
        <v/>
      </c>
      <c r="DI136" s="305" t="str">
        <f ca="true">+IF(OFFSET('Sanitation Data'!$H$32,0,10*ROW('Sanitation Data'!H130))="","",OFFSET('Sanitation Data'!$H$32,0,10*ROW('Sanitation Data'!H130)))</f>
        <v/>
      </c>
      <c r="DJ136" s="305" t="str">
        <f ca="true">+IF(OFFSET('Sanitation Data'!$I$28,0,10*ROW('Sanitation Data'!I130))="","",OFFSET('Sanitation Data'!$I$28,0,10*ROW('Sanitation Data'!I130)))</f>
        <v/>
      </c>
      <c r="DK136" s="305" t="str">
        <f ca="true">+IF(OFFSET('Sanitation Data'!$I$29,0,10*ROW('Sanitation Data'!I130))="","",OFFSET('Sanitation Data'!$I$29,0,10*ROW('Sanitation Data'!I130)))</f>
        <v/>
      </c>
      <c r="DL136" s="305" t="str">
        <f ca="true">+IF(OFFSET('Sanitation Data'!$I$30,0,10*ROW('Sanitation Data'!I130))="","",OFFSET('Sanitation Data'!$I$30,0,10*ROW('Sanitation Data'!I130)))</f>
        <v/>
      </c>
      <c r="DM136" s="305" t="str">
        <f ca="true">+IF(OFFSET('Sanitation Data'!$I$31,0,10*ROW('Sanitation Data'!I130))="","",OFFSET('Sanitation Data'!$I$31,0,10*ROW('Sanitation Data'!I130)))</f>
        <v/>
      </c>
      <c r="DN136" s="305" t="str">
        <f ca="true">+IF(OFFSET('Sanitation Data'!$I$32,0,10*ROW('Sanitation Data'!I130))="","",OFFSET('Sanitation Data'!$I$32,0,10*ROW('Sanitation Data'!I130)))</f>
        <v/>
      </c>
      <c r="DO136" s="305" t="str">
        <f ca="true">+IF(OFFSET('Hygiene Data'!$D$11,0,10*ROW('Hygiene Data'!D130))="","",OFFSET('Hygiene Data'!$D$11,0,10*ROW('Hygiene Data'!D130)))</f>
        <v/>
      </c>
      <c r="DP136" s="305" t="str">
        <f ca="true">+IF(OFFSET('Hygiene Data'!$D$12,0,10*ROW('Hygiene Data'!D130))="","",OFFSET('Hygiene Data'!$D$12,0,10*ROW('Hygiene Data'!D130)))</f>
        <v/>
      </c>
      <c r="DQ136" s="305" t="str">
        <f ca="true">+IF(OFFSET('Hygiene Data'!$D$13,0,10*ROW('Hygiene Data'!D130))="","",OFFSET('Hygiene Data'!$D$13,0,10*ROW('Hygiene Data'!D130)))</f>
        <v/>
      </c>
      <c r="DR136" s="305" t="str">
        <f ca="true">+IF(OFFSET('Hygiene Data'!$E$11,0,10*ROW('Hygiene Data'!E130))="","",OFFSET('Hygiene Data'!$E$11,0,10*ROW('Hygiene Data'!E130)))</f>
        <v/>
      </c>
      <c r="DS136" s="305" t="str">
        <f ca="true">+IF(OFFSET('Hygiene Data'!$E$12,0,10*ROW('Hygiene Data'!E130))="","",OFFSET('Hygiene Data'!$E$12,0,10*ROW('Hygiene Data'!E130)))</f>
        <v/>
      </c>
      <c r="DT136" s="305" t="str">
        <f ca="true">+IF(OFFSET('Hygiene Data'!$E$13,0,10*ROW('Hygiene Data'!E130))="","",OFFSET('Hygiene Data'!$E$13,0,10*ROW('Hygiene Data'!E130)))</f>
        <v/>
      </c>
      <c r="DU136" s="305" t="str">
        <f ca="true">+IF(OFFSET('Hygiene Data'!$F$11,0,10*ROW('Hygiene Data'!F130))="","",OFFSET('Hygiene Data'!$F$11,0,10*ROW('Hygiene Data'!F130)))</f>
        <v/>
      </c>
      <c r="DV136" s="305" t="str">
        <f ca="true">+IF(OFFSET('Hygiene Data'!$F$12,0,10*ROW('Hygiene Data'!F130))="","",OFFSET('Hygiene Data'!$F$12,0,10*ROW('Hygiene Data'!F130)))</f>
        <v/>
      </c>
      <c r="DW136" s="305" t="str">
        <f ca="true">+IF(OFFSET('Hygiene Data'!$F$13,0,10*ROW('Hygiene Data'!F130))="","",OFFSET('Hygiene Data'!$F$13,0,10*ROW('Hygiene Data'!F130)))</f>
        <v/>
      </c>
      <c r="DX136" s="305" t="str">
        <f ca="true">+IF(OFFSET('Hygiene Data'!$G$11,0,10*ROW('Hygiene Data'!G130))="","",OFFSET('Hygiene Data'!$G$11,0,10*ROW('Hygiene Data'!G130)))</f>
        <v/>
      </c>
      <c r="DY136" s="305" t="str">
        <f ca="true">+IF(OFFSET('Hygiene Data'!$G$12,0,10*ROW('Hygiene Data'!G130))="","",OFFSET('Hygiene Data'!$G$12,0,10*ROW('Hygiene Data'!G130)))</f>
        <v/>
      </c>
      <c r="DZ136" s="305" t="str">
        <f ca="true">+IF(OFFSET('Hygiene Data'!$G$13,0,10*ROW('Hygiene Data'!G130))="","",OFFSET('Hygiene Data'!$G$13,0,10*ROW('Hygiene Data'!G130)))</f>
        <v/>
      </c>
      <c r="EA136" s="305" t="str">
        <f ca="true">+IF(OFFSET('Hygiene Data'!$H$11,0,10*ROW('Hygiene Data'!H130))="","",OFFSET('Hygiene Data'!$H$11,0,10*ROW('Hygiene Data'!H130)))</f>
        <v/>
      </c>
      <c r="EB136" s="305" t="str">
        <f ca="true">+IF(OFFSET('Hygiene Data'!$H$12,0,10*ROW('Hygiene Data'!H130))="","",OFFSET('Hygiene Data'!$H$12,0,10*ROW('Hygiene Data'!H130)))</f>
        <v/>
      </c>
      <c r="EC136" s="305" t="str">
        <f ca="true">+IF(OFFSET('Hygiene Data'!$H$13,0,10*ROW('Hygiene Data'!H130))="","",OFFSET('Hygiene Data'!$H$13,0,10*ROW('Hygiene Data'!H130)))</f>
        <v/>
      </c>
      <c r="ED136" s="305" t="str">
        <f ca="true">+IF(OFFSET('Hygiene Data'!$I$11,0,10*ROW('Hygiene Data'!I130))="","",OFFSET('Hygiene Data'!$I$11,0,10*ROW('Hygiene Data'!I130)))</f>
        <v/>
      </c>
      <c r="EE136" s="305" t="str">
        <f ca="true">+IF(OFFSET('Hygiene Data'!$I$12,0,10*ROW('Hygiene Data'!I130))="","",OFFSET('Hygiene Data'!$I$12,0,10*ROW('Hygiene Data'!I130)))</f>
        <v/>
      </c>
      <c r="EF136" s="305"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61"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5"/>
      <c r="BS137" s="305" t="str">
        <f ca="true">+IF(OFFSET('Water Data'!$D$27,0,10*ROW('Water Data'!D131))="","",OFFSET('Water Data'!$D$27,0,10*ROW('Water Data'!D131)))</f>
        <v/>
      </c>
      <c r="BT137" s="305" t="str">
        <f ca="true">+IF(OFFSET('Water Data'!$D$28,0,10*ROW('Water Data'!D131))="","",OFFSET('Water Data'!$D$28,0,10*ROW('Water Data'!D131)))</f>
        <v/>
      </c>
      <c r="BU137" s="305" t="str">
        <f ca="true">+IF(OFFSET('Water Data'!$D$29,0,10*ROW('Water Data'!D131))="","",OFFSET('Water Data'!$D$29,0,10*ROW('Water Data'!D131)))</f>
        <v/>
      </c>
      <c r="BV137" s="305" t="str">
        <f ca="true">+IF(OFFSET('Water Data'!$E$27,0,10*ROW('Water Data'!E131))="","",OFFSET('Water Data'!$E$27,0,10*ROW('Water Data'!E131)))</f>
        <v/>
      </c>
      <c r="BW137" s="305" t="str">
        <f ca="true">+IF(OFFSET('Water Data'!$E$28,0,10*ROW('Water Data'!E131))="","",OFFSET('Water Data'!$E$28,0,10*ROW('Water Data'!E131)))</f>
        <v/>
      </c>
      <c r="BX137" s="305" t="str">
        <f ca="true">+IF(OFFSET('Water Data'!$E$29,0,10*ROW('Water Data'!E131))="","",OFFSET('Water Data'!$E$29,0,10*ROW('Water Data'!E131)))</f>
        <v/>
      </c>
      <c r="BY137" s="305" t="str">
        <f ca="true">+IF(OFFSET('Water Data'!$F$27,0,10*ROW('Water Data'!F131))="","",OFFSET('Water Data'!$F$27,0,10*ROW('Water Data'!F131)))</f>
        <v/>
      </c>
      <c r="BZ137" s="305" t="str">
        <f ca="true">+IF(OFFSET('Water Data'!$F$28,0,10*ROW('Water Data'!F131))="","",OFFSET('Water Data'!$F$28,0,10*ROW('Water Data'!F131)))</f>
        <v/>
      </c>
      <c r="CA137" s="305" t="str">
        <f ca="true">+IF(OFFSET('Water Data'!$F$29,0,10*ROW('Water Data'!F131))="","",OFFSET('Water Data'!$F$29,0,10*ROW('Water Data'!F131)))</f>
        <v/>
      </c>
      <c r="CB137" s="305" t="str">
        <f ca="true">+IF(OFFSET('Water Data'!$G$27,0,10*ROW('Water Data'!G131))="","",OFFSET('Water Data'!$G$27,0,10*ROW('Water Data'!G131)))</f>
        <v/>
      </c>
      <c r="CC137" s="305" t="str">
        <f ca="true">+IF(OFFSET('Water Data'!$G$28,0,10*ROW('Water Data'!G131))="","",OFFSET('Water Data'!$G$28,0,10*ROW('Water Data'!G131)))</f>
        <v/>
      </c>
      <c r="CD137" s="305" t="str">
        <f ca="true">+IF(OFFSET('Water Data'!$G$29,0,10*ROW('Water Data'!G131))="","",OFFSET('Water Data'!$G$29,0,10*ROW('Water Data'!G131)))</f>
        <v/>
      </c>
      <c r="CE137" s="305" t="str">
        <f ca="true">+IF(OFFSET('Water Data'!$H$27,0,10*ROW('Water Data'!H131))="","",OFFSET('Water Data'!$H$27,0,10*ROW('Water Data'!H131)))</f>
        <v/>
      </c>
      <c r="CF137" s="305" t="str">
        <f ca="true">+IF(OFFSET('Water Data'!$H$28,0,10*ROW('Water Data'!H131))="","",OFFSET('Water Data'!$H$28,0,10*ROW('Water Data'!H131)))</f>
        <v/>
      </c>
      <c r="CG137" s="305" t="str">
        <f ca="true">+IF(OFFSET('Water Data'!$H$29,0,10*ROW('Water Data'!H131))="","",OFFSET('Water Data'!$H$29,0,10*ROW('Water Data'!H131)))</f>
        <v/>
      </c>
      <c r="CH137" s="305" t="str">
        <f ca="true">+IF(OFFSET('Water Data'!$I$27,0,10*ROW('Water Data'!I131))="","",OFFSET('Water Data'!$I$27,0,10*ROW('Water Data'!I131)))</f>
        <v/>
      </c>
      <c r="CI137" s="305" t="str">
        <f ca="true">+IF(OFFSET('Water Data'!$I$28,0,10*ROW('Water Data'!I131))="","",OFFSET('Water Data'!$I$28,0,10*ROW('Water Data'!I131)))</f>
        <v/>
      </c>
      <c r="CJ137" s="305" t="str">
        <f ca="true">+IF(OFFSET('Water Data'!$I$29,0,10*ROW('Water Data'!I131))="","",OFFSET('Water Data'!$I$29,0,10*ROW('Water Data'!I131)))</f>
        <v/>
      </c>
      <c r="CK137" s="305" t="str">
        <f ca="true">+IF(OFFSET('Sanitation Data'!$D$28,0,10*ROW('Sanitation Data'!D131))="","",OFFSET('Sanitation Data'!$D$28,0,10*ROW('Sanitation Data'!D131)))</f>
        <v/>
      </c>
      <c r="CL137" s="305" t="str">
        <f ca="true">+IF(OFFSET('Sanitation Data'!$D$29,0,10*ROW('Sanitation Data'!D131))="","",OFFSET('Sanitation Data'!$D$29,0,10*ROW('Sanitation Data'!D131)))</f>
        <v/>
      </c>
      <c r="CM137" s="305" t="str">
        <f ca="true">+IF(OFFSET('Sanitation Data'!$D$30,0,10*ROW('Sanitation Data'!D131))="","",OFFSET('Sanitation Data'!$D$30,0,10*ROW('Sanitation Data'!D131)))</f>
        <v/>
      </c>
      <c r="CN137" s="305" t="str">
        <f ca="true">+IF(OFFSET('Sanitation Data'!$D$31,0,10*ROW('Sanitation Data'!D131))="","",OFFSET('Sanitation Data'!$D$31,0,10*ROW('Sanitation Data'!D131)))</f>
        <v/>
      </c>
      <c r="CO137" s="305" t="str">
        <f ca="true">+IF(OFFSET('Sanitation Data'!$D$32,0,10*ROW('Sanitation Data'!D131))="","",OFFSET('Sanitation Data'!$D$32,0,10*ROW('Sanitation Data'!D131)))</f>
        <v/>
      </c>
      <c r="CP137" s="305" t="str">
        <f ca="true">+IF(OFFSET('Sanitation Data'!$E$28,0,10*ROW('Sanitation Data'!E131))="","",OFFSET('Sanitation Data'!$E$28,0,10*ROW('Sanitation Data'!E131)))</f>
        <v/>
      </c>
      <c r="CQ137" s="305" t="str">
        <f ca="true">+IF(OFFSET('Sanitation Data'!$E$29,0,10*ROW('Sanitation Data'!E131))="","",OFFSET('Sanitation Data'!$E$29,0,10*ROW('Sanitation Data'!E131)))</f>
        <v/>
      </c>
      <c r="CR137" s="305" t="str">
        <f ca="true">+IF(OFFSET('Sanitation Data'!$E$30,0,10*ROW('Sanitation Data'!E131))="","",OFFSET('Sanitation Data'!$E$30,0,10*ROW('Sanitation Data'!E131)))</f>
        <v/>
      </c>
      <c r="CS137" s="305" t="str">
        <f ca="true">+IF(OFFSET('Sanitation Data'!$E$31,0,10*ROW('Sanitation Data'!E131))="","",OFFSET('Sanitation Data'!$E$31,0,10*ROW('Sanitation Data'!E131)))</f>
        <v/>
      </c>
      <c r="CT137" s="305" t="str">
        <f ca="true">+IF(OFFSET('Sanitation Data'!$E$32,0,10*ROW('Sanitation Data'!E131))="","",OFFSET('Sanitation Data'!$E$32,0,10*ROW('Sanitation Data'!E131)))</f>
        <v/>
      </c>
      <c r="CU137" s="305" t="str">
        <f ca="true">+IF(OFFSET('Sanitation Data'!$F$28,0,10*ROW('Sanitation Data'!F131))="","",OFFSET('Sanitation Data'!$F$28,0,10*ROW('Sanitation Data'!F131)))</f>
        <v/>
      </c>
      <c r="CV137" s="305" t="str">
        <f ca="true">+IF(OFFSET('Sanitation Data'!$F$29,0,10*ROW('Sanitation Data'!F131))="","",OFFSET('Sanitation Data'!$F$29,0,10*ROW('Sanitation Data'!F131)))</f>
        <v/>
      </c>
      <c r="CW137" s="305" t="str">
        <f ca="true">+IF(OFFSET('Sanitation Data'!$F$30,0,10*ROW('Sanitation Data'!F131))="","",OFFSET('Sanitation Data'!$F$30,0,10*ROW('Sanitation Data'!F131)))</f>
        <v/>
      </c>
      <c r="CX137" s="305" t="str">
        <f ca="true">+IF(OFFSET('Sanitation Data'!$F$31,0,10*ROW('Sanitation Data'!F131))="","",OFFSET('Sanitation Data'!$F$31,0,10*ROW('Sanitation Data'!F131)))</f>
        <v/>
      </c>
      <c r="CY137" s="305" t="str">
        <f ca="true">+IF(OFFSET('Sanitation Data'!$F$32,0,10*ROW('Sanitation Data'!F131))="","",OFFSET('Sanitation Data'!$F$32,0,10*ROW('Sanitation Data'!F131)))</f>
        <v/>
      </c>
      <c r="CZ137" s="305" t="str">
        <f ca="true">+IF(OFFSET('Sanitation Data'!$G$28,0,10*ROW('Sanitation Data'!G131))="","",OFFSET('Sanitation Data'!$G$28,0,10*ROW('Sanitation Data'!G131)))</f>
        <v/>
      </c>
      <c r="DA137" s="305" t="str">
        <f ca="true">+IF(OFFSET('Sanitation Data'!$G$29,0,10*ROW('Sanitation Data'!G131))="","",OFFSET('Sanitation Data'!$G$29,0,10*ROW('Sanitation Data'!G131)))</f>
        <v/>
      </c>
      <c r="DB137" s="305" t="str">
        <f ca="true">+IF(OFFSET('Sanitation Data'!$G$30,0,10*ROW('Sanitation Data'!G131))="","",OFFSET('Sanitation Data'!$G$30,0,10*ROW('Sanitation Data'!G131)))</f>
        <v/>
      </c>
      <c r="DC137" s="305" t="str">
        <f ca="true">+IF(OFFSET('Sanitation Data'!$G$31,0,10*ROW('Sanitation Data'!G131))="","",OFFSET('Sanitation Data'!$G$31,0,10*ROW('Sanitation Data'!G131)))</f>
        <v/>
      </c>
      <c r="DD137" s="305" t="str">
        <f ca="true">+IF(OFFSET('Sanitation Data'!$G$32,0,10*ROW('Sanitation Data'!G131))="","",OFFSET('Sanitation Data'!$G$32,0,10*ROW('Sanitation Data'!G131)))</f>
        <v/>
      </c>
      <c r="DE137" s="305" t="str">
        <f ca="true">+IF(OFFSET('Sanitation Data'!$H$28,0,10*ROW('Sanitation Data'!H131))="","",OFFSET('Sanitation Data'!$H$28,0,10*ROW('Sanitation Data'!H131)))</f>
        <v/>
      </c>
      <c r="DF137" s="305" t="str">
        <f ca="true">+IF(OFFSET('Sanitation Data'!$H$29,0,10*ROW('Sanitation Data'!H131))="","",OFFSET('Sanitation Data'!$H$29,0,10*ROW('Sanitation Data'!H131)))</f>
        <v/>
      </c>
      <c r="DG137" s="305" t="str">
        <f ca="true">+IF(OFFSET('Sanitation Data'!$H$30,0,10*ROW('Sanitation Data'!H131))="","",OFFSET('Sanitation Data'!$H$30,0,10*ROW('Sanitation Data'!H131)))</f>
        <v/>
      </c>
      <c r="DH137" s="305" t="str">
        <f ca="true">+IF(OFFSET('Sanitation Data'!$H$31,0,10*ROW('Sanitation Data'!H131))="","",OFFSET('Sanitation Data'!$H$31,0,10*ROW('Sanitation Data'!H131)))</f>
        <v/>
      </c>
      <c r="DI137" s="305" t="str">
        <f ca="true">+IF(OFFSET('Sanitation Data'!$H$32,0,10*ROW('Sanitation Data'!H131))="","",OFFSET('Sanitation Data'!$H$32,0,10*ROW('Sanitation Data'!H131)))</f>
        <v/>
      </c>
      <c r="DJ137" s="305" t="str">
        <f ca="true">+IF(OFFSET('Sanitation Data'!$I$28,0,10*ROW('Sanitation Data'!I131))="","",OFFSET('Sanitation Data'!$I$28,0,10*ROW('Sanitation Data'!I131)))</f>
        <v/>
      </c>
      <c r="DK137" s="305" t="str">
        <f ca="true">+IF(OFFSET('Sanitation Data'!$I$29,0,10*ROW('Sanitation Data'!I131))="","",OFFSET('Sanitation Data'!$I$29,0,10*ROW('Sanitation Data'!I131)))</f>
        <v/>
      </c>
      <c r="DL137" s="305" t="str">
        <f ca="true">+IF(OFFSET('Sanitation Data'!$I$30,0,10*ROW('Sanitation Data'!I131))="","",OFFSET('Sanitation Data'!$I$30,0,10*ROW('Sanitation Data'!I131)))</f>
        <v/>
      </c>
      <c r="DM137" s="305" t="str">
        <f ca="true">+IF(OFFSET('Sanitation Data'!$I$31,0,10*ROW('Sanitation Data'!I131))="","",OFFSET('Sanitation Data'!$I$31,0,10*ROW('Sanitation Data'!I131)))</f>
        <v/>
      </c>
      <c r="DN137" s="305" t="str">
        <f ca="true">+IF(OFFSET('Sanitation Data'!$I$32,0,10*ROW('Sanitation Data'!I131))="","",OFFSET('Sanitation Data'!$I$32,0,10*ROW('Sanitation Data'!I131)))</f>
        <v/>
      </c>
      <c r="DO137" s="305" t="str">
        <f ca="true">+IF(OFFSET('Hygiene Data'!$D$11,0,10*ROW('Hygiene Data'!D131))="","",OFFSET('Hygiene Data'!$D$11,0,10*ROW('Hygiene Data'!D131)))</f>
        <v/>
      </c>
      <c r="DP137" s="305" t="str">
        <f ca="true">+IF(OFFSET('Hygiene Data'!$D$12,0,10*ROW('Hygiene Data'!D131))="","",OFFSET('Hygiene Data'!$D$12,0,10*ROW('Hygiene Data'!D131)))</f>
        <v/>
      </c>
      <c r="DQ137" s="305" t="str">
        <f ca="true">+IF(OFFSET('Hygiene Data'!$D$13,0,10*ROW('Hygiene Data'!D131))="","",OFFSET('Hygiene Data'!$D$13,0,10*ROW('Hygiene Data'!D131)))</f>
        <v/>
      </c>
      <c r="DR137" s="305" t="str">
        <f ca="true">+IF(OFFSET('Hygiene Data'!$E$11,0,10*ROW('Hygiene Data'!E131))="","",OFFSET('Hygiene Data'!$E$11,0,10*ROW('Hygiene Data'!E131)))</f>
        <v/>
      </c>
      <c r="DS137" s="305" t="str">
        <f ca="true">+IF(OFFSET('Hygiene Data'!$E$12,0,10*ROW('Hygiene Data'!E131))="","",OFFSET('Hygiene Data'!$E$12,0,10*ROW('Hygiene Data'!E131)))</f>
        <v/>
      </c>
      <c r="DT137" s="305" t="str">
        <f ca="true">+IF(OFFSET('Hygiene Data'!$E$13,0,10*ROW('Hygiene Data'!E131))="","",OFFSET('Hygiene Data'!$E$13,0,10*ROW('Hygiene Data'!E131)))</f>
        <v/>
      </c>
      <c r="DU137" s="305" t="str">
        <f ca="true">+IF(OFFSET('Hygiene Data'!$F$11,0,10*ROW('Hygiene Data'!F131))="","",OFFSET('Hygiene Data'!$F$11,0,10*ROW('Hygiene Data'!F131)))</f>
        <v/>
      </c>
      <c r="DV137" s="305" t="str">
        <f ca="true">+IF(OFFSET('Hygiene Data'!$F$12,0,10*ROW('Hygiene Data'!F131))="","",OFFSET('Hygiene Data'!$F$12,0,10*ROW('Hygiene Data'!F131)))</f>
        <v/>
      </c>
      <c r="DW137" s="305" t="str">
        <f ca="true">+IF(OFFSET('Hygiene Data'!$F$13,0,10*ROW('Hygiene Data'!F131))="","",OFFSET('Hygiene Data'!$F$13,0,10*ROW('Hygiene Data'!F131)))</f>
        <v/>
      </c>
      <c r="DX137" s="305" t="str">
        <f ca="true">+IF(OFFSET('Hygiene Data'!$G$11,0,10*ROW('Hygiene Data'!G131))="","",OFFSET('Hygiene Data'!$G$11,0,10*ROW('Hygiene Data'!G131)))</f>
        <v/>
      </c>
      <c r="DY137" s="305" t="str">
        <f ca="true">+IF(OFFSET('Hygiene Data'!$G$12,0,10*ROW('Hygiene Data'!G131))="","",OFFSET('Hygiene Data'!$G$12,0,10*ROW('Hygiene Data'!G131)))</f>
        <v/>
      </c>
      <c r="DZ137" s="305" t="str">
        <f ca="true">+IF(OFFSET('Hygiene Data'!$G$13,0,10*ROW('Hygiene Data'!G131))="","",OFFSET('Hygiene Data'!$G$13,0,10*ROW('Hygiene Data'!G131)))</f>
        <v/>
      </c>
      <c r="EA137" s="305" t="str">
        <f ca="true">+IF(OFFSET('Hygiene Data'!$H$11,0,10*ROW('Hygiene Data'!H131))="","",OFFSET('Hygiene Data'!$H$11,0,10*ROW('Hygiene Data'!H131)))</f>
        <v/>
      </c>
      <c r="EB137" s="305" t="str">
        <f ca="true">+IF(OFFSET('Hygiene Data'!$H$12,0,10*ROW('Hygiene Data'!H131))="","",OFFSET('Hygiene Data'!$H$12,0,10*ROW('Hygiene Data'!H131)))</f>
        <v/>
      </c>
      <c r="EC137" s="305" t="str">
        <f ca="true">+IF(OFFSET('Hygiene Data'!$H$13,0,10*ROW('Hygiene Data'!H131))="","",OFFSET('Hygiene Data'!$H$13,0,10*ROW('Hygiene Data'!H131)))</f>
        <v/>
      </c>
      <c r="ED137" s="305" t="str">
        <f ca="true">+IF(OFFSET('Hygiene Data'!$I$11,0,10*ROW('Hygiene Data'!I131))="","",OFFSET('Hygiene Data'!$I$11,0,10*ROW('Hygiene Data'!I131)))</f>
        <v/>
      </c>
      <c r="EE137" s="305" t="str">
        <f ca="true">+IF(OFFSET('Hygiene Data'!$I$12,0,10*ROW('Hygiene Data'!I131))="","",OFFSET('Hygiene Data'!$I$12,0,10*ROW('Hygiene Data'!I131)))</f>
        <v/>
      </c>
      <c r="EF137" s="305"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61"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5"/>
      <c r="BS138" s="305" t="str">
        <f ca="true">+IF(OFFSET('Water Data'!$D$27,0,10*ROW('Water Data'!D132))="","",OFFSET('Water Data'!$D$27,0,10*ROW('Water Data'!D132)))</f>
        <v/>
      </c>
      <c r="BT138" s="305" t="str">
        <f ca="true">+IF(OFFSET('Water Data'!$D$28,0,10*ROW('Water Data'!D132))="","",OFFSET('Water Data'!$D$28,0,10*ROW('Water Data'!D132)))</f>
        <v/>
      </c>
      <c r="BU138" s="305" t="str">
        <f ca="true">+IF(OFFSET('Water Data'!$D$29,0,10*ROW('Water Data'!D132))="","",OFFSET('Water Data'!$D$29,0,10*ROW('Water Data'!D132)))</f>
        <v/>
      </c>
      <c r="BV138" s="305" t="str">
        <f ca="true">+IF(OFFSET('Water Data'!$E$27,0,10*ROW('Water Data'!E132))="","",OFFSET('Water Data'!$E$27,0,10*ROW('Water Data'!E132)))</f>
        <v/>
      </c>
      <c r="BW138" s="305" t="str">
        <f ca="true">+IF(OFFSET('Water Data'!$E$28,0,10*ROW('Water Data'!E132))="","",OFFSET('Water Data'!$E$28,0,10*ROW('Water Data'!E132)))</f>
        <v/>
      </c>
      <c r="BX138" s="305" t="str">
        <f ca="true">+IF(OFFSET('Water Data'!$E$29,0,10*ROW('Water Data'!E132))="","",OFFSET('Water Data'!$E$29,0,10*ROW('Water Data'!E132)))</f>
        <v/>
      </c>
      <c r="BY138" s="305" t="str">
        <f ca="true">+IF(OFFSET('Water Data'!$F$27,0,10*ROW('Water Data'!F132))="","",OFFSET('Water Data'!$F$27,0,10*ROW('Water Data'!F132)))</f>
        <v/>
      </c>
      <c r="BZ138" s="305" t="str">
        <f ca="true">+IF(OFFSET('Water Data'!$F$28,0,10*ROW('Water Data'!F132))="","",OFFSET('Water Data'!$F$28,0,10*ROW('Water Data'!F132)))</f>
        <v/>
      </c>
      <c r="CA138" s="305" t="str">
        <f ca="true">+IF(OFFSET('Water Data'!$F$29,0,10*ROW('Water Data'!F132))="","",OFFSET('Water Data'!$F$29,0,10*ROW('Water Data'!F132)))</f>
        <v/>
      </c>
      <c r="CB138" s="305" t="str">
        <f ca="true">+IF(OFFSET('Water Data'!$G$27,0,10*ROW('Water Data'!G132))="","",OFFSET('Water Data'!$G$27,0,10*ROW('Water Data'!G132)))</f>
        <v/>
      </c>
      <c r="CC138" s="305" t="str">
        <f ca="true">+IF(OFFSET('Water Data'!$G$28,0,10*ROW('Water Data'!G132))="","",OFFSET('Water Data'!$G$28,0,10*ROW('Water Data'!G132)))</f>
        <v/>
      </c>
      <c r="CD138" s="305" t="str">
        <f ca="true">+IF(OFFSET('Water Data'!$G$29,0,10*ROW('Water Data'!G132))="","",OFFSET('Water Data'!$G$29,0,10*ROW('Water Data'!G132)))</f>
        <v/>
      </c>
      <c r="CE138" s="305" t="str">
        <f ca="true">+IF(OFFSET('Water Data'!$H$27,0,10*ROW('Water Data'!H132))="","",OFFSET('Water Data'!$H$27,0,10*ROW('Water Data'!H132)))</f>
        <v/>
      </c>
      <c r="CF138" s="305" t="str">
        <f ca="true">+IF(OFFSET('Water Data'!$H$28,0,10*ROW('Water Data'!H132))="","",OFFSET('Water Data'!$H$28,0,10*ROW('Water Data'!H132)))</f>
        <v/>
      </c>
      <c r="CG138" s="305" t="str">
        <f ca="true">+IF(OFFSET('Water Data'!$H$29,0,10*ROW('Water Data'!H132))="","",OFFSET('Water Data'!$H$29,0,10*ROW('Water Data'!H132)))</f>
        <v/>
      </c>
      <c r="CH138" s="305" t="str">
        <f ca="true">+IF(OFFSET('Water Data'!$I$27,0,10*ROW('Water Data'!I132))="","",OFFSET('Water Data'!$I$27,0,10*ROW('Water Data'!I132)))</f>
        <v/>
      </c>
      <c r="CI138" s="305" t="str">
        <f ca="true">+IF(OFFSET('Water Data'!$I$28,0,10*ROW('Water Data'!I132))="","",OFFSET('Water Data'!$I$28,0,10*ROW('Water Data'!I132)))</f>
        <v/>
      </c>
      <c r="CJ138" s="305" t="str">
        <f ca="true">+IF(OFFSET('Water Data'!$I$29,0,10*ROW('Water Data'!I132))="","",OFFSET('Water Data'!$I$29,0,10*ROW('Water Data'!I132)))</f>
        <v/>
      </c>
      <c r="CK138" s="305" t="str">
        <f ca="true">+IF(OFFSET('Sanitation Data'!$D$28,0,10*ROW('Sanitation Data'!D132))="","",OFFSET('Sanitation Data'!$D$28,0,10*ROW('Sanitation Data'!D132)))</f>
        <v/>
      </c>
      <c r="CL138" s="305" t="str">
        <f ca="true">+IF(OFFSET('Sanitation Data'!$D$29,0,10*ROW('Sanitation Data'!D132))="","",OFFSET('Sanitation Data'!$D$29,0,10*ROW('Sanitation Data'!D132)))</f>
        <v/>
      </c>
      <c r="CM138" s="305" t="str">
        <f ca="true">+IF(OFFSET('Sanitation Data'!$D$30,0,10*ROW('Sanitation Data'!D132))="","",OFFSET('Sanitation Data'!$D$30,0,10*ROW('Sanitation Data'!D132)))</f>
        <v/>
      </c>
      <c r="CN138" s="305" t="str">
        <f ca="true">+IF(OFFSET('Sanitation Data'!$D$31,0,10*ROW('Sanitation Data'!D132))="","",OFFSET('Sanitation Data'!$D$31,0,10*ROW('Sanitation Data'!D132)))</f>
        <v/>
      </c>
      <c r="CO138" s="305" t="str">
        <f ca="true">+IF(OFFSET('Sanitation Data'!$D$32,0,10*ROW('Sanitation Data'!D132))="","",OFFSET('Sanitation Data'!$D$32,0,10*ROW('Sanitation Data'!D132)))</f>
        <v/>
      </c>
      <c r="CP138" s="305" t="str">
        <f ca="true">+IF(OFFSET('Sanitation Data'!$E$28,0,10*ROW('Sanitation Data'!E132))="","",OFFSET('Sanitation Data'!$E$28,0,10*ROW('Sanitation Data'!E132)))</f>
        <v/>
      </c>
      <c r="CQ138" s="305" t="str">
        <f ca="true">+IF(OFFSET('Sanitation Data'!$E$29,0,10*ROW('Sanitation Data'!E132))="","",OFFSET('Sanitation Data'!$E$29,0,10*ROW('Sanitation Data'!E132)))</f>
        <v/>
      </c>
      <c r="CR138" s="305" t="str">
        <f ca="true">+IF(OFFSET('Sanitation Data'!$E$30,0,10*ROW('Sanitation Data'!E132))="","",OFFSET('Sanitation Data'!$E$30,0,10*ROW('Sanitation Data'!E132)))</f>
        <v/>
      </c>
      <c r="CS138" s="305" t="str">
        <f ca="true">+IF(OFFSET('Sanitation Data'!$E$31,0,10*ROW('Sanitation Data'!E132))="","",OFFSET('Sanitation Data'!$E$31,0,10*ROW('Sanitation Data'!E132)))</f>
        <v/>
      </c>
      <c r="CT138" s="305" t="str">
        <f ca="true">+IF(OFFSET('Sanitation Data'!$E$32,0,10*ROW('Sanitation Data'!E132))="","",OFFSET('Sanitation Data'!$E$32,0,10*ROW('Sanitation Data'!E132)))</f>
        <v/>
      </c>
      <c r="CU138" s="305" t="str">
        <f ca="true">+IF(OFFSET('Sanitation Data'!$F$28,0,10*ROW('Sanitation Data'!F132))="","",OFFSET('Sanitation Data'!$F$28,0,10*ROW('Sanitation Data'!F132)))</f>
        <v/>
      </c>
      <c r="CV138" s="305" t="str">
        <f ca="true">+IF(OFFSET('Sanitation Data'!$F$29,0,10*ROW('Sanitation Data'!F132))="","",OFFSET('Sanitation Data'!$F$29,0,10*ROW('Sanitation Data'!F132)))</f>
        <v/>
      </c>
      <c r="CW138" s="305" t="str">
        <f ca="true">+IF(OFFSET('Sanitation Data'!$F$30,0,10*ROW('Sanitation Data'!F132))="","",OFFSET('Sanitation Data'!$F$30,0,10*ROW('Sanitation Data'!F132)))</f>
        <v/>
      </c>
      <c r="CX138" s="305" t="str">
        <f ca="true">+IF(OFFSET('Sanitation Data'!$F$31,0,10*ROW('Sanitation Data'!F132))="","",OFFSET('Sanitation Data'!$F$31,0,10*ROW('Sanitation Data'!F132)))</f>
        <v/>
      </c>
      <c r="CY138" s="305" t="str">
        <f ca="true">+IF(OFFSET('Sanitation Data'!$F$32,0,10*ROW('Sanitation Data'!F132))="","",OFFSET('Sanitation Data'!$F$32,0,10*ROW('Sanitation Data'!F132)))</f>
        <v/>
      </c>
      <c r="CZ138" s="305" t="str">
        <f ca="true">+IF(OFFSET('Sanitation Data'!$G$28,0,10*ROW('Sanitation Data'!G132))="","",OFFSET('Sanitation Data'!$G$28,0,10*ROW('Sanitation Data'!G132)))</f>
        <v/>
      </c>
      <c r="DA138" s="305" t="str">
        <f ca="true">+IF(OFFSET('Sanitation Data'!$G$29,0,10*ROW('Sanitation Data'!G132))="","",OFFSET('Sanitation Data'!$G$29,0,10*ROW('Sanitation Data'!G132)))</f>
        <v/>
      </c>
      <c r="DB138" s="305" t="str">
        <f ca="true">+IF(OFFSET('Sanitation Data'!$G$30,0,10*ROW('Sanitation Data'!G132))="","",OFFSET('Sanitation Data'!$G$30,0,10*ROW('Sanitation Data'!G132)))</f>
        <v/>
      </c>
      <c r="DC138" s="305" t="str">
        <f ca="true">+IF(OFFSET('Sanitation Data'!$G$31,0,10*ROW('Sanitation Data'!G132))="","",OFFSET('Sanitation Data'!$G$31,0,10*ROW('Sanitation Data'!G132)))</f>
        <v/>
      </c>
      <c r="DD138" s="305" t="str">
        <f ca="true">+IF(OFFSET('Sanitation Data'!$G$32,0,10*ROW('Sanitation Data'!G132))="","",OFFSET('Sanitation Data'!$G$32,0,10*ROW('Sanitation Data'!G132)))</f>
        <v/>
      </c>
      <c r="DE138" s="305" t="str">
        <f ca="true">+IF(OFFSET('Sanitation Data'!$H$28,0,10*ROW('Sanitation Data'!H132))="","",OFFSET('Sanitation Data'!$H$28,0,10*ROW('Sanitation Data'!H132)))</f>
        <v/>
      </c>
      <c r="DF138" s="305" t="str">
        <f ca="true">+IF(OFFSET('Sanitation Data'!$H$29,0,10*ROW('Sanitation Data'!H132))="","",OFFSET('Sanitation Data'!$H$29,0,10*ROW('Sanitation Data'!H132)))</f>
        <v/>
      </c>
      <c r="DG138" s="305" t="str">
        <f ca="true">+IF(OFFSET('Sanitation Data'!$H$30,0,10*ROW('Sanitation Data'!H132))="","",OFFSET('Sanitation Data'!$H$30,0,10*ROW('Sanitation Data'!H132)))</f>
        <v/>
      </c>
      <c r="DH138" s="305" t="str">
        <f ca="true">+IF(OFFSET('Sanitation Data'!$H$31,0,10*ROW('Sanitation Data'!H132))="","",OFFSET('Sanitation Data'!$H$31,0,10*ROW('Sanitation Data'!H132)))</f>
        <v/>
      </c>
      <c r="DI138" s="305" t="str">
        <f ca="true">+IF(OFFSET('Sanitation Data'!$H$32,0,10*ROW('Sanitation Data'!H132))="","",OFFSET('Sanitation Data'!$H$32,0,10*ROW('Sanitation Data'!H132)))</f>
        <v/>
      </c>
      <c r="DJ138" s="305" t="str">
        <f ca="true">+IF(OFFSET('Sanitation Data'!$I$28,0,10*ROW('Sanitation Data'!I132))="","",OFFSET('Sanitation Data'!$I$28,0,10*ROW('Sanitation Data'!I132)))</f>
        <v/>
      </c>
      <c r="DK138" s="305" t="str">
        <f ca="true">+IF(OFFSET('Sanitation Data'!$I$29,0,10*ROW('Sanitation Data'!I132))="","",OFFSET('Sanitation Data'!$I$29,0,10*ROW('Sanitation Data'!I132)))</f>
        <v/>
      </c>
      <c r="DL138" s="305" t="str">
        <f ca="true">+IF(OFFSET('Sanitation Data'!$I$30,0,10*ROW('Sanitation Data'!I132))="","",OFFSET('Sanitation Data'!$I$30,0,10*ROW('Sanitation Data'!I132)))</f>
        <v/>
      </c>
      <c r="DM138" s="305" t="str">
        <f ca="true">+IF(OFFSET('Sanitation Data'!$I$31,0,10*ROW('Sanitation Data'!I132))="","",OFFSET('Sanitation Data'!$I$31,0,10*ROW('Sanitation Data'!I132)))</f>
        <v/>
      </c>
      <c r="DN138" s="305" t="str">
        <f ca="true">+IF(OFFSET('Sanitation Data'!$I$32,0,10*ROW('Sanitation Data'!I132))="","",OFFSET('Sanitation Data'!$I$32,0,10*ROW('Sanitation Data'!I132)))</f>
        <v/>
      </c>
      <c r="DO138" s="305" t="str">
        <f ca="true">+IF(OFFSET('Hygiene Data'!$D$11,0,10*ROW('Hygiene Data'!D132))="","",OFFSET('Hygiene Data'!$D$11,0,10*ROW('Hygiene Data'!D132)))</f>
        <v/>
      </c>
      <c r="DP138" s="305" t="str">
        <f ca="true">+IF(OFFSET('Hygiene Data'!$D$12,0,10*ROW('Hygiene Data'!D132))="","",OFFSET('Hygiene Data'!$D$12,0,10*ROW('Hygiene Data'!D132)))</f>
        <v/>
      </c>
      <c r="DQ138" s="305" t="str">
        <f ca="true">+IF(OFFSET('Hygiene Data'!$D$13,0,10*ROW('Hygiene Data'!D132))="","",OFFSET('Hygiene Data'!$D$13,0,10*ROW('Hygiene Data'!D132)))</f>
        <v/>
      </c>
      <c r="DR138" s="305" t="str">
        <f ca="true">+IF(OFFSET('Hygiene Data'!$E$11,0,10*ROW('Hygiene Data'!E132))="","",OFFSET('Hygiene Data'!$E$11,0,10*ROW('Hygiene Data'!E132)))</f>
        <v/>
      </c>
      <c r="DS138" s="305" t="str">
        <f ca="true">+IF(OFFSET('Hygiene Data'!$E$12,0,10*ROW('Hygiene Data'!E132))="","",OFFSET('Hygiene Data'!$E$12,0,10*ROW('Hygiene Data'!E132)))</f>
        <v/>
      </c>
      <c r="DT138" s="305" t="str">
        <f ca="true">+IF(OFFSET('Hygiene Data'!$E$13,0,10*ROW('Hygiene Data'!E132))="","",OFFSET('Hygiene Data'!$E$13,0,10*ROW('Hygiene Data'!E132)))</f>
        <v/>
      </c>
      <c r="DU138" s="305" t="str">
        <f ca="true">+IF(OFFSET('Hygiene Data'!$F$11,0,10*ROW('Hygiene Data'!F132))="","",OFFSET('Hygiene Data'!$F$11,0,10*ROW('Hygiene Data'!F132)))</f>
        <v/>
      </c>
      <c r="DV138" s="305" t="str">
        <f ca="true">+IF(OFFSET('Hygiene Data'!$F$12,0,10*ROW('Hygiene Data'!F132))="","",OFFSET('Hygiene Data'!$F$12,0,10*ROW('Hygiene Data'!F132)))</f>
        <v/>
      </c>
      <c r="DW138" s="305" t="str">
        <f ca="true">+IF(OFFSET('Hygiene Data'!$F$13,0,10*ROW('Hygiene Data'!F132))="","",OFFSET('Hygiene Data'!$F$13,0,10*ROW('Hygiene Data'!F132)))</f>
        <v/>
      </c>
      <c r="DX138" s="305" t="str">
        <f ca="true">+IF(OFFSET('Hygiene Data'!$G$11,0,10*ROW('Hygiene Data'!G132))="","",OFFSET('Hygiene Data'!$G$11,0,10*ROW('Hygiene Data'!G132)))</f>
        <v/>
      </c>
      <c r="DY138" s="305" t="str">
        <f ca="true">+IF(OFFSET('Hygiene Data'!$G$12,0,10*ROW('Hygiene Data'!G132))="","",OFFSET('Hygiene Data'!$G$12,0,10*ROW('Hygiene Data'!G132)))</f>
        <v/>
      </c>
      <c r="DZ138" s="305" t="str">
        <f ca="true">+IF(OFFSET('Hygiene Data'!$G$13,0,10*ROW('Hygiene Data'!G132))="","",OFFSET('Hygiene Data'!$G$13,0,10*ROW('Hygiene Data'!G132)))</f>
        <v/>
      </c>
      <c r="EA138" s="305" t="str">
        <f ca="true">+IF(OFFSET('Hygiene Data'!$H$11,0,10*ROW('Hygiene Data'!H132))="","",OFFSET('Hygiene Data'!$H$11,0,10*ROW('Hygiene Data'!H132)))</f>
        <v/>
      </c>
      <c r="EB138" s="305" t="str">
        <f ca="true">+IF(OFFSET('Hygiene Data'!$H$12,0,10*ROW('Hygiene Data'!H132))="","",OFFSET('Hygiene Data'!$H$12,0,10*ROW('Hygiene Data'!H132)))</f>
        <v/>
      </c>
      <c r="EC138" s="305" t="str">
        <f ca="true">+IF(OFFSET('Hygiene Data'!$H$13,0,10*ROW('Hygiene Data'!H132))="","",OFFSET('Hygiene Data'!$H$13,0,10*ROW('Hygiene Data'!H132)))</f>
        <v/>
      </c>
      <c r="ED138" s="305" t="str">
        <f ca="true">+IF(OFFSET('Hygiene Data'!$I$11,0,10*ROW('Hygiene Data'!I132))="","",OFFSET('Hygiene Data'!$I$11,0,10*ROW('Hygiene Data'!I132)))</f>
        <v/>
      </c>
      <c r="EE138" s="305" t="str">
        <f ca="true">+IF(OFFSET('Hygiene Data'!$I$12,0,10*ROW('Hygiene Data'!I132))="","",OFFSET('Hygiene Data'!$I$12,0,10*ROW('Hygiene Data'!I132)))</f>
        <v/>
      </c>
      <c r="EF138" s="305"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61"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5"/>
      <c r="BS139" s="305" t="str">
        <f ca="true">+IF(OFFSET('Water Data'!$D$27,0,10*ROW('Water Data'!D133))="","",OFFSET('Water Data'!$D$27,0,10*ROW('Water Data'!D133)))</f>
        <v/>
      </c>
      <c r="BT139" s="305" t="str">
        <f ca="true">+IF(OFFSET('Water Data'!$D$28,0,10*ROW('Water Data'!D133))="","",OFFSET('Water Data'!$D$28,0,10*ROW('Water Data'!D133)))</f>
        <v/>
      </c>
      <c r="BU139" s="305" t="str">
        <f ca="true">+IF(OFFSET('Water Data'!$D$29,0,10*ROW('Water Data'!D133))="","",OFFSET('Water Data'!$D$29,0,10*ROW('Water Data'!D133)))</f>
        <v/>
      </c>
      <c r="BV139" s="305" t="str">
        <f ca="true">+IF(OFFSET('Water Data'!$E$27,0,10*ROW('Water Data'!E133))="","",OFFSET('Water Data'!$E$27,0,10*ROW('Water Data'!E133)))</f>
        <v/>
      </c>
      <c r="BW139" s="305" t="str">
        <f ca="true">+IF(OFFSET('Water Data'!$E$28,0,10*ROW('Water Data'!E133))="","",OFFSET('Water Data'!$E$28,0,10*ROW('Water Data'!E133)))</f>
        <v/>
      </c>
      <c r="BX139" s="305" t="str">
        <f ca="true">+IF(OFFSET('Water Data'!$E$29,0,10*ROW('Water Data'!E133))="","",OFFSET('Water Data'!$E$29,0,10*ROW('Water Data'!E133)))</f>
        <v/>
      </c>
      <c r="BY139" s="305" t="str">
        <f ca="true">+IF(OFFSET('Water Data'!$F$27,0,10*ROW('Water Data'!F133))="","",OFFSET('Water Data'!$F$27,0,10*ROW('Water Data'!F133)))</f>
        <v/>
      </c>
      <c r="BZ139" s="305" t="str">
        <f ca="true">+IF(OFFSET('Water Data'!$F$28,0,10*ROW('Water Data'!F133))="","",OFFSET('Water Data'!$F$28,0,10*ROW('Water Data'!F133)))</f>
        <v/>
      </c>
      <c r="CA139" s="305" t="str">
        <f ca="true">+IF(OFFSET('Water Data'!$F$29,0,10*ROW('Water Data'!F133))="","",OFFSET('Water Data'!$F$29,0,10*ROW('Water Data'!F133)))</f>
        <v/>
      </c>
      <c r="CB139" s="305" t="str">
        <f ca="true">+IF(OFFSET('Water Data'!$G$27,0,10*ROW('Water Data'!G133))="","",OFFSET('Water Data'!$G$27,0,10*ROW('Water Data'!G133)))</f>
        <v/>
      </c>
      <c r="CC139" s="305" t="str">
        <f ca="true">+IF(OFFSET('Water Data'!$G$28,0,10*ROW('Water Data'!G133))="","",OFFSET('Water Data'!$G$28,0,10*ROW('Water Data'!G133)))</f>
        <v/>
      </c>
      <c r="CD139" s="305" t="str">
        <f ca="true">+IF(OFFSET('Water Data'!$G$29,0,10*ROW('Water Data'!G133))="","",OFFSET('Water Data'!$G$29,0,10*ROW('Water Data'!G133)))</f>
        <v/>
      </c>
      <c r="CE139" s="305" t="str">
        <f ca="true">+IF(OFFSET('Water Data'!$H$27,0,10*ROW('Water Data'!H133))="","",OFFSET('Water Data'!$H$27,0,10*ROW('Water Data'!H133)))</f>
        <v/>
      </c>
      <c r="CF139" s="305" t="str">
        <f ca="true">+IF(OFFSET('Water Data'!$H$28,0,10*ROW('Water Data'!H133))="","",OFFSET('Water Data'!$H$28,0,10*ROW('Water Data'!H133)))</f>
        <v/>
      </c>
      <c r="CG139" s="305" t="str">
        <f ca="true">+IF(OFFSET('Water Data'!$H$29,0,10*ROW('Water Data'!H133))="","",OFFSET('Water Data'!$H$29,0,10*ROW('Water Data'!H133)))</f>
        <v/>
      </c>
      <c r="CH139" s="305" t="str">
        <f ca="true">+IF(OFFSET('Water Data'!$I$27,0,10*ROW('Water Data'!I133))="","",OFFSET('Water Data'!$I$27,0,10*ROW('Water Data'!I133)))</f>
        <v/>
      </c>
      <c r="CI139" s="305" t="str">
        <f ca="true">+IF(OFFSET('Water Data'!$I$28,0,10*ROW('Water Data'!I133))="","",OFFSET('Water Data'!$I$28,0,10*ROW('Water Data'!I133)))</f>
        <v/>
      </c>
      <c r="CJ139" s="305" t="str">
        <f ca="true">+IF(OFFSET('Water Data'!$I$29,0,10*ROW('Water Data'!I133))="","",OFFSET('Water Data'!$I$29,0,10*ROW('Water Data'!I133)))</f>
        <v/>
      </c>
      <c r="CK139" s="305" t="str">
        <f ca="true">+IF(OFFSET('Sanitation Data'!$D$28,0,10*ROW('Sanitation Data'!D133))="","",OFFSET('Sanitation Data'!$D$28,0,10*ROW('Sanitation Data'!D133)))</f>
        <v/>
      </c>
      <c r="CL139" s="305" t="str">
        <f ca="true">+IF(OFFSET('Sanitation Data'!$D$29,0,10*ROW('Sanitation Data'!D133))="","",OFFSET('Sanitation Data'!$D$29,0,10*ROW('Sanitation Data'!D133)))</f>
        <v/>
      </c>
      <c r="CM139" s="305" t="str">
        <f ca="true">+IF(OFFSET('Sanitation Data'!$D$30,0,10*ROW('Sanitation Data'!D133))="","",OFFSET('Sanitation Data'!$D$30,0,10*ROW('Sanitation Data'!D133)))</f>
        <v/>
      </c>
      <c r="CN139" s="305" t="str">
        <f ca="true">+IF(OFFSET('Sanitation Data'!$D$31,0,10*ROW('Sanitation Data'!D133))="","",OFFSET('Sanitation Data'!$D$31,0,10*ROW('Sanitation Data'!D133)))</f>
        <v/>
      </c>
      <c r="CO139" s="305" t="str">
        <f ca="true">+IF(OFFSET('Sanitation Data'!$D$32,0,10*ROW('Sanitation Data'!D133))="","",OFFSET('Sanitation Data'!$D$32,0,10*ROW('Sanitation Data'!D133)))</f>
        <v/>
      </c>
      <c r="CP139" s="305" t="str">
        <f ca="true">+IF(OFFSET('Sanitation Data'!$E$28,0,10*ROW('Sanitation Data'!E133))="","",OFFSET('Sanitation Data'!$E$28,0,10*ROW('Sanitation Data'!E133)))</f>
        <v/>
      </c>
      <c r="CQ139" s="305" t="str">
        <f ca="true">+IF(OFFSET('Sanitation Data'!$E$29,0,10*ROW('Sanitation Data'!E133))="","",OFFSET('Sanitation Data'!$E$29,0,10*ROW('Sanitation Data'!E133)))</f>
        <v/>
      </c>
      <c r="CR139" s="305" t="str">
        <f ca="true">+IF(OFFSET('Sanitation Data'!$E$30,0,10*ROW('Sanitation Data'!E133))="","",OFFSET('Sanitation Data'!$E$30,0,10*ROW('Sanitation Data'!E133)))</f>
        <v/>
      </c>
      <c r="CS139" s="305" t="str">
        <f ca="true">+IF(OFFSET('Sanitation Data'!$E$31,0,10*ROW('Sanitation Data'!E133))="","",OFFSET('Sanitation Data'!$E$31,0,10*ROW('Sanitation Data'!E133)))</f>
        <v/>
      </c>
      <c r="CT139" s="305" t="str">
        <f ca="true">+IF(OFFSET('Sanitation Data'!$E$32,0,10*ROW('Sanitation Data'!E133))="","",OFFSET('Sanitation Data'!$E$32,0,10*ROW('Sanitation Data'!E133)))</f>
        <v/>
      </c>
      <c r="CU139" s="305" t="str">
        <f ca="true">+IF(OFFSET('Sanitation Data'!$F$28,0,10*ROW('Sanitation Data'!F133))="","",OFFSET('Sanitation Data'!$F$28,0,10*ROW('Sanitation Data'!F133)))</f>
        <v/>
      </c>
      <c r="CV139" s="305" t="str">
        <f ca="true">+IF(OFFSET('Sanitation Data'!$F$29,0,10*ROW('Sanitation Data'!F133))="","",OFFSET('Sanitation Data'!$F$29,0,10*ROW('Sanitation Data'!F133)))</f>
        <v/>
      </c>
      <c r="CW139" s="305" t="str">
        <f ca="true">+IF(OFFSET('Sanitation Data'!$F$30,0,10*ROW('Sanitation Data'!F133))="","",OFFSET('Sanitation Data'!$F$30,0,10*ROW('Sanitation Data'!F133)))</f>
        <v/>
      </c>
      <c r="CX139" s="305" t="str">
        <f ca="true">+IF(OFFSET('Sanitation Data'!$F$31,0,10*ROW('Sanitation Data'!F133))="","",OFFSET('Sanitation Data'!$F$31,0,10*ROW('Sanitation Data'!F133)))</f>
        <v/>
      </c>
      <c r="CY139" s="305" t="str">
        <f ca="true">+IF(OFFSET('Sanitation Data'!$F$32,0,10*ROW('Sanitation Data'!F133))="","",OFFSET('Sanitation Data'!$F$32,0,10*ROW('Sanitation Data'!F133)))</f>
        <v/>
      </c>
      <c r="CZ139" s="305" t="str">
        <f ca="true">+IF(OFFSET('Sanitation Data'!$G$28,0,10*ROW('Sanitation Data'!G133))="","",OFFSET('Sanitation Data'!$G$28,0,10*ROW('Sanitation Data'!G133)))</f>
        <v/>
      </c>
      <c r="DA139" s="305" t="str">
        <f ca="true">+IF(OFFSET('Sanitation Data'!$G$29,0,10*ROW('Sanitation Data'!G133))="","",OFFSET('Sanitation Data'!$G$29,0,10*ROW('Sanitation Data'!G133)))</f>
        <v/>
      </c>
      <c r="DB139" s="305" t="str">
        <f ca="true">+IF(OFFSET('Sanitation Data'!$G$30,0,10*ROW('Sanitation Data'!G133))="","",OFFSET('Sanitation Data'!$G$30,0,10*ROW('Sanitation Data'!G133)))</f>
        <v/>
      </c>
      <c r="DC139" s="305" t="str">
        <f ca="true">+IF(OFFSET('Sanitation Data'!$G$31,0,10*ROW('Sanitation Data'!G133))="","",OFFSET('Sanitation Data'!$G$31,0,10*ROW('Sanitation Data'!G133)))</f>
        <v/>
      </c>
      <c r="DD139" s="305" t="str">
        <f ca="true">+IF(OFFSET('Sanitation Data'!$G$32,0,10*ROW('Sanitation Data'!G133))="","",OFFSET('Sanitation Data'!$G$32,0,10*ROW('Sanitation Data'!G133)))</f>
        <v/>
      </c>
      <c r="DE139" s="305" t="str">
        <f ca="true">+IF(OFFSET('Sanitation Data'!$H$28,0,10*ROW('Sanitation Data'!H133))="","",OFFSET('Sanitation Data'!$H$28,0,10*ROW('Sanitation Data'!H133)))</f>
        <v/>
      </c>
      <c r="DF139" s="305" t="str">
        <f ca="true">+IF(OFFSET('Sanitation Data'!$H$29,0,10*ROW('Sanitation Data'!H133))="","",OFFSET('Sanitation Data'!$H$29,0,10*ROW('Sanitation Data'!H133)))</f>
        <v/>
      </c>
      <c r="DG139" s="305" t="str">
        <f ca="true">+IF(OFFSET('Sanitation Data'!$H$30,0,10*ROW('Sanitation Data'!H133))="","",OFFSET('Sanitation Data'!$H$30,0,10*ROW('Sanitation Data'!H133)))</f>
        <v/>
      </c>
      <c r="DH139" s="305" t="str">
        <f ca="true">+IF(OFFSET('Sanitation Data'!$H$31,0,10*ROW('Sanitation Data'!H133))="","",OFFSET('Sanitation Data'!$H$31,0,10*ROW('Sanitation Data'!H133)))</f>
        <v/>
      </c>
      <c r="DI139" s="305" t="str">
        <f ca="true">+IF(OFFSET('Sanitation Data'!$H$32,0,10*ROW('Sanitation Data'!H133))="","",OFFSET('Sanitation Data'!$H$32,0,10*ROW('Sanitation Data'!H133)))</f>
        <v/>
      </c>
      <c r="DJ139" s="305" t="str">
        <f ca="true">+IF(OFFSET('Sanitation Data'!$I$28,0,10*ROW('Sanitation Data'!I133))="","",OFFSET('Sanitation Data'!$I$28,0,10*ROW('Sanitation Data'!I133)))</f>
        <v/>
      </c>
      <c r="DK139" s="305" t="str">
        <f ca="true">+IF(OFFSET('Sanitation Data'!$I$29,0,10*ROW('Sanitation Data'!I133))="","",OFFSET('Sanitation Data'!$I$29,0,10*ROW('Sanitation Data'!I133)))</f>
        <v/>
      </c>
      <c r="DL139" s="305" t="str">
        <f ca="true">+IF(OFFSET('Sanitation Data'!$I$30,0,10*ROW('Sanitation Data'!I133))="","",OFFSET('Sanitation Data'!$I$30,0,10*ROW('Sanitation Data'!I133)))</f>
        <v/>
      </c>
      <c r="DM139" s="305" t="str">
        <f ca="true">+IF(OFFSET('Sanitation Data'!$I$31,0,10*ROW('Sanitation Data'!I133))="","",OFFSET('Sanitation Data'!$I$31,0,10*ROW('Sanitation Data'!I133)))</f>
        <v/>
      </c>
      <c r="DN139" s="305" t="str">
        <f ca="true">+IF(OFFSET('Sanitation Data'!$I$32,0,10*ROW('Sanitation Data'!I133))="","",OFFSET('Sanitation Data'!$I$32,0,10*ROW('Sanitation Data'!I133)))</f>
        <v/>
      </c>
      <c r="DO139" s="305" t="str">
        <f ca="true">+IF(OFFSET('Hygiene Data'!$D$11,0,10*ROW('Hygiene Data'!D133))="","",OFFSET('Hygiene Data'!$D$11,0,10*ROW('Hygiene Data'!D133)))</f>
        <v/>
      </c>
      <c r="DP139" s="305" t="str">
        <f ca="true">+IF(OFFSET('Hygiene Data'!$D$12,0,10*ROW('Hygiene Data'!D133))="","",OFFSET('Hygiene Data'!$D$12,0,10*ROW('Hygiene Data'!D133)))</f>
        <v/>
      </c>
      <c r="DQ139" s="305" t="str">
        <f ca="true">+IF(OFFSET('Hygiene Data'!$D$13,0,10*ROW('Hygiene Data'!D133))="","",OFFSET('Hygiene Data'!$D$13,0,10*ROW('Hygiene Data'!D133)))</f>
        <v/>
      </c>
      <c r="DR139" s="305" t="str">
        <f ca="true">+IF(OFFSET('Hygiene Data'!$E$11,0,10*ROW('Hygiene Data'!E133))="","",OFFSET('Hygiene Data'!$E$11,0,10*ROW('Hygiene Data'!E133)))</f>
        <v/>
      </c>
      <c r="DS139" s="305" t="str">
        <f ca="true">+IF(OFFSET('Hygiene Data'!$E$12,0,10*ROW('Hygiene Data'!E133))="","",OFFSET('Hygiene Data'!$E$12,0,10*ROW('Hygiene Data'!E133)))</f>
        <v/>
      </c>
      <c r="DT139" s="305" t="str">
        <f ca="true">+IF(OFFSET('Hygiene Data'!$E$13,0,10*ROW('Hygiene Data'!E133))="","",OFFSET('Hygiene Data'!$E$13,0,10*ROW('Hygiene Data'!E133)))</f>
        <v/>
      </c>
      <c r="DU139" s="305" t="str">
        <f ca="true">+IF(OFFSET('Hygiene Data'!$F$11,0,10*ROW('Hygiene Data'!F133))="","",OFFSET('Hygiene Data'!$F$11,0,10*ROW('Hygiene Data'!F133)))</f>
        <v/>
      </c>
      <c r="DV139" s="305" t="str">
        <f ca="true">+IF(OFFSET('Hygiene Data'!$F$12,0,10*ROW('Hygiene Data'!F133))="","",OFFSET('Hygiene Data'!$F$12,0,10*ROW('Hygiene Data'!F133)))</f>
        <v/>
      </c>
      <c r="DW139" s="305" t="str">
        <f ca="true">+IF(OFFSET('Hygiene Data'!$F$13,0,10*ROW('Hygiene Data'!F133))="","",OFFSET('Hygiene Data'!$F$13,0,10*ROW('Hygiene Data'!F133)))</f>
        <v/>
      </c>
      <c r="DX139" s="305" t="str">
        <f ca="true">+IF(OFFSET('Hygiene Data'!$G$11,0,10*ROW('Hygiene Data'!G133))="","",OFFSET('Hygiene Data'!$G$11,0,10*ROW('Hygiene Data'!G133)))</f>
        <v/>
      </c>
      <c r="DY139" s="305" t="str">
        <f ca="true">+IF(OFFSET('Hygiene Data'!$G$12,0,10*ROW('Hygiene Data'!G133))="","",OFFSET('Hygiene Data'!$G$12,0,10*ROW('Hygiene Data'!G133)))</f>
        <v/>
      </c>
      <c r="DZ139" s="305" t="str">
        <f ca="true">+IF(OFFSET('Hygiene Data'!$G$13,0,10*ROW('Hygiene Data'!G133))="","",OFFSET('Hygiene Data'!$G$13,0,10*ROW('Hygiene Data'!G133)))</f>
        <v/>
      </c>
      <c r="EA139" s="305" t="str">
        <f ca="true">+IF(OFFSET('Hygiene Data'!$H$11,0,10*ROW('Hygiene Data'!H133))="","",OFFSET('Hygiene Data'!$H$11,0,10*ROW('Hygiene Data'!H133)))</f>
        <v/>
      </c>
      <c r="EB139" s="305" t="str">
        <f ca="true">+IF(OFFSET('Hygiene Data'!$H$12,0,10*ROW('Hygiene Data'!H133))="","",OFFSET('Hygiene Data'!$H$12,0,10*ROW('Hygiene Data'!H133)))</f>
        <v/>
      </c>
      <c r="EC139" s="305" t="str">
        <f ca="true">+IF(OFFSET('Hygiene Data'!$H$13,0,10*ROW('Hygiene Data'!H133))="","",OFFSET('Hygiene Data'!$H$13,0,10*ROW('Hygiene Data'!H133)))</f>
        <v/>
      </c>
      <c r="ED139" s="305" t="str">
        <f ca="true">+IF(OFFSET('Hygiene Data'!$I$11,0,10*ROW('Hygiene Data'!I133))="","",OFFSET('Hygiene Data'!$I$11,0,10*ROW('Hygiene Data'!I133)))</f>
        <v/>
      </c>
      <c r="EE139" s="305" t="str">
        <f ca="true">+IF(OFFSET('Hygiene Data'!$I$12,0,10*ROW('Hygiene Data'!I133))="","",OFFSET('Hygiene Data'!$I$12,0,10*ROW('Hygiene Data'!I133)))</f>
        <v/>
      </c>
      <c r="EF139" s="305"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61"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5"/>
      <c r="BS140" s="305" t="str">
        <f ca="true">+IF(OFFSET('Water Data'!$D$27,0,10*ROW('Water Data'!D134))="","",OFFSET('Water Data'!$D$27,0,10*ROW('Water Data'!D134)))</f>
        <v/>
      </c>
      <c r="BT140" s="305" t="str">
        <f ca="true">+IF(OFFSET('Water Data'!$D$28,0,10*ROW('Water Data'!D134))="","",OFFSET('Water Data'!$D$28,0,10*ROW('Water Data'!D134)))</f>
        <v/>
      </c>
      <c r="BU140" s="305" t="str">
        <f ca="true">+IF(OFFSET('Water Data'!$D$29,0,10*ROW('Water Data'!D134))="","",OFFSET('Water Data'!$D$29,0,10*ROW('Water Data'!D134)))</f>
        <v/>
      </c>
      <c r="BV140" s="305" t="str">
        <f ca="true">+IF(OFFSET('Water Data'!$E$27,0,10*ROW('Water Data'!E134))="","",OFFSET('Water Data'!$E$27,0,10*ROW('Water Data'!E134)))</f>
        <v/>
      </c>
      <c r="BW140" s="305" t="str">
        <f ca="true">+IF(OFFSET('Water Data'!$E$28,0,10*ROW('Water Data'!E134))="","",OFFSET('Water Data'!$E$28,0,10*ROW('Water Data'!E134)))</f>
        <v/>
      </c>
      <c r="BX140" s="305" t="str">
        <f ca="true">+IF(OFFSET('Water Data'!$E$29,0,10*ROW('Water Data'!E134))="","",OFFSET('Water Data'!$E$29,0,10*ROW('Water Data'!E134)))</f>
        <v/>
      </c>
      <c r="BY140" s="305" t="str">
        <f ca="true">+IF(OFFSET('Water Data'!$F$27,0,10*ROW('Water Data'!F134))="","",OFFSET('Water Data'!$F$27,0,10*ROW('Water Data'!F134)))</f>
        <v/>
      </c>
      <c r="BZ140" s="305" t="str">
        <f ca="true">+IF(OFFSET('Water Data'!$F$28,0,10*ROW('Water Data'!F134))="","",OFFSET('Water Data'!$F$28,0,10*ROW('Water Data'!F134)))</f>
        <v/>
      </c>
      <c r="CA140" s="305" t="str">
        <f ca="true">+IF(OFFSET('Water Data'!$F$29,0,10*ROW('Water Data'!F134))="","",OFFSET('Water Data'!$F$29,0,10*ROW('Water Data'!F134)))</f>
        <v/>
      </c>
      <c r="CB140" s="305" t="str">
        <f ca="true">+IF(OFFSET('Water Data'!$G$27,0,10*ROW('Water Data'!G134))="","",OFFSET('Water Data'!$G$27,0,10*ROW('Water Data'!G134)))</f>
        <v/>
      </c>
      <c r="CC140" s="305" t="str">
        <f ca="true">+IF(OFFSET('Water Data'!$G$28,0,10*ROW('Water Data'!G134))="","",OFFSET('Water Data'!$G$28,0,10*ROW('Water Data'!G134)))</f>
        <v/>
      </c>
      <c r="CD140" s="305" t="str">
        <f ca="true">+IF(OFFSET('Water Data'!$G$29,0,10*ROW('Water Data'!G134))="","",OFFSET('Water Data'!$G$29,0,10*ROW('Water Data'!G134)))</f>
        <v/>
      </c>
      <c r="CE140" s="305" t="str">
        <f ca="true">+IF(OFFSET('Water Data'!$H$27,0,10*ROW('Water Data'!H134))="","",OFFSET('Water Data'!$H$27,0,10*ROW('Water Data'!H134)))</f>
        <v/>
      </c>
      <c r="CF140" s="305" t="str">
        <f ca="true">+IF(OFFSET('Water Data'!$H$28,0,10*ROW('Water Data'!H134))="","",OFFSET('Water Data'!$H$28,0,10*ROW('Water Data'!H134)))</f>
        <v/>
      </c>
      <c r="CG140" s="305" t="str">
        <f ca="true">+IF(OFFSET('Water Data'!$H$29,0,10*ROW('Water Data'!H134))="","",OFFSET('Water Data'!$H$29,0,10*ROW('Water Data'!H134)))</f>
        <v/>
      </c>
      <c r="CH140" s="305" t="str">
        <f ca="true">+IF(OFFSET('Water Data'!$I$27,0,10*ROW('Water Data'!I134))="","",OFFSET('Water Data'!$I$27,0,10*ROW('Water Data'!I134)))</f>
        <v/>
      </c>
      <c r="CI140" s="305" t="str">
        <f ca="true">+IF(OFFSET('Water Data'!$I$28,0,10*ROW('Water Data'!I134))="","",OFFSET('Water Data'!$I$28,0,10*ROW('Water Data'!I134)))</f>
        <v/>
      </c>
      <c r="CJ140" s="305" t="str">
        <f ca="true">+IF(OFFSET('Water Data'!$I$29,0,10*ROW('Water Data'!I134))="","",OFFSET('Water Data'!$I$29,0,10*ROW('Water Data'!I134)))</f>
        <v/>
      </c>
      <c r="CK140" s="305" t="str">
        <f ca="true">+IF(OFFSET('Sanitation Data'!$D$28,0,10*ROW('Sanitation Data'!D134))="","",OFFSET('Sanitation Data'!$D$28,0,10*ROW('Sanitation Data'!D134)))</f>
        <v/>
      </c>
      <c r="CL140" s="305" t="str">
        <f ca="true">+IF(OFFSET('Sanitation Data'!$D$29,0,10*ROW('Sanitation Data'!D134))="","",OFFSET('Sanitation Data'!$D$29,0,10*ROW('Sanitation Data'!D134)))</f>
        <v/>
      </c>
      <c r="CM140" s="305" t="str">
        <f ca="true">+IF(OFFSET('Sanitation Data'!$D$30,0,10*ROW('Sanitation Data'!D134))="","",OFFSET('Sanitation Data'!$D$30,0,10*ROW('Sanitation Data'!D134)))</f>
        <v/>
      </c>
      <c r="CN140" s="305" t="str">
        <f ca="true">+IF(OFFSET('Sanitation Data'!$D$31,0,10*ROW('Sanitation Data'!D134))="","",OFFSET('Sanitation Data'!$D$31,0,10*ROW('Sanitation Data'!D134)))</f>
        <v/>
      </c>
      <c r="CO140" s="305" t="str">
        <f ca="true">+IF(OFFSET('Sanitation Data'!$D$32,0,10*ROW('Sanitation Data'!D134))="","",OFFSET('Sanitation Data'!$D$32,0,10*ROW('Sanitation Data'!D134)))</f>
        <v/>
      </c>
      <c r="CP140" s="305" t="str">
        <f ca="true">+IF(OFFSET('Sanitation Data'!$E$28,0,10*ROW('Sanitation Data'!E134))="","",OFFSET('Sanitation Data'!$E$28,0,10*ROW('Sanitation Data'!E134)))</f>
        <v/>
      </c>
      <c r="CQ140" s="305" t="str">
        <f ca="true">+IF(OFFSET('Sanitation Data'!$E$29,0,10*ROW('Sanitation Data'!E134))="","",OFFSET('Sanitation Data'!$E$29,0,10*ROW('Sanitation Data'!E134)))</f>
        <v/>
      </c>
      <c r="CR140" s="305" t="str">
        <f ca="true">+IF(OFFSET('Sanitation Data'!$E$30,0,10*ROW('Sanitation Data'!E134))="","",OFFSET('Sanitation Data'!$E$30,0,10*ROW('Sanitation Data'!E134)))</f>
        <v/>
      </c>
      <c r="CS140" s="305" t="str">
        <f ca="true">+IF(OFFSET('Sanitation Data'!$E$31,0,10*ROW('Sanitation Data'!E134))="","",OFFSET('Sanitation Data'!$E$31,0,10*ROW('Sanitation Data'!E134)))</f>
        <v/>
      </c>
      <c r="CT140" s="305" t="str">
        <f ca="true">+IF(OFFSET('Sanitation Data'!$E$32,0,10*ROW('Sanitation Data'!E134))="","",OFFSET('Sanitation Data'!$E$32,0,10*ROW('Sanitation Data'!E134)))</f>
        <v/>
      </c>
      <c r="CU140" s="305" t="str">
        <f ca="true">+IF(OFFSET('Sanitation Data'!$F$28,0,10*ROW('Sanitation Data'!F134))="","",OFFSET('Sanitation Data'!$F$28,0,10*ROW('Sanitation Data'!F134)))</f>
        <v/>
      </c>
      <c r="CV140" s="305" t="str">
        <f ca="true">+IF(OFFSET('Sanitation Data'!$F$29,0,10*ROW('Sanitation Data'!F134))="","",OFFSET('Sanitation Data'!$F$29,0,10*ROW('Sanitation Data'!F134)))</f>
        <v/>
      </c>
      <c r="CW140" s="305" t="str">
        <f ca="true">+IF(OFFSET('Sanitation Data'!$F$30,0,10*ROW('Sanitation Data'!F134))="","",OFFSET('Sanitation Data'!$F$30,0,10*ROW('Sanitation Data'!F134)))</f>
        <v/>
      </c>
      <c r="CX140" s="305" t="str">
        <f ca="true">+IF(OFFSET('Sanitation Data'!$F$31,0,10*ROW('Sanitation Data'!F134))="","",OFFSET('Sanitation Data'!$F$31,0,10*ROW('Sanitation Data'!F134)))</f>
        <v/>
      </c>
      <c r="CY140" s="305" t="str">
        <f ca="true">+IF(OFFSET('Sanitation Data'!$F$32,0,10*ROW('Sanitation Data'!F134))="","",OFFSET('Sanitation Data'!$F$32,0,10*ROW('Sanitation Data'!F134)))</f>
        <v/>
      </c>
      <c r="CZ140" s="305" t="str">
        <f ca="true">+IF(OFFSET('Sanitation Data'!$G$28,0,10*ROW('Sanitation Data'!G134))="","",OFFSET('Sanitation Data'!$G$28,0,10*ROW('Sanitation Data'!G134)))</f>
        <v/>
      </c>
      <c r="DA140" s="305" t="str">
        <f ca="true">+IF(OFFSET('Sanitation Data'!$G$29,0,10*ROW('Sanitation Data'!G134))="","",OFFSET('Sanitation Data'!$G$29,0,10*ROW('Sanitation Data'!G134)))</f>
        <v/>
      </c>
      <c r="DB140" s="305" t="str">
        <f ca="true">+IF(OFFSET('Sanitation Data'!$G$30,0,10*ROW('Sanitation Data'!G134))="","",OFFSET('Sanitation Data'!$G$30,0,10*ROW('Sanitation Data'!G134)))</f>
        <v/>
      </c>
      <c r="DC140" s="305" t="str">
        <f ca="true">+IF(OFFSET('Sanitation Data'!$G$31,0,10*ROW('Sanitation Data'!G134))="","",OFFSET('Sanitation Data'!$G$31,0,10*ROW('Sanitation Data'!G134)))</f>
        <v/>
      </c>
      <c r="DD140" s="305" t="str">
        <f ca="true">+IF(OFFSET('Sanitation Data'!$G$32,0,10*ROW('Sanitation Data'!G134))="","",OFFSET('Sanitation Data'!$G$32,0,10*ROW('Sanitation Data'!G134)))</f>
        <v/>
      </c>
      <c r="DE140" s="305" t="str">
        <f ca="true">+IF(OFFSET('Sanitation Data'!$H$28,0,10*ROW('Sanitation Data'!H134))="","",OFFSET('Sanitation Data'!$H$28,0,10*ROW('Sanitation Data'!H134)))</f>
        <v/>
      </c>
      <c r="DF140" s="305" t="str">
        <f ca="true">+IF(OFFSET('Sanitation Data'!$H$29,0,10*ROW('Sanitation Data'!H134))="","",OFFSET('Sanitation Data'!$H$29,0,10*ROW('Sanitation Data'!H134)))</f>
        <v/>
      </c>
      <c r="DG140" s="305" t="str">
        <f ca="true">+IF(OFFSET('Sanitation Data'!$H$30,0,10*ROW('Sanitation Data'!H134))="","",OFFSET('Sanitation Data'!$H$30,0,10*ROW('Sanitation Data'!H134)))</f>
        <v/>
      </c>
      <c r="DH140" s="305" t="str">
        <f ca="true">+IF(OFFSET('Sanitation Data'!$H$31,0,10*ROW('Sanitation Data'!H134))="","",OFFSET('Sanitation Data'!$H$31,0,10*ROW('Sanitation Data'!H134)))</f>
        <v/>
      </c>
      <c r="DI140" s="305" t="str">
        <f ca="true">+IF(OFFSET('Sanitation Data'!$H$32,0,10*ROW('Sanitation Data'!H134))="","",OFFSET('Sanitation Data'!$H$32,0,10*ROW('Sanitation Data'!H134)))</f>
        <v/>
      </c>
      <c r="DJ140" s="305" t="str">
        <f ca="true">+IF(OFFSET('Sanitation Data'!$I$28,0,10*ROW('Sanitation Data'!I134))="","",OFFSET('Sanitation Data'!$I$28,0,10*ROW('Sanitation Data'!I134)))</f>
        <v/>
      </c>
      <c r="DK140" s="305" t="str">
        <f ca="true">+IF(OFFSET('Sanitation Data'!$I$29,0,10*ROW('Sanitation Data'!I134))="","",OFFSET('Sanitation Data'!$I$29,0,10*ROW('Sanitation Data'!I134)))</f>
        <v/>
      </c>
      <c r="DL140" s="305" t="str">
        <f ca="true">+IF(OFFSET('Sanitation Data'!$I$30,0,10*ROW('Sanitation Data'!I134))="","",OFFSET('Sanitation Data'!$I$30,0,10*ROW('Sanitation Data'!I134)))</f>
        <v/>
      </c>
      <c r="DM140" s="305" t="str">
        <f ca="true">+IF(OFFSET('Sanitation Data'!$I$31,0,10*ROW('Sanitation Data'!I134))="","",OFFSET('Sanitation Data'!$I$31,0,10*ROW('Sanitation Data'!I134)))</f>
        <v/>
      </c>
      <c r="DN140" s="305" t="str">
        <f ca="true">+IF(OFFSET('Sanitation Data'!$I$32,0,10*ROW('Sanitation Data'!I134))="","",OFFSET('Sanitation Data'!$I$32,0,10*ROW('Sanitation Data'!I134)))</f>
        <v/>
      </c>
      <c r="DO140" s="305" t="str">
        <f ca="true">+IF(OFFSET('Hygiene Data'!$D$11,0,10*ROW('Hygiene Data'!D134))="","",OFFSET('Hygiene Data'!$D$11,0,10*ROW('Hygiene Data'!D134)))</f>
        <v/>
      </c>
      <c r="DP140" s="305" t="str">
        <f ca="true">+IF(OFFSET('Hygiene Data'!$D$12,0,10*ROW('Hygiene Data'!D134))="","",OFFSET('Hygiene Data'!$D$12,0,10*ROW('Hygiene Data'!D134)))</f>
        <v/>
      </c>
      <c r="DQ140" s="305" t="str">
        <f ca="true">+IF(OFFSET('Hygiene Data'!$D$13,0,10*ROW('Hygiene Data'!D134))="","",OFFSET('Hygiene Data'!$D$13,0,10*ROW('Hygiene Data'!D134)))</f>
        <v/>
      </c>
      <c r="DR140" s="305" t="str">
        <f ca="true">+IF(OFFSET('Hygiene Data'!$E$11,0,10*ROW('Hygiene Data'!E134))="","",OFFSET('Hygiene Data'!$E$11,0,10*ROW('Hygiene Data'!E134)))</f>
        <v/>
      </c>
      <c r="DS140" s="305" t="str">
        <f ca="true">+IF(OFFSET('Hygiene Data'!$E$12,0,10*ROW('Hygiene Data'!E134))="","",OFFSET('Hygiene Data'!$E$12,0,10*ROW('Hygiene Data'!E134)))</f>
        <v/>
      </c>
      <c r="DT140" s="305" t="str">
        <f ca="true">+IF(OFFSET('Hygiene Data'!$E$13,0,10*ROW('Hygiene Data'!E134))="","",OFFSET('Hygiene Data'!$E$13,0,10*ROW('Hygiene Data'!E134)))</f>
        <v/>
      </c>
      <c r="DU140" s="305" t="str">
        <f ca="true">+IF(OFFSET('Hygiene Data'!$F$11,0,10*ROW('Hygiene Data'!F134))="","",OFFSET('Hygiene Data'!$F$11,0,10*ROW('Hygiene Data'!F134)))</f>
        <v/>
      </c>
      <c r="DV140" s="305" t="str">
        <f ca="true">+IF(OFFSET('Hygiene Data'!$F$12,0,10*ROW('Hygiene Data'!F134))="","",OFFSET('Hygiene Data'!$F$12,0,10*ROW('Hygiene Data'!F134)))</f>
        <v/>
      </c>
      <c r="DW140" s="305" t="str">
        <f ca="true">+IF(OFFSET('Hygiene Data'!$F$13,0,10*ROW('Hygiene Data'!F134))="","",OFFSET('Hygiene Data'!$F$13,0,10*ROW('Hygiene Data'!F134)))</f>
        <v/>
      </c>
      <c r="DX140" s="305" t="str">
        <f ca="true">+IF(OFFSET('Hygiene Data'!$G$11,0,10*ROW('Hygiene Data'!G134))="","",OFFSET('Hygiene Data'!$G$11,0,10*ROW('Hygiene Data'!G134)))</f>
        <v/>
      </c>
      <c r="DY140" s="305" t="str">
        <f ca="true">+IF(OFFSET('Hygiene Data'!$G$12,0,10*ROW('Hygiene Data'!G134))="","",OFFSET('Hygiene Data'!$G$12,0,10*ROW('Hygiene Data'!G134)))</f>
        <v/>
      </c>
      <c r="DZ140" s="305" t="str">
        <f ca="true">+IF(OFFSET('Hygiene Data'!$G$13,0,10*ROW('Hygiene Data'!G134))="","",OFFSET('Hygiene Data'!$G$13,0,10*ROW('Hygiene Data'!G134)))</f>
        <v/>
      </c>
      <c r="EA140" s="305" t="str">
        <f ca="true">+IF(OFFSET('Hygiene Data'!$H$11,0,10*ROW('Hygiene Data'!H134))="","",OFFSET('Hygiene Data'!$H$11,0,10*ROW('Hygiene Data'!H134)))</f>
        <v/>
      </c>
      <c r="EB140" s="305" t="str">
        <f ca="true">+IF(OFFSET('Hygiene Data'!$H$12,0,10*ROW('Hygiene Data'!H134))="","",OFFSET('Hygiene Data'!$H$12,0,10*ROW('Hygiene Data'!H134)))</f>
        <v/>
      </c>
      <c r="EC140" s="305" t="str">
        <f ca="true">+IF(OFFSET('Hygiene Data'!$H$13,0,10*ROW('Hygiene Data'!H134))="","",OFFSET('Hygiene Data'!$H$13,0,10*ROW('Hygiene Data'!H134)))</f>
        <v/>
      </c>
      <c r="ED140" s="305" t="str">
        <f ca="true">+IF(OFFSET('Hygiene Data'!$I$11,0,10*ROW('Hygiene Data'!I134))="","",OFFSET('Hygiene Data'!$I$11,0,10*ROW('Hygiene Data'!I134)))</f>
        <v/>
      </c>
      <c r="EE140" s="305" t="str">
        <f ca="true">+IF(OFFSET('Hygiene Data'!$I$12,0,10*ROW('Hygiene Data'!I134))="","",OFFSET('Hygiene Data'!$I$12,0,10*ROW('Hygiene Data'!I134)))</f>
        <v/>
      </c>
      <c r="EF140" s="305"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61"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5"/>
      <c r="BS141" s="305" t="str">
        <f ca="true">+IF(OFFSET('Water Data'!$D$27,0,10*ROW('Water Data'!D135))="","",OFFSET('Water Data'!$D$27,0,10*ROW('Water Data'!D135)))</f>
        <v/>
      </c>
      <c r="BT141" s="305" t="str">
        <f ca="true">+IF(OFFSET('Water Data'!$D$28,0,10*ROW('Water Data'!D135))="","",OFFSET('Water Data'!$D$28,0,10*ROW('Water Data'!D135)))</f>
        <v/>
      </c>
      <c r="BU141" s="305" t="str">
        <f ca="true">+IF(OFFSET('Water Data'!$D$29,0,10*ROW('Water Data'!D135))="","",OFFSET('Water Data'!$D$29,0,10*ROW('Water Data'!D135)))</f>
        <v/>
      </c>
      <c r="BV141" s="305" t="str">
        <f ca="true">+IF(OFFSET('Water Data'!$E$27,0,10*ROW('Water Data'!E135))="","",OFFSET('Water Data'!$E$27,0,10*ROW('Water Data'!E135)))</f>
        <v/>
      </c>
      <c r="BW141" s="305" t="str">
        <f ca="true">+IF(OFFSET('Water Data'!$E$28,0,10*ROW('Water Data'!E135))="","",OFFSET('Water Data'!$E$28,0,10*ROW('Water Data'!E135)))</f>
        <v/>
      </c>
      <c r="BX141" s="305" t="str">
        <f ca="true">+IF(OFFSET('Water Data'!$E$29,0,10*ROW('Water Data'!E135))="","",OFFSET('Water Data'!$E$29,0,10*ROW('Water Data'!E135)))</f>
        <v/>
      </c>
      <c r="BY141" s="305" t="str">
        <f ca="true">+IF(OFFSET('Water Data'!$F$27,0,10*ROW('Water Data'!F135))="","",OFFSET('Water Data'!$F$27,0,10*ROW('Water Data'!F135)))</f>
        <v/>
      </c>
      <c r="BZ141" s="305" t="str">
        <f ca="true">+IF(OFFSET('Water Data'!$F$28,0,10*ROW('Water Data'!F135))="","",OFFSET('Water Data'!$F$28,0,10*ROW('Water Data'!F135)))</f>
        <v/>
      </c>
      <c r="CA141" s="305" t="str">
        <f ca="true">+IF(OFFSET('Water Data'!$F$29,0,10*ROW('Water Data'!F135))="","",OFFSET('Water Data'!$F$29,0,10*ROW('Water Data'!F135)))</f>
        <v/>
      </c>
      <c r="CB141" s="305" t="str">
        <f ca="true">+IF(OFFSET('Water Data'!$G$27,0,10*ROW('Water Data'!G135))="","",OFFSET('Water Data'!$G$27,0,10*ROW('Water Data'!G135)))</f>
        <v/>
      </c>
      <c r="CC141" s="305" t="str">
        <f ca="true">+IF(OFFSET('Water Data'!$G$28,0,10*ROW('Water Data'!G135))="","",OFFSET('Water Data'!$G$28,0,10*ROW('Water Data'!G135)))</f>
        <v/>
      </c>
      <c r="CD141" s="305" t="str">
        <f ca="true">+IF(OFFSET('Water Data'!$G$29,0,10*ROW('Water Data'!G135))="","",OFFSET('Water Data'!$G$29,0,10*ROW('Water Data'!G135)))</f>
        <v/>
      </c>
      <c r="CE141" s="305" t="str">
        <f ca="true">+IF(OFFSET('Water Data'!$H$27,0,10*ROW('Water Data'!H135))="","",OFFSET('Water Data'!$H$27,0,10*ROW('Water Data'!H135)))</f>
        <v/>
      </c>
      <c r="CF141" s="305" t="str">
        <f ca="true">+IF(OFFSET('Water Data'!$H$28,0,10*ROW('Water Data'!H135))="","",OFFSET('Water Data'!$H$28,0,10*ROW('Water Data'!H135)))</f>
        <v/>
      </c>
      <c r="CG141" s="305" t="str">
        <f ca="true">+IF(OFFSET('Water Data'!$H$29,0,10*ROW('Water Data'!H135))="","",OFFSET('Water Data'!$H$29,0,10*ROW('Water Data'!H135)))</f>
        <v/>
      </c>
      <c r="CH141" s="305" t="str">
        <f ca="true">+IF(OFFSET('Water Data'!$I$27,0,10*ROW('Water Data'!I135))="","",OFFSET('Water Data'!$I$27,0,10*ROW('Water Data'!I135)))</f>
        <v/>
      </c>
      <c r="CI141" s="305" t="str">
        <f ca="true">+IF(OFFSET('Water Data'!$I$28,0,10*ROW('Water Data'!I135))="","",OFFSET('Water Data'!$I$28,0,10*ROW('Water Data'!I135)))</f>
        <v/>
      </c>
      <c r="CJ141" s="305" t="str">
        <f ca="true">+IF(OFFSET('Water Data'!$I$29,0,10*ROW('Water Data'!I135))="","",OFFSET('Water Data'!$I$29,0,10*ROW('Water Data'!I135)))</f>
        <v/>
      </c>
      <c r="CK141" s="305" t="str">
        <f ca="true">+IF(OFFSET('Sanitation Data'!$D$28,0,10*ROW('Sanitation Data'!D135))="","",OFFSET('Sanitation Data'!$D$28,0,10*ROW('Sanitation Data'!D135)))</f>
        <v/>
      </c>
      <c r="CL141" s="305" t="str">
        <f ca="true">+IF(OFFSET('Sanitation Data'!$D$29,0,10*ROW('Sanitation Data'!D135))="","",OFFSET('Sanitation Data'!$D$29,0,10*ROW('Sanitation Data'!D135)))</f>
        <v/>
      </c>
      <c r="CM141" s="305" t="str">
        <f ca="true">+IF(OFFSET('Sanitation Data'!$D$30,0,10*ROW('Sanitation Data'!D135))="","",OFFSET('Sanitation Data'!$D$30,0,10*ROW('Sanitation Data'!D135)))</f>
        <v/>
      </c>
      <c r="CN141" s="305" t="str">
        <f ca="true">+IF(OFFSET('Sanitation Data'!$D$31,0,10*ROW('Sanitation Data'!D135))="","",OFFSET('Sanitation Data'!$D$31,0,10*ROW('Sanitation Data'!D135)))</f>
        <v/>
      </c>
      <c r="CO141" s="305" t="str">
        <f ca="true">+IF(OFFSET('Sanitation Data'!$D$32,0,10*ROW('Sanitation Data'!D135))="","",OFFSET('Sanitation Data'!$D$32,0,10*ROW('Sanitation Data'!D135)))</f>
        <v/>
      </c>
      <c r="CP141" s="305" t="str">
        <f ca="true">+IF(OFFSET('Sanitation Data'!$E$28,0,10*ROW('Sanitation Data'!E135))="","",OFFSET('Sanitation Data'!$E$28,0,10*ROW('Sanitation Data'!E135)))</f>
        <v/>
      </c>
      <c r="CQ141" s="305" t="str">
        <f ca="true">+IF(OFFSET('Sanitation Data'!$E$29,0,10*ROW('Sanitation Data'!E135))="","",OFFSET('Sanitation Data'!$E$29,0,10*ROW('Sanitation Data'!E135)))</f>
        <v/>
      </c>
      <c r="CR141" s="305" t="str">
        <f ca="true">+IF(OFFSET('Sanitation Data'!$E$30,0,10*ROW('Sanitation Data'!E135))="","",OFFSET('Sanitation Data'!$E$30,0,10*ROW('Sanitation Data'!E135)))</f>
        <v/>
      </c>
      <c r="CS141" s="305" t="str">
        <f ca="true">+IF(OFFSET('Sanitation Data'!$E$31,0,10*ROW('Sanitation Data'!E135))="","",OFFSET('Sanitation Data'!$E$31,0,10*ROW('Sanitation Data'!E135)))</f>
        <v/>
      </c>
      <c r="CT141" s="305" t="str">
        <f ca="true">+IF(OFFSET('Sanitation Data'!$E$32,0,10*ROW('Sanitation Data'!E135))="","",OFFSET('Sanitation Data'!$E$32,0,10*ROW('Sanitation Data'!E135)))</f>
        <v/>
      </c>
      <c r="CU141" s="305" t="str">
        <f ca="true">+IF(OFFSET('Sanitation Data'!$F$28,0,10*ROW('Sanitation Data'!F135))="","",OFFSET('Sanitation Data'!$F$28,0,10*ROW('Sanitation Data'!F135)))</f>
        <v/>
      </c>
      <c r="CV141" s="305" t="str">
        <f ca="true">+IF(OFFSET('Sanitation Data'!$F$29,0,10*ROW('Sanitation Data'!F135))="","",OFFSET('Sanitation Data'!$F$29,0,10*ROW('Sanitation Data'!F135)))</f>
        <v/>
      </c>
      <c r="CW141" s="305" t="str">
        <f ca="true">+IF(OFFSET('Sanitation Data'!$F$30,0,10*ROW('Sanitation Data'!F135))="","",OFFSET('Sanitation Data'!$F$30,0,10*ROW('Sanitation Data'!F135)))</f>
        <v/>
      </c>
      <c r="CX141" s="305" t="str">
        <f ca="true">+IF(OFFSET('Sanitation Data'!$F$31,0,10*ROW('Sanitation Data'!F135))="","",OFFSET('Sanitation Data'!$F$31,0,10*ROW('Sanitation Data'!F135)))</f>
        <v/>
      </c>
      <c r="CY141" s="305" t="str">
        <f ca="true">+IF(OFFSET('Sanitation Data'!$F$32,0,10*ROW('Sanitation Data'!F135))="","",OFFSET('Sanitation Data'!$F$32,0,10*ROW('Sanitation Data'!F135)))</f>
        <v/>
      </c>
      <c r="CZ141" s="305" t="str">
        <f ca="true">+IF(OFFSET('Sanitation Data'!$G$28,0,10*ROW('Sanitation Data'!G135))="","",OFFSET('Sanitation Data'!$G$28,0,10*ROW('Sanitation Data'!G135)))</f>
        <v/>
      </c>
      <c r="DA141" s="305" t="str">
        <f ca="true">+IF(OFFSET('Sanitation Data'!$G$29,0,10*ROW('Sanitation Data'!G135))="","",OFFSET('Sanitation Data'!$G$29,0,10*ROW('Sanitation Data'!G135)))</f>
        <v/>
      </c>
      <c r="DB141" s="305" t="str">
        <f ca="true">+IF(OFFSET('Sanitation Data'!$G$30,0,10*ROW('Sanitation Data'!G135))="","",OFFSET('Sanitation Data'!$G$30,0,10*ROW('Sanitation Data'!G135)))</f>
        <v/>
      </c>
      <c r="DC141" s="305" t="str">
        <f ca="true">+IF(OFFSET('Sanitation Data'!$G$31,0,10*ROW('Sanitation Data'!G135))="","",OFFSET('Sanitation Data'!$G$31,0,10*ROW('Sanitation Data'!G135)))</f>
        <v/>
      </c>
      <c r="DD141" s="305" t="str">
        <f ca="true">+IF(OFFSET('Sanitation Data'!$G$32,0,10*ROW('Sanitation Data'!G135))="","",OFFSET('Sanitation Data'!$G$32,0,10*ROW('Sanitation Data'!G135)))</f>
        <v/>
      </c>
      <c r="DE141" s="305" t="str">
        <f ca="true">+IF(OFFSET('Sanitation Data'!$H$28,0,10*ROW('Sanitation Data'!H135))="","",OFFSET('Sanitation Data'!$H$28,0,10*ROW('Sanitation Data'!H135)))</f>
        <v/>
      </c>
      <c r="DF141" s="305" t="str">
        <f ca="true">+IF(OFFSET('Sanitation Data'!$H$29,0,10*ROW('Sanitation Data'!H135))="","",OFFSET('Sanitation Data'!$H$29,0,10*ROW('Sanitation Data'!H135)))</f>
        <v/>
      </c>
      <c r="DG141" s="305" t="str">
        <f ca="true">+IF(OFFSET('Sanitation Data'!$H$30,0,10*ROW('Sanitation Data'!H135))="","",OFFSET('Sanitation Data'!$H$30,0,10*ROW('Sanitation Data'!H135)))</f>
        <v/>
      </c>
      <c r="DH141" s="305" t="str">
        <f ca="true">+IF(OFFSET('Sanitation Data'!$H$31,0,10*ROW('Sanitation Data'!H135))="","",OFFSET('Sanitation Data'!$H$31,0,10*ROW('Sanitation Data'!H135)))</f>
        <v/>
      </c>
      <c r="DI141" s="305" t="str">
        <f ca="true">+IF(OFFSET('Sanitation Data'!$H$32,0,10*ROW('Sanitation Data'!H135))="","",OFFSET('Sanitation Data'!$H$32,0,10*ROW('Sanitation Data'!H135)))</f>
        <v/>
      </c>
      <c r="DJ141" s="305" t="str">
        <f ca="true">+IF(OFFSET('Sanitation Data'!$I$28,0,10*ROW('Sanitation Data'!I135))="","",OFFSET('Sanitation Data'!$I$28,0,10*ROW('Sanitation Data'!I135)))</f>
        <v/>
      </c>
      <c r="DK141" s="305" t="str">
        <f ca="true">+IF(OFFSET('Sanitation Data'!$I$29,0,10*ROW('Sanitation Data'!I135))="","",OFFSET('Sanitation Data'!$I$29,0,10*ROW('Sanitation Data'!I135)))</f>
        <v/>
      </c>
      <c r="DL141" s="305" t="str">
        <f ca="true">+IF(OFFSET('Sanitation Data'!$I$30,0,10*ROW('Sanitation Data'!I135))="","",OFFSET('Sanitation Data'!$I$30,0,10*ROW('Sanitation Data'!I135)))</f>
        <v/>
      </c>
      <c r="DM141" s="305" t="str">
        <f ca="true">+IF(OFFSET('Sanitation Data'!$I$31,0,10*ROW('Sanitation Data'!I135))="","",OFFSET('Sanitation Data'!$I$31,0,10*ROW('Sanitation Data'!I135)))</f>
        <v/>
      </c>
      <c r="DN141" s="305" t="str">
        <f ca="true">+IF(OFFSET('Sanitation Data'!$I$32,0,10*ROW('Sanitation Data'!I135))="","",OFFSET('Sanitation Data'!$I$32,0,10*ROW('Sanitation Data'!I135)))</f>
        <v/>
      </c>
      <c r="DO141" s="305" t="str">
        <f ca="true">+IF(OFFSET('Hygiene Data'!$D$11,0,10*ROW('Hygiene Data'!D135))="","",OFFSET('Hygiene Data'!$D$11,0,10*ROW('Hygiene Data'!D135)))</f>
        <v/>
      </c>
      <c r="DP141" s="305" t="str">
        <f ca="true">+IF(OFFSET('Hygiene Data'!$D$12,0,10*ROW('Hygiene Data'!D135))="","",OFFSET('Hygiene Data'!$D$12,0,10*ROW('Hygiene Data'!D135)))</f>
        <v/>
      </c>
      <c r="DQ141" s="305" t="str">
        <f ca="true">+IF(OFFSET('Hygiene Data'!$D$13,0,10*ROW('Hygiene Data'!D135))="","",OFFSET('Hygiene Data'!$D$13,0,10*ROW('Hygiene Data'!D135)))</f>
        <v/>
      </c>
      <c r="DR141" s="305" t="str">
        <f ca="true">+IF(OFFSET('Hygiene Data'!$E$11,0,10*ROW('Hygiene Data'!E135))="","",OFFSET('Hygiene Data'!$E$11,0,10*ROW('Hygiene Data'!E135)))</f>
        <v/>
      </c>
      <c r="DS141" s="305" t="str">
        <f ca="true">+IF(OFFSET('Hygiene Data'!$E$12,0,10*ROW('Hygiene Data'!E135))="","",OFFSET('Hygiene Data'!$E$12,0,10*ROW('Hygiene Data'!E135)))</f>
        <v/>
      </c>
      <c r="DT141" s="305" t="str">
        <f ca="true">+IF(OFFSET('Hygiene Data'!$E$13,0,10*ROW('Hygiene Data'!E135))="","",OFFSET('Hygiene Data'!$E$13,0,10*ROW('Hygiene Data'!E135)))</f>
        <v/>
      </c>
      <c r="DU141" s="305" t="str">
        <f ca="true">+IF(OFFSET('Hygiene Data'!$F$11,0,10*ROW('Hygiene Data'!F135))="","",OFFSET('Hygiene Data'!$F$11,0,10*ROW('Hygiene Data'!F135)))</f>
        <v/>
      </c>
      <c r="DV141" s="305" t="str">
        <f ca="true">+IF(OFFSET('Hygiene Data'!$F$12,0,10*ROW('Hygiene Data'!F135))="","",OFFSET('Hygiene Data'!$F$12,0,10*ROW('Hygiene Data'!F135)))</f>
        <v/>
      </c>
      <c r="DW141" s="305" t="str">
        <f ca="true">+IF(OFFSET('Hygiene Data'!$F$13,0,10*ROW('Hygiene Data'!F135))="","",OFFSET('Hygiene Data'!$F$13,0,10*ROW('Hygiene Data'!F135)))</f>
        <v/>
      </c>
      <c r="DX141" s="305" t="str">
        <f ca="true">+IF(OFFSET('Hygiene Data'!$G$11,0,10*ROW('Hygiene Data'!G135))="","",OFFSET('Hygiene Data'!$G$11,0,10*ROW('Hygiene Data'!G135)))</f>
        <v/>
      </c>
      <c r="DY141" s="305" t="str">
        <f ca="true">+IF(OFFSET('Hygiene Data'!$G$12,0,10*ROW('Hygiene Data'!G135))="","",OFFSET('Hygiene Data'!$G$12,0,10*ROW('Hygiene Data'!G135)))</f>
        <v/>
      </c>
      <c r="DZ141" s="305" t="str">
        <f ca="true">+IF(OFFSET('Hygiene Data'!$G$13,0,10*ROW('Hygiene Data'!G135))="","",OFFSET('Hygiene Data'!$G$13,0,10*ROW('Hygiene Data'!G135)))</f>
        <v/>
      </c>
      <c r="EA141" s="305" t="str">
        <f ca="true">+IF(OFFSET('Hygiene Data'!$H$11,0,10*ROW('Hygiene Data'!H135))="","",OFFSET('Hygiene Data'!$H$11,0,10*ROW('Hygiene Data'!H135)))</f>
        <v/>
      </c>
      <c r="EB141" s="305" t="str">
        <f ca="true">+IF(OFFSET('Hygiene Data'!$H$12,0,10*ROW('Hygiene Data'!H135))="","",OFFSET('Hygiene Data'!$H$12,0,10*ROW('Hygiene Data'!H135)))</f>
        <v/>
      </c>
      <c r="EC141" s="305" t="str">
        <f ca="true">+IF(OFFSET('Hygiene Data'!$H$13,0,10*ROW('Hygiene Data'!H135))="","",OFFSET('Hygiene Data'!$H$13,0,10*ROW('Hygiene Data'!H135)))</f>
        <v/>
      </c>
      <c r="ED141" s="305" t="str">
        <f ca="true">+IF(OFFSET('Hygiene Data'!$I$11,0,10*ROW('Hygiene Data'!I135))="","",OFFSET('Hygiene Data'!$I$11,0,10*ROW('Hygiene Data'!I135)))</f>
        <v/>
      </c>
      <c r="EE141" s="305" t="str">
        <f ca="true">+IF(OFFSET('Hygiene Data'!$I$12,0,10*ROW('Hygiene Data'!I135))="","",OFFSET('Hygiene Data'!$I$12,0,10*ROW('Hygiene Data'!I135)))</f>
        <v/>
      </c>
      <c r="EF141" s="305"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61"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5"/>
      <c r="BS142" s="305" t="str">
        <f ca="true">+IF(OFFSET('Water Data'!$D$27,0,10*ROW('Water Data'!D136))="","",OFFSET('Water Data'!$D$27,0,10*ROW('Water Data'!D136)))</f>
        <v/>
      </c>
      <c r="BT142" s="305" t="str">
        <f ca="true">+IF(OFFSET('Water Data'!$D$28,0,10*ROW('Water Data'!D136))="","",OFFSET('Water Data'!$D$28,0,10*ROW('Water Data'!D136)))</f>
        <v/>
      </c>
      <c r="BU142" s="305" t="str">
        <f ca="true">+IF(OFFSET('Water Data'!$D$29,0,10*ROW('Water Data'!D136))="","",OFFSET('Water Data'!$D$29,0,10*ROW('Water Data'!D136)))</f>
        <v/>
      </c>
      <c r="BV142" s="305" t="str">
        <f ca="true">+IF(OFFSET('Water Data'!$E$27,0,10*ROW('Water Data'!E136))="","",OFFSET('Water Data'!$E$27,0,10*ROW('Water Data'!E136)))</f>
        <v/>
      </c>
      <c r="BW142" s="305" t="str">
        <f ca="true">+IF(OFFSET('Water Data'!$E$28,0,10*ROW('Water Data'!E136))="","",OFFSET('Water Data'!$E$28,0,10*ROW('Water Data'!E136)))</f>
        <v/>
      </c>
      <c r="BX142" s="305" t="str">
        <f ca="true">+IF(OFFSET('Water Data'!$E$29,0,10*ROW('Water Data'!E136))="","",OFFSET('Water Data'!$E$29,0,10*ROW('Water Data'!E136)))</f>
        <v/>
      </c>
      <c r="BY142" s="305" t="str">
        <f ca="true">+IF(OFFSET('Water Data'!$F$27,0,10*ROW('Water Data'!F136))="","",OFFSET('Water Data'!$F$27,0,10*ROW('Water Data'!F136)))</f>
        <v/>
      </c>
      <c r="BZ142" s="305" t="str">
        <f ca="true">+IF(OFFSET('Water Data'!$F$28,0,10*ROW('Water Data'!F136))="","",OFFSET('Water Data'!$F$28,0,10*ROW('Water Data'!F136)))</f>
        <v/>
      </c>
      <c r="CA142" s="305" t="str">
        <f ca="true">+IF(OFFSET('Water Data'!$F$29,0,10*ROW('Water Data'!F136))="","",OFFSET('Water Data'!$F$29,0,10*ROW('Water Data'!F136)))</f>
        <v/>
      </c>
      <c r="CB142" s="305" t="str">
        <f ca="true">+IF(OFFSET('Water Data'!$G$27,0,10*ROW('Water Data'!G136))="","",OFFSET('Water Data'!$G$27,0,10*ROW('Water Data'!G136)))</f>
        <v/>
      </c>
      <c r="CC142" s="305" t="str">
        <f ca="true">+IF(OFFSET('Water Data'!$G$28,0,10*ROW('Water Data'!G136))="","",OFFSET('Water Data'!$G$28,0,10*ROW('Water Data'!G136)))</f>
        <v/>
      </c>
      <c r="CD142" s="305" t="str">
        <f ca="true">+IF(OFFSET('Water Data'!$G$29,0,10*ROW('Water Data'!G136))="","",OFFSET('Water Data'!$G$29,0,10*ROW('Water Data'!G136)))</f>
        <v/>
      </c>
      <c r="CE142" s="305" t="str">
        <f ca="true">+IF(OFFSET('Water Data'!$H$27,0,10*ROW('Water Data'!H136))="","",OFFSET('Water Data'!$H$27,0,10*ROW('Water Data'!H136)))</f>
        <v/>
      </c>
      <c r="CF142" s="305" t="str">
        <f ca="true">+IF(OFFSET('Water Data'!$H$28,0,10*ROW('Water Data'!H136))="","",OFFSET('Water Data'!$H$28,0,10*ROW('Water Data'!H136)))</f>
        <v/>
      </c>
      <c r="CG142" s="305" t="str">
        <f ca="true">+IF(OFFSET('Water Data'!$H$29,0,10*ROW('Water Data'!H136))="","",OFFSET('Water Data'!$H$29,0,10*ROW('Water Data'!H136)))</f>
        <v/>
      </c>
      <c r="CH142" s="305" t="str">
        <f ca="true">+IF(OFFSET('Water Data'!$I$27,0,10*ROW('Water Data'!I136))="","",OFFSET('Water Data'!$I$27,0,10*ROW('Water Data'!I136)))</f>
        <v/>
      </c>
      <c r="CI142" s="305" t="str">
        <f ca="true">+IF(OFFSET('Water Data'!$I$28,0,10*ROW('Water Data'!I136))="","",OFFSET('Water Data'!$I$28,0,10*ROW('Water Data'!I136)))</f>
        <v/>
      </c>
      <c r="CJ142" s="305" t="str">
        <f ca="true">+IF(OFFSET('Water Data'!$I$29,0,10*ROW('Water Data'!I136))="","",OFFSET('Water Data'!$I$29,0,10*ROW('Water Data'!I136)))</f>
        <v/>
      </c>
      <c r="CK142" s="305" t="str">
        <f ca="true">+IF(OFFSET('Sanitation Data'!$D$28,0,10*ROW('Sanitation Data'!D136))="","",OFFSET('Sanitation Data'!$D$28,0,10*ROW('Sanitation Data'!D136)))</f>
        <v/>
      </c>
      <c r="CL142" s="305" t="str">
        <f ca="true">+IF(OFFSET('Sanitation Data'!$D$29,0,10*ROW('Sanitation Data'!D136))="","",OFFSET('Sanitation Data'!$D$29,0,10*ROW('Sanitation Data'!D136)))</f>
        <v/>
      </c>
      <c r="CM142" s="305" t="str">
        <f ca="true">+IF(OFFSET('Sanitation Data'!$D$30,0,10*ROW('Sanitation Data'!D136))="","",OFFSET('Sanitation Data'!$D$30,0,10*ROW('Sanitation Data'!D136)))</f>
        <v/>
      </c>
      <c r="CN142" s="305" t="str">
        <f ca="true">+IF(OFFSET('Sanitation Data'!$D$31,0,10*ROW('Sanitation Data'!D136))="","",OFFSET('Sanitation Data'!$D$31,0,10*ROW('Sanitation Data'!D136)))</f>
        <v/>
      </c>
      <c r="CO142" s="305" t="str">
        <f ca="true">+IF(OFFSET('Sanitation Data'!$D$32,0,10*ROW('Sanitation Data'!D136))="","",OFFSET('Sanitation Data'!$D$32,0,10*ROW('Sanitation Data'!D136)))</f>
        <v/>
      </c>
      <c r="CP142" s="305" t="str">
        <f ca="true">+IF(OFFSET('Sanitation Data'!$E$28,0,10*ROW('Sanitation Data'!E136))="","",OFFSET('Sanitation Data'!$E$28,0,10*ROW('Sanitation Data'!E136)))</f>
        <v/>
      </c>
      <c r="CQ142" s="305" t="str">
        <f ca="true">+IF(OFFSET('Sanitation Data'!$E$29,0,10*ROW('Sanitation Data'!E136))="","",OFFSET('Sanitation Data'!$E$29,0,10*ROW('Sanitation Data'!E136)))</f>
        <v/>
      </c>
      <c r="CR142" s="305" t="str">
        <f ca="true">+IF(OFFSET('Sanitation Data'!$E$30,0,10*ROW('Sanitation Data'!E136))="","",OFFSET('Sanitation Data'!$E$30,0,10*ROW('Sanitation Data'!E136)))</f>
        <v/>
      </c>
      <c r="CS142" s="305" t="str">
        <f ca="true">+IF(OFFSET('Sanitation Data'!$E$31,0,10*ROW('Sanitation Data'!E136))="","",OFFSET('Sanitation Data'!$E$31,0,10*ROW('Sanitation Data'!E136)))</f>
        <v/>
      </c>
      <c r="CT142" s="305" t="str">
        <f ca="true">+IF(OFFSET('Sanitation Data'!$E$32,0,10*ROW('Sanitation Data'!E136))="","",OFFSET('Sanitation Data'!$E$32,0,10*ROW('Sanitation Data'!E136)))</f>
        <v/>
      </c>
      <c r="CU142" s="305" t="str">
        <f ca="true">+IF(OFFSET('Sanitation Data'!$F$28,0,10*ROW('Sanitation Data'!F136))="","",OFFSET('Sanitation Data'!$F$28,0,10*ROW('Sanitation Data'!F136)))</f>
        <v/>
      </c>
      <c r="CV142" s="305" t="str">
        <f ca="true">+IF(OFFSET('Sanitation Data'!$F$29,0,10*ROW('Sanitation Data'!F136))="","",OFFSET('Sanitation Data'!$F$29,0,10*ROW('Sanitation Data'!F136)))</f>
        <v/>
      </c>
      <c r="CW142" s="305" t="str">
        <f ca="true">+IF(OFFSET('Sanitation Data'!$F$30,0,10*ROW('Sanitation Data'!F136))="","",OFFSET('Sanitation Data'!$F$30,0,10*ROW('Sanitation Data'!F136)))</f>
        <v/>
      </c>
      <c r="CX142" s="305" t="str">
        <f ca="true">+IF(OFFSET('Sanitation Data'!$F$31,0,10*ROW('Sanitation Data'!F136))="","",OFFSET('Sanitation Data'!$F$31,0,10*ROW('Sanitation Data'!F136)))</f>
        <v/>
      </c>
      <c r="CY142" s="305" t="str">
        <f ca="true">+IF(OFFSET('Sanitation Data'!$F$32,0,10*ROW('Sanitation Data'!F136))="","",OFFSET('Sanitation Data'!$F$32,0,10*ROW('Sanitation Data'!F136)))</f>
        <v/>
      </c>
      <c r="CZ142" s="305" t="str">
        <f ca="true">+IF(OFFSET('Sanitation Data'!$G$28,0,10*ROW('Sanitation Data'!G136))="","",OFFSET('Sanitation Data'!$G$28,0,10*ROW('Sanitation Data'!G136)))</f>
        <v/>
      </c>
      <c r="DA142" s="305" t="str">
        <f ca="true">+IF(OFFSET('Sanitation Data'!$G$29,0,10*ROW('Sanitation Data'!G136))="","",OFFSET('Sanitation Data'!$G$29,0,10*ROW('Sanitation Data'!G136)))</f>
        <v/>
      </c>
      <c r="DB142" s="305" t="str">
        <f ca="true">+IF(OFFSET('Sanitation Data'!$G$30,0,10*ROW('Sanitation Data'!G136))="","",OFFSET('Sanitation Data'!$G$30,0,10*ROW('Sanitation Data'!G136)))</f>
        <v/>
      </c>
      <c r="DC142" s="305" t="str">
        <f ca="true">+IF(OFFSET('Sanitation Data'!$G$31,0,10*ROW('Sanitation Data'!G136))="","",OFFSET('Sanitation Data'!$G$31,0,10*ROW('Sanitation Data'!G136)))</f>
        <v/>
      </c>
      <c r="DD142" s="305" t="str">
        <f ca="true">+IF(OFFSET('Sanitation Data'!$G$32,0,10*ROW('Sanitation Data'!G136))="","",OFFSET('Sanitation Data'!$G$32,0,10*ROW('Sanitation Data'!G136)))</f>
        <v/>
      </c>
      <c r="DE142" s="305" t="str">
        <f ca="true">+IF(OFFSET('Sanitation Data'!$H$28,0,10*ROW('Sanitation Data'!H136))="","",OFFSET('Sanitation Data'!$H$28,0,10*ROW('Sanitation Data'!H136)))</f>
        <v/>
      </c>
      <c r="DF142" s="305" t="str">
        <f ca="true">+IF(OFFSET('Sanitation Data'!$H$29,0,10*ROW('Sanitation Data'!H136))="","",OFFSET('Sanitation Data'!$H$29,0,10*ROW('Sanitation Data'!H136)))</f>
        <v/>
      </c>
      <c r="DG142" s="305" t="str">
        <f ca="true">+IF(OFFSET('Sanitation Data'!$H$30,0,10*ROW('Sanitation Data'!H136))="","",OFFSET('Sanitation Data'!$H$30,0,10*ROW('Sanitation Data'!H136)))</f>
        <v/>
      </c>
      <c r="DH142" s="305" t="str">
        <f ca="true">+IF(OFFSET('Sanitation Data'!$H$31,0,10*ROW('Sanitation Data'!H136))="","",OFFSET('Sanitation Data'!$H$31,0,10*ROW('Sanitation Data'!H136)))</f>
        <v/>
      </c>
      <c r="DI142" s="305" t="str">
        <f ca="true">+IF(OFFSET('Sanitation Data'!$H$32,0,10*ROW('Sanitation Data'!H136))="","",OFFSET('Sanitation Data'!$H$32,0,10*ROW('Sanitation Data'!H136)))</f>
        <v/>
      </c>
      <c r="DJ142" s="305" t="str">
        <f ca="true">+IF(OFFSET('Sanitation Data'!$I$28,0,10*ROW('Sanitation Data'!I136))="","",OFFSET('Sanitation Data'!$I$28,0,10*ROW('Sanitation Data'!I136)))</f>
        <v/>
      </c>
      <c r="DK142" s="305" t="str">
        <f ca="true">+IF(OFFSET('Sanitation Data'!$I$29,0,10*ROW('Sanitation Data'!I136))="","",OFFSET('Sanitation Data'!$I$29,0,10*ROW('Sanitation Data'!I136)))</f>
        <v/>
      </c>
      <c r="DL142" s="305" t="str">
        <f ca="true">+IF(OFFSET('Sanitation Data'!$I$30,0,10*ROW('Sanitation Data'!I136))="","",OFFSET('Sanitation Data'!$I$30,0,10*ROW('Sanitation Data'!I136)))</f>
        <v/>
      </c>
      <c r="DM142" s="305" t="str">
        <f ca="true">+IF(OFFSET('Sanitation Data'!$I$31,0,10*ROW('Sanitation Data'!I136))="","",OFFSET('Sanitation Data'!$I$31,0,10*ROW('Sanitation Data'!I136)))</f>
        <v/>
      </c>
      <c r="DN142" s="305" t="str">
        <f ca="true">+IF(OFFSET('Sanitation Data'!$I$32,0,10*ROW('Sanitation Data'!I136))="","",OFFSET('Sanitation Data'!$I$32,0,10*ROW('Sanitation Data'!I136)))</f>
        <v/>
      </c>
      <c r="DO142" s="305" t="str">
        <f ca="true">+IF(OFFSET('Hygiene Data'!$D$11,0,10*ROW('Hygiene Data'!D136))="","",OFFSET('Hygiene Data'!$D$11,0,10*ROW('Hygiene Data'!D136)))</f>
        <v/>
      </c>
      <c r="DP142" s="305" t="str">
        <f ca="true">+IF(OFFSET('Hygiene Data'!$D$12,0,10*ROW('Hygiene Data'!D136))="","",OFFSET('Hygiene Data'!$D$12,0,10*ROW('Hygiene Data'!D136)))</f>
        <v/>
      </c>
      <c r="DQ142" s="305" t="str">
        <f ca="true">+IF(OFFSET('Hygiene Data'!$D$13,0,10*ROW('Hygiene Data'!D136))="","",OFFSET('Hygiene Data'!$D$13,0,10*ROW('Hygiene Data'!D136)))</f>
        <v/>
      </c>
      <c r="DR142" s="305" t="str">
        <f ca="true">+IF(OFFSET('Hygiene Data'!$E$11,0,10*ROW('Hygiene Data'!E136))="","",OFFSET('Hygiene Data'!$E$11,0,10*ROW('Hygiene Data'!E136)))</f>
        <v/>
      </c>
      <c r="DS142" s="305" t="str">
        <f ca="true">+IF(OFFSET('Hygiene Data'!$E$12,0,10*ROW('Hygiene Data'!E136))="","",OFFSET('Hygiene Data'!$E$12,0,10*ROW('Hygiene Data'!E136)))</f>
        <v/>
      </c>
      <c r="DT142" s="305" t="str">
        <f ca="true">+IF(OFFSET('Hygiene Data'!$E$13,0,10*ROW('Hygiene Data'!E136))="","",OFFSET('Hygiene Data'!$E$13,0,10*ROW('Hygiene Data'!E136)))</f>
        <v/>
      </c>
      <c r="DU142" s="305" t="str">
        <f ca="true">+IF(OFFSET('Hygiene Data'!$F$11,0,10*ROW('Hygiene Data'!F136))="","",OFFSET('Hygiene Data'!$F$11,0,10*ROW('Hygiene Data'!F136)))</f>
        <v/>
      </c>
      <c r="DV142" s="305" t="str">
        <f ca="true">+IF(OFFSET('Hygiene Data'!$F$12,0,10*ROW('Hygiene Data'!F136))="","",OFFSET('Hygiene Data'!$F$12,0,10*ROW('Hygiene Data'!F136)))</f>
        <v/>
      </c>
      <c r="DW142" s="305" t="str">
        <f ca="true">+IF(OFFSET('Hygiene Data'!$F$13,0,10*ROW('Hygiene Data'!F136))="","",OFFSET('Hygiene Data'!$F$13,0,10*ROW('Hygiene Data'!F136)))</f>
        <v/>
      </c>
      <c r="DX142" s="305" t="str">
        <f ca="true">+IF(OFFSET('Hygiene Data'!$G$11,0,10*ROW('Hygiene Data'!G136))="","",OFFSET('Hygiene Data'!$G$11,0,10*ROW('Hygiene Data'!G136)))</f>
        <v/>
      </c>
      <c r="DY142" s="305" t="str">
        <f ca="true">+IF(OFFSET('Hygiene Data'!$G$12,0,10*ROW('Hygiene Data'!G136))="","",OFFSET('Hygiene Data'!$G$12,0,10*ROW('Hygiene Data'!G136)))</f>
        <v/>
      </c>
      <c r="DZ142" s="305" t="str">
        <f ca="true">+IF(OFFSET('Hygiene Data'!$G$13,0,10*ROW('Hygiene Data'!G136))="","",OFFSET('Hygiene Data'!$G$13,0,10*ROW('Hygiene Data'!G136)))</f>
        <v/>
      </c>
      <c r="EA142" s="305" t="str">
        <f ca="true">+IF(OFFSET('Hygiene Data'!$H$11,0,10*ROW('Hygiene Data'!H136))="","",OFFSET('Hygiene Data'!$H$11,0,10*ROW('Hygiene Data'!H136)))</f>
        <v/>
      </c>
      <c r="EB142" s="305" t="str">
        <f ca="true">+IF(OFFSET('Hygiene Data'!$H$12,0,10*ROW('Hygiene Data'!H136))="","",OFFSET('Hygiene Data'!$H$12,0,10*ROW('Hygiene Data'!H136)))</f>
        <v/>
      </c>
      <c r="EC142" s="305" t="str">
        <f ca="true">+IF(OFFSET('Hygiene Data'!$H$13,0,10*ROW('Hygiene Data'!H136))="","",OFFSET('Hygiene Data'!$H$13,0,10*ROW('Hygiene Data'!H136)))</f>
        <v/>
      </c>
      <c r="ED142" s="305" t="str">
        <f ca="true">+IF(OFFSET('Hygiene Data'!$I$11,0,10*ROW('Hygiene Data'!I136))="","",OFFSET('Hygiene Data'!$I$11,0,10*ROW('Hygiene Data'!I136)))</f>
        <v/>
      </c>
      <c r="EE142" s="305" t="str">
        <f ca="true">+IF(OFFSET('Hygiene Data'!$I$12,0,10*ROW('Hygiene Data'!I136))="","",OFFSET('Hygiene Data'!$I$12,0,10*ROW('Hygiene Data'!I136)))</f>
        <v/>
      </c>
      <c r="EF142" s="305"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61"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5"/>
      <c r="BS143" s="305" t="str">
        <f ca="true">+IF(OFFSET('Water Data'!$D$27,0,10*ROW('Water Data'!D137))="","",OFFSET('Water Data'!$D$27,0,10*ROW('Water Data'!D137)))</f>
        <v/>
      </c>
      <c r="BT143" s="305" t="str">
        <f ca="true">+IF(OFFSET('Water Data'!$D$28,0,10*ROW('Water Data'!D137))="","",OFFSET('Water Data'!$D$28,0,10*ROW('Water Data'!D137)))</f>
        <v/>
      </c>
      <c r="BU143" s="305" t="str">
        <f ca="true">+IF(OFFSET('Water Data'!$D$29,0,10*ROW('Water Data'!D137))="","",OFFSET('Water Data'!$D$29,0,10*ROW('Water Data'!D137)))</f>
        <v/>
      </c>
      <c r="BV143" s="305" t="str">
        <f ca="true">+IF(OFFSET('Water Data'!$E$27,0,10*ROW('Water Data'!E137))="","",OFFSET('Water Data'!$E$27,0,10*ROW('Water Data'!E137)))</f>
        <v/>
      </c>
      <c r="BW143" s="305" t="str">
        <f ca="true">+IF(OFFSET('Water Data'!$E$28,0,10*ROW('Water Data'!E137))="","",OFFSET('Water Data'!$E$28,0,10*ROW('Water Data'!E137)))</f>
        <v/>
      </c>
      <c r="BX143" s="305" t="str">
        <f ca="true">+IF(OFFSET('Water Data'!$E$29,0,10*ROW('Water Data'!E137))="","",OFFSET('Water Data'!$E$29,0,10*ROW('Water Data'!E137)))</f>
        <v/>
      </c>
      <c r="BY143" s="305" t="str">
        <f ca="true">+IF(OFFSET('Water Data'!$F$27,0,10*ROW('Water Data'!F137))="","",OFFSET('Water Data'!$F$27,0,10*ROW('Water Data'!F137)))</f>
        <v/>
      </c>
      <c r="BZ143" s="305" t="str">
        <f ca="true">+IF(OFFSET('Water Data'!$F$28,0,10*ROW('Water Data'!F137))="","",OFFSET('Water Data'!$F$28,0,10*ROW('Water Data'!F137)))</f>
        <v/>
      </c>
      <c r="CA143" s="305" t="str">
        <f ca="true">+IF(OFFSET('Water Data'!$F$29,0,10*ROW('Water Data'!F137))="","",OFFSET('Water Data'!$F$29,0,10*ROW('Water Data'!F137)))</f>
        <v/>
      </c>
      <c r="CB143" s="305" t="str">
        <f ca="true">+IF(OFFSET('Water Data'!$G$27,0,10*ROW('Water Data'!G137))="","",OFFSET('Water Data'!$G$27,0,10*ROW('Water Data'!G137)))</f>
        <v/>
      </c>
      <c r="CC143" s="305" t="str">
        <f ca="true">+IF(OFFSET('Water Data'!$G$28,0,10*ROW('Water Data'!G137))="","",OFFSET('Water Data'!$G$28,0,10*ROW('Water Data'!G137)))</f>
        <v/>
      </c>
      <c r="CD143" s="305" t="str">
        <f ca="true">+IF(OFFSET('Water Data'!$G$29,0,10*ROW('Water Data'!G137))="","",OFFSET('Water Data'!$G$29,0,10*ROW('Water Data'!G137)))</f>
        <v/>
      </c>
      <c r="CE143" s="305" t="str">
        <f ca="true">+IF(OFFSET('Water Data'!$H$27,0,10*ROW('Water Data'!H137))="","",OFFSET('Water Data'!$H$27,0,10*ROW('Water Data'!H137)))</f>
        <v/>
      </c>
      <c r="CF143" s="305" t="str">
        <f ca="true">+IF(OFFSET('Water Data'!$H$28,0,10*ROW('Water Data'!H137))="","",OFFSET('Water Data'!$H$28,0,10*ROW('Water Data'!H137)))</f>
        <v/>
      </c>
      <c r="CG143" s="305" t="str">
        <f ca="true">+IF(OFFSET('Water Data'!$H$29,0,10*ROW('Water Data'!H137))="","",OFFSET('Water Data'!$H$29,0,10*ROW('Water Data'!H137)))</f>
        <v/>
      </c>
      <c r="CH143" s="305" t="str">
        <f ca="true">+IF(OFFSET('Water Data'!$I$27,0,10*ROW('Water Data'!I137))="","",OFFSET('Water Data'!$I$27,0,10*ROW('Water Data'!I137)))</f>
        <v/>
      </c>
      <c r="CI143" s="305" t="str">
        <f ca="true">+IF(OFFSET('Water Data'!$I$28,0,10*ROW('Water Data'!I137))="","",OFFSET('Water Data'!$I$28,0,10*ROW('Water Data'!I137)))</f>
        <v/>
      </c>
      <c r="CJ143" s="305" t="str">
        <f ca="true">+IF(OFFSET('Water Data'!$I$29,0,10*ROW('Water Data'!I137))="","",OFFSET('Water Data'!$I$29,0,10*ROW('Water Data'!I137)))</f>
        <v/>
      </c>
      <c r="CK143" s="305" t="str">
        <f ca="true">+IF(OFFSET('Sanitation Data'!$D$28,0,10*ROW('Sanitation Data'!D137))="","",OFFSET('Sanitation Data'!$D$28,0,10*ROW('Sanitation Data'!D137)))</f>
        <v/>
      </c>
      <c r="CL143" s="305" t="str">
        <f ca="true">+IF(OFFSET('Sanitation Data'!$D$29,0,10*ROW('Sanitation Data'!D137))="","",OFFSET('Sanitation Data'!$D$29,0,10*ROW('Sanitation Data'!D137)))</f>
        <v/>
      </c>
      <c r="CM143" s="305" t="str">
        <f ca="true">+IF(OFFSET('Sanitation Data'!$D$30,0,10*ROW('Sanitation Data'!D137))="","",OFFSET('Sanitation Data'!$D$30,0,10*ROW('Sanitation Data'!D137)))</f>
        <v/>
      </c>
      <c r="CN143" s="305" t="str">
        <f ca="true">+IF(OFFSET('Sanitation Data'!$D$31,0,10*ROW('Sanitation Data'!D137))="","",OFFSET('Sanitation Data'!$D$31,0,10*ROW('Sanitation Data'!D137)))</f>
        <v/>
      </c>
      <c r="CO143" s="305" t="str">
        <f ca="true">+IF(OFFSET('Sanitation Data'!$D$32,0,10*ROW('Sanitation Data'!D137))="","",OFFSET('Sanitation Data'!$D$32,0,10*ROW('Sanitation Data'!D137)))</f>
        <v/>
      </c>
      <c r="CP143" s="305" t="str">
        <f ca="true">+IF(OFFSET('Sanitation Data'!$E$28,0,10*ROW('Sanitation Data'!E137))="","",OFFSET('Sanitation Data'!$E$28,0,10*ROW('Sanitation Data'!E137)))</f>
        <v/>
      </c>
      <c r="CQ143" s="305" t="str">
        <f ca="true">+IF(OFFSET('Sanitation Data'!$E$29,0,10*ROW('Sanitation Data'!E137))="","",OFFSET('Sanitation Data'!$E$29,0,10*ROW('Sanitation Data'!E137)))</f>
        <v/>
      </c>
      <c r="CR143" s="305" t="str">
        <f ca="true">+IF(OFFSET('Sanitation Data'!$E$30,0,10*ROW('Sanitation Data'!E137))="","",OFFSET('Sanitation Data'!$E$30,0,10*ROW('Sanitation Data'!E137)))</f>
        <v/>
      </c>
      <c r="CS143" s="305" t="str">
        <f ca="true">+IF(OFFSET('Sanitation Data'!$E$31,0,10*ROW('Sanitation Data'!E137))="","",OFFSET('Sanitation Data'!$E$31,0,10*ROW('Sanitation Data'!E137)))</f>
        <v/>
      </c>
      <c r="CT143" s="305" t="str">
        <f ca="true">+IF(OFFSET('Sanitation Data'!$E$32,0,10*ROW('Sanitation Data'!E137))="","",OFFSET('Sanitation Data'!$E$32,0,10*ROW('Sanitation Data'!E137)))</f>
        <v/>
      </c>
      <c r="CU143" s="305" t="str">
        <f ca="true">+IF(OFFSET('Sanitation Data'!$F$28,0,10*ROW('Sanitation Data'!F137))="","",OFFSET('Sanitation Data'!$F$28,0,10*ROW('Sanitation Data'!F137)))</f>
        <v/>
      </c>
      <c r="CV143" s="305" t="str">
        <f ca="true">+IF(OFFSET('Sanitation Data'!$F$29,0,10*ROW('Sanitation Data'!F137))="","",OFFSET('Sanitation Data'!$F$29,0,10*ROW('Sanitation Data'!F137)))</f>
        <v/>
      </c>
      <c r="CW143" s="305" t="str">
        <f ca="true">+IF(OFFSET('Sanitation Data'!$F$30,0,10*ROW('Sanitation Data'!F137))="","",OFFSET('Sanitation Data'!$F$30,0,10*ROW('Sanitation Data'!F137)))</f>
        <v/>
      </c>
      <c r="CX143" s="305" t="str">
        <f ca="true">+IF(OFFSET('Sanitation Data'!$F$31,0,10*ROW('Sanitation Data'!F137))="","",OFFSET('Sanitation Data'!$F$31,0,10*ROW('Sanitation Data'!F137)))</f>
        <v/>
      </c>
      <c r="CY143" s="305" t="str">
        <f ca="true">+IF(OFFSET('Sanitation Data'!$F$32,0,10*ROW('Sanitation Data'!F137))="","",OFFSET('Sanitation Data'!$F$32,0,10*ROW('Sanitation Data'!F137)))</f>
        <v/>
      </c>
      <c r="CZ143" s="305" t="str">
        <f ca="true">+IF(OFFSET('Sanitation Data'!$G$28,0,10*ROW('Sanitation Data'!G137))="","",OFFSET('Sanitation Data'!$G$28,0,10*ROW('Sanitation Data'!G137)))</f>
        <v/>
      </c>
      <c r="DA143" s="305" t="str">
        <f ca="true">+IF(OFFSET('Sanitation Data'!$G$29,0,10*ROW('Sanitation Data'!G137))="","",OFFSET('Sanitation Data'!$G$29,0,10*ROW('Sanitation Data'!G137)))</f>
        <v/>
      </c>
      <c r="DB143" s="305" t="str">
        <f ca="true">+IF(OFFSET('Sanitation Data'!$G$30,0,10*ROW('Sanitation Data'!G137))="","",OFFSET('Sanitation Data'!$G$30,0,10*ROW('Sanitation Data'!G137)))</f>
        <v/>
      </c>
      <c r="DC143" s="305" t="str">
        <f ca="true">+IF(OFFSET('Sanitation Data'!$G$31,0,10*ROW('Sanitation Data'!G137))="","",OFFSET('Sanitation Data'!$G$31,0,10*ROW('Sanitation Data'!G137)))</f>
        <v/>
      </c>
      <c r="DD143" s="305" t="str">
        <f ca="true">+IF(OFFSET('Sanitation Data'!$G$32,0,10*ROW('Sanitation Data'!G137))="","",OFFSET('Sanitation Data'!$G$32,0,10*ROW('Sanitation Data'!G137)))</f>
        <v/>
      </c>
      <c r="DE143" s="305" t="str">
        <f ca="true">+IF(OFFSET('Sanitation Data'!$H$28,0,10*ROW('Sanitation Data'!H137))="","",OFFSET('Sanitation Data'!$H$28,0,10*ROW('Sanitation Data'!H137)))</f>
        <v/>
      </c>
      <c r="DF143" s="305" t="str">
        <f ca="true">+IF(OFFSET('Sanitation Data'!$H$29,0,10*ROW('Sanitation Data'!H137))="","",OFFSET('Sanitation Data'!$H$29,0,10*ROW('Sanitation Data'!H137)))</f>
        <v/>
      </c>
      <c r="DG143" s="305" t="str">
        <f ca="true">+IF(OFFSET('Sanitation Data'!$H$30,0,10*ROW('Sanitation Data'!H137))="","",OFFSET('Sanitation Data'!$H$30,0,10*ROW('Sanitation Data'!H137)))</f>
        <v/>
      </c>
      <c r="DH143" s="305" t="str">
        <f ca="true">+IF(OFFSET('Sanitation Data'!$H$31,0,10*ROW('Sanitation Data'!H137))="","",OFFSET('Sanitation Data'!$H$31,0,10*ROW('Sanitation Data'!H137)))</f>
        <v/>
      </c>
      <c r="DI143" s="305" t="str">
        <f ca="true">+IF(OFFSET('Sanitation Data'!$H$32,0,10*ROW('Sanitation Data'!H137))="","",OFFSET('Sanitation Data'!$H$32,0,10*ROW('Sanitation Data'!H137)))</f>
        <v/>
      </c>
      <c r="DJ143" s="305" t="str">
        <f ca="true">+IF(OFFSET('Sanitation Data'!$I$28,0,10*ROW('Sanitation Data'!I137))="","",OFFSET('Sanitation Data'!$I$28,0,10*ROW('Sanitation Data'!I137)))</f>
        <v/>
      </c>
      <c r="DK143" s="305" t="str">
        <f ca="true">+IF(OFFSET('Sanitation Data'!$I$29,0,10*ROW('Sanitation Data'!I137))="","",OFFSET('Sanitation Data'!$I$29,0,10*ROW('Sanitation Data'!I137)))</f>
        <v/>
      </c>
      <c r="DL143" s="305" t="str">
        <f ca="true">+IF(OFFSET('Sanitation Data'!$I$30,0,10*ROW('Sanitation Data'!I137))="","",OFFSET('Sanitation Data'!$I$30,0,10*ROW('Sanitation Data'!I137)))</f>
        <v/>
      </c>
      <c r="DM143" s="305" t="str">
        <f ca="true">+IF(OFFSET('Sanitation Data'!$I$31,0,10*ROW('Sanitation Data'!I137))="","",OFFSET('Sanitation Data'!$I$31,0,10*ROW('Sanitation Data'!I137)))</f>
        <v/>
      </c>
      <c r="DN143" s="305" t="str">
        <f ca="true">+IF(OFFSET('Sanitation Data'!$I$32,0,10*ROW('Sanitation Data'!I137))="","",OFFSET('Sanitation Data'!$I$32,0,10*ROW('Sanitation Data'!I137)))</f>
        <v/>
      </c>
      <c r="DO143" s="305" t="str">
        <f ca="true">+IF(OFFSET('Hygiene Data'!$D$11,0,10*ROW('Hygiene Data'!D137))="","",OFFSET('Hygiene Data'!$D$11,0,10*ROW('Hygiene Data'!D137)))</f>
        <v/>
      </c>
      <c r="DP143" s="305" t="str">
        <f ca="true">+IF(OFFSET('Hygiene Data'!$D$12,0,10*ROW('Hygiene Data'!D137))="","",OFFSET('Hygiene Data'!$D$12,0,10*ROW('Hygiene Data'!D137)))</f>
        <v/>
      </c>
      <c r="DQ143" s="305" t="str">
        <f ca="true">+IF(OFFSET('Hygiene Data'!$D$13,0,10*ROW('Hygiene Data'!D137))="","",OFFSET('Hygiene Data'!$D$13,0,10*ROW('Hygiene Data'!D137)))</f>
        <v/>
      </c>
      <c r="DR143" s="305" t="str">
        <f ca="true">+IF(OFFSET('Hygiene Data'!$E$11,0,10*ROW('Hygiene Data'!E137))="","",OFFSET('Hygiene Data'!$E$11,0,10*ROW('Hygiene Data'!E137)))</f>
        <v/>
      </c>
      <c r="DS143" s="305" t="str">
        <f ca="true">+IF(OFFSET('Hygiene Data'!$E$12,0,10*ROW('Hygiene Data'!E137))="","",OFFSET('Hygiene Data'!$E$12,0,10*ROW('Hygiene Data'!E137)))</f>
        <v/>
      </c>
      <c r="DT143" s="305" t="str">
        <f ca="true">+IF(OFFSET('Hygiene Data'!$E$13,0,10*ROW('Hygiene Data'!E137))="","",OFFSET('Hygiene Data'!$E$13,0,10*ROW('Hygiene Data'!E137)))</f>
        <v/>
      </c>
      <c r="DU143" s="305" t="str">
        <f ca="true">+IF(OFFSET('Hygiene Data'!$F$11,0,10*ROW('Hygiene Data'!F137))="","",OFFSET('Hygiene Data'!$F$11,0,10*ROW('Hygiene Data'!F137)))</f>
        <v/>
      </c>
      <c r="DV143" s="305" t="str">
        <f ca="true">+IF(OFFSET('Hygiene Data'!$F$12,0,10*ROW('Hygiene Data'!F137))="","",OFFSET('Hygiene Data'!$F$12,0,10*ROW('Hygiene Data'!F137)))</f>
        <v/>
      </c>
      <c r="DW143" s="305" t="str">
        <f ca="true">+IF(OFFSET('Hygiene Data'!$F$13,0,10*ROW('Hygiene Data'!F137))="","",OFFSET('Hygiene Data'!$F$13,0,10*ROW('Hygiene Data'!F137)))</f>
        <v/>
      </c>
      <c r="DX143" s="305" t="str">
        <f ca="true">+IF(OFFSET('Hygiene Data'!$G$11,0,10*ROW('Hygiene Data'!G137))="","",OFFSET('Hygiene Data'!$G$11,0,10*ROW('Hygiene Data'!G137)))</f>
        <v/>
      </c>
      <c r="DY143" s="305" t="str">
        <f ca="true">+IF(OFFSET('Hygiene Data'!$G$12,0,10*ROW('Hygiene Data'!G137))="","",OFFSET('Hygiene Data'!$G$12,0,10*ROW('Hygiene Data'!G137)))</f>
        <v/>
      </c>
      <c r="DZ143" s="305" t="str">
        <f ca="true">+IF(OFFSET('Hygiene Data'!$G$13,0,10*ROW('Hygiene Data'!G137))="","",OFFSET('Hygiene Data'!$G$13,0,10*ROW('Hygiene Data'!G137)))</f>
        <v/>
      </c>
      <c r="EA143" s="305" t="str">
        <f ca="true">+IF(OFFSET('Hygiene Data'!$H$11,0,10*ROW('Hygiene Data'!H137))="","",OFFSET('Hygiene Data'!$H$11,0,10*ROW('Hygiene Data'!H137)))</f>
        <v/>
      </c>
      <c r="EB143" s="305" t="str">
        <f ca="true">+IF(OFFSET('Hygiene Data'!$H$12,0,10*ROW('Hygiene Data'!H137))="","",OFFSET('Hygiene Data'!$H$12,0,10*ROW('Hygiene Data'!H137)))</f>
        <v/>
      </c>
      <c r="EC143" s="305" t="str">
        <f ca="true">+IF(OFFSET('Hygiene Data'!$H$13,0,10*ROW('Hygiene Data'!H137))="","",OFFSET('Hygiene Data'!$H$13,0,10*ROW('Hygiene Data'!H137)))</f>
        <v/>
      </c>
      <c r="ED143" s="305" t="str">
        <f ca="true">+IF(OFFSET('Hygiene Data'!$I$11,0,10*ROW('Hygiene Data'!I137))="","",OFFSET('Hygiene Data'!$I$11,0,10*ROW('Hygiene Data'!I137)))</f>
        <v/>
      </c>
      <c r="EE143" s="305" t="str">
        <f ca="true">+IF(OFFSET('Hygiene Data'!$I$12,0,10*ROW('Hygiene Data'!I137))="","",OFFSET('Hygiene Data'!$I$12,0,10*ROW('Hygiene Data'!I137)))</f>
        <v/>
      </c>
      <c r="EF143" s="305"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61"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5"/>
      <c r="BS144" s="305" t="str">
        <f ca="true">+IF(OFFSET('Water Data'!$D$27,0,10*ROW('Water Data'!D138))="","",OFFSET('Water Data'!$D$27,0,10*ROW('Water Data'!D138)))</f>
        <v/>
      </c>
      <c r="BT144" s="305" t="str">
        <f ca="true">+IF(OFFSET('Water Data'!$D$28,0,10*ROW('Water Data'!D138))="","",OFFSET('Water Data'!$D$28,0,10*ROW('Water Data'!D138)))</f>
        <v/>
      </c>
      <c r="BU144" s="305" t="str">
        <f ca="true">+IF(OFFSET('Water Data'!$D$29,0,10*ROW('Water Data'!D138))="","",OFFSET('Water Data'!$D$29,0,10*ROW('Water Data'!D138)))</f>
        <v/>
      </c>
      <c r="BV144" s="305" t="str">
        <f ca="true">+IF(OFFSET('Water Data'!$E$27,0,10*ROW('Water Data'!E138))="","",OFFSET('Water Data'!$E$27,0,10*ROW('Water Data'!E138)))</f>
        <v/>
      </c>
      <c r="BW144" s="305" t="str">
        <f ca="true">+IF(OFFSET('Water Data'!$E$28,0,10*ROW('Water Data'!E138))="","",OFFSET('Water Data'!$E$28,0,10*ROW('Water Data'!E138)))</f>
        <v/>
      </c>
      <c r="BX144" s="305" t="str">
        <f ca="true">+IF(OFFSET('Water Data'!$E$29,0,10*ROW('Water Data'!E138))="","",OFFSET('Water Data'!$E$29,0,10*ROW('Water Data'!E138)))</f>
        <v/>
      </c>
      <c r="BY144" s="305" t="str">
        <f ca="true">+IF(OFFSET('Water Data'!$F$27,0,10*ROW('Water Data'!F138))="","",OFFSET('Water Data'!$F$27,0,10*ROW('Water Data'!F138)))</f>
        <v/>
      </c>
      <c r="BZ144" s="305" t="str">
        <f ca="true">+IF(OFFSET('Water Data'!$F$28,0,10*ROW('Water Data'!F138))="","",OFFSET('Water Data'!$F$28,0,10*ROW('Water Data'!F138)))</f>
        <v/>
      </c>
      <c r="CA144" s="305" t="str">
        <f ca="true">+IF(OFFSET('Water Data'!$F$29,0,10*ROW('Water Data'!F138))="","",OFFSET('Water Data'!$F$29,0,10*ROW('Water Data'!F138)))</f>
        <v/>
      </c>
      <c r="CB144" s="305" t="str">
        <f ca="true">+IF(OFFSET('Water Data'!$G$27,0,10*ROW('Water Data'!G138))="","",OFFSET('Water Data'!$G$27,0,10*ROW('Water Data'!G138)))</f>
        <v/>
      </c>
      <c r="CC144" s="305" t="str">
        <f ca="true">+IF(OFFSET('Water Data'!$G$28,0,10*ROW('Water Data'!G138))="","",OFFSET('Water Data'!$G$28,0,10*ROW('Water Data'!G138)))</f>
        <v/>
      </c>
      <c r="CD144" s="305" t="str">
        <f ca="true">+IF(OFFSET('Water Data'!$G$29,0,10*ROW('Water Data'!G138))="","",OFFSET('Water Data'!$G$29,0,10*ROW('Water Data'!G138)))</f>
        <v/>
      </c>
      <c r="CE144" s="305" t="str">
        <f ca="true">+IF(OFFSET('Water Data'!$H$27,0,10*ROW('Water Data'!H138))="","",OFFSET('Water Data'!$H$27,0,10*ROW('Water Data'!H138)))</f>
        <v/>
      </c>
      <c r="CF144" s="305" t="str">
        <f ca="true">+IF(OFFSET('Water Data'!$H$28,0,10*ROW('Water Data'!H138))="","",OFFSET('Water Data'!$H$28,0,10*ROW('Water Data'!H138)))</f>
        <v/>
      </c>
      <c r="CG144" s="305" t="str">
        <f ca="true">+IF(OFFSET('Water Data'!$H$29,0,10*ROW('Water Data'!H138))="","",OFFSET('Water Data'!$H$29,0,10*ROW('Water Data'!H138)))</f>
        <v/>
      </c>
      <c r="CH144" s="305" t="str">
        <f ca="true">+IF(OFFSET('Water Data'!$I$27,0,10*ROW('Water Data'!I138))="","",OFFSET('Water Data'!$I$27,0,10*ROW('Water Data'!I138)))</f>
        <v/>
      </c>
      <c r="CI144" s="305" t="str">
        <f ca="true">+IF(OFFSET('Water Data'!$I$28,0,10*ROW('Water Data'!I138))="","",OFFSET('Water Data'!$I$28,0,10*ROW('Water Data'!I138)))</f>
        <v/>
      </c>
      <c r="CJ144" s="305" t="str">
        <f ca="true">+IF(OFFSET('Water Data'!$I$29,0,10*ROW('Water Data'!I138))="","",OFFSET('Water Data'!$I$29,0,10*ROW('Water Data'!I138)))</f>
        <v/>
      </c>
      <c r="CK144" s="305" t="str">
        <f ca="true">+IF(OFFSET('Sanitation Data'!$D$28,0,10*ROW('Sanitation Data'!D138))="","",OFFSET('Sanitation Data'!$D$28,0,10*ROW('Sanitation Data'!D138)))</f>
        <v/>
      </c>
      <c r="CL144" s="305" t="str">
        <f ca="true">+IF(OFFSET('Sanitation Data'!$D$29,0,10*ROW('Sanitation Data'!D138))="","",OFFSET('Sanitation Data'!$D$29,0,10*ROW('Sanitation Data'!D138)))</f>
        <v/>
      </c>
      <c r="CM144" s="305" t="str">
        <f ca="true">+IF(OFFSET('Sanitation Data'!$D$30,0,10*ROW('Sanitation Data'!D138))="","",OFFSET('Sanitation Data'!$D$30,0,10*ROW('Sanitation Data'!D138)))</f>
        <v/>
      </c>
      <c r="CN144" s="305" t="str">
        <f ca="true">+IF(OFFSET('Sanitation Data'!$D$31,0,10*ROW('Sanitation Data'!D138))="","",OFFSET('Sanitation Data'!$D$31,0,10*ROW('Sanitation Data'!D138)))</f>
        <v/>
      </c>
      <c r="CO144" s="305" t="str">
        <f ca="true">+IF(OFFSET('Sanitation Data'!$D$32,0,10*ROW('Sanitation Data'!D138))="","",OFFSET('Sanitation Data'!$D$32,0,10*ROW('Sanitation Data'!D138)))</f>
        <v/>
      </c>
      <c r="CP144" s="305" t="str">
        <f ca="true">+IF(OFFSET('Sanitation Data'!$E$28,0,10*ROW('Sanitation Data'!E138))="","",OFFSET('Sanitation Data'!$E$28,0,10*ROW('Sanitation Data'!E138)))</f>
        <v/>
      </c>
      <c r="CQ144" s="305" t="str">
        <f ca="true">+IF(OFFSET('Sanitation Data'!$E$29,0,10*ROW('Sanitation Data'!E138))="","",OFFSET('Sanitation Data'!$E$29,0,10*ROW('Sanitation Data'!E138)))</f>
        <v/>
      </c>
      <c r="CR144" s="305" t="str">
        <f ca="true">+IF(OFFSET('Sanitation Data'!$E$30,0,10*ROW('Sanitation Data'!E138))="","",OFFSET('Sanitation Data'!$E$30,0,10*ROW('Sanitation Data'!E138)))</f>
        <v/>
      </c>
      <c r="CS144" s="305" t="str">
        <f ca="true">+IF(OFFSET('Sanitation Data'!$E$31,0,10*ROW('Sanitation Data'!E138))="","",OFFSET('Sanitation Data'!$E$31,0,10*ROW('Sanitation Data'!E138)))</f>
        <v/>
      </c>
      <c r="CT144" s="305" t="str">
        <f ca="true">+IF(OFFSET('Sanitation Data'!$E$32,0,10*ROW('Sanitation Data'!E138))="","",OFFSET('Sanitation Data'!$E$32,0,10*ROW('Sanitation Data'!E138)))</f>
        <v/>
      </c>
      <c r="CU144" s="305" t="str">
        <f ca="true">+IF(OFFSET('Sanitation Data'!$F$28,0,10*ROW('Sanitation Data'!F138))="","",OFFSET('Sanitation Data'!$F$28,0,10*ROW('Sanitation Data'!F138)))</f>
        <v/>
      </c>
      <c r="CV144" s="305" t="str">
        <f ca="true">+IF(OFFSET('Sanitation Data'!$F$29,0,10*ROW('Sanitation Data'!F138))="","",OFFSET('Sanitation Data'!$F$29,0,10*ROW('Sanitation Data'!F138)))</f>
        <v/>
      </c>
      <c r="CW144" s="305" t="str">
        <f ca="true">+IF(OFFSET('Sanitation Data'!$F$30,0,10*ROW('Sanitation Data'!F138))="","",OFFSET('Sanitation Data'!$F$30,0,10*ROW('Sanitation Data'!F138)))</f>
        <v/>
      </c>
      <c r="CX144" s="305" t="str">
        <f ca="true">+IF(OFFSET('Sanitation Data'!$F$31,0,10*ROW('Sanitation Data'!F138))="","",OFFSET('Sanitation Data'!$F$31,0,10*ROW('Sanitation Data'!F138)))</f>
        <v/>
      </c>
      <c r="CY144" s="305" t="str">
        <f ca="true">+IF(OFFSET('Sanitation Data'!$F$32,0,10*ROW('Sanitation Data'!F138))="","",OFFSET('Sanitation Data'!$F$32,0,10*ROW('Sanitation Data'!F138)))</f>
        <v/>
      </c>
      <c r="CZ144" s="305" t="str">
        <f ca="true">+IF(OFFSET('Sanitation Data'!$G$28,0,10*ROW('Sanitation Data'!G138))="","",OFFSET('Sanitation Data'!$G$28,0,10*ROW('Sanitation Data'!G138)))</f>
        <v/>
      </c>
      <c r="DA144" s="305" t="str">
        <f ca="true">+IF(OFFSET('Sanitation Data'!$G$29,0,10*ROW('Sanitation Data'!G138))="","",OFFSET('Sanitation Data'!$G$29,0,10*ROW('Sanitation Data'!G138)))</f>
        <v/>
      </c>
      <c r="DB144" s="305" t="str">
        <f ca="true">+IF(OFFSET('Sanitation Data'!$G$30,0,10*ROW('Sanitation Data'!G138))="","",OFFSET('Sanitation Data'!$G$30,0,10*ROW('Sanitation Data'!G138)))</f>
        <v/>
      </c>
      <c r="DC144" s="305" t="str">
        <f ca="true">+IF(OFFSET('Sanitation Data'!$G$31,0,10*ROW('Sanitation Data'!G138))="","",OFFSET('Sanitation Data'!$G$31,0,10*ROW('Sanitation Data'!G138)))</f>
        <v/>
      </c>
      <c r="DD144" s="305" t="str">
        <f ca="true">+IF(OFFSET('Sanitation Data'!$G$32,0,10*ROW('Sanitation Data'!G138))="","",OFFSET('Sanitation Data'!$G$32,0,10*ROW('Sanitation Data'!G138)))</f>
        <v/>
      </c>
      <c r="DE144" s="305" t="str">
        <f ca="true">+IF(OFFSET('Sanitation Data'!$H$28,0,10*ROW('Sanitation Data'!H138))="","",OFFSET('Sanitation Data'!$H$28,0,10*ROW('Sanitation Data'!H138)))</f>
        <v/>
      </c>
      <c r="DF144" s="305" t="str">
        <f ca="true">+IF(OFFSET('Sanitation Data'!$H$29,0,10*ROW('Sanitation Data'!H138))="","",OFFSET('Sanitation Data'!$H$29,0,10*ROW('Sanitation Data'!H138)))</f>
        <v/>
      </c>
      <c r="DG144" s="305" t="str">
        <f ca="true">+IF(OFFSET('Sanitation Data'!$H$30,0,10*ROW('Sanitation Data'!H138))="","",OFFSET('Sanitation Data'!$H$30,0,10*ROW('Sanitation Data'!H138)))</f>
        <v/>
      </c>
      <c r="DH144" s="305" t="str">
        <f ca="true">+IF(OFFSET('Sanitation Data'!$H$31,0,10*ROW('Sanitation Data'!H138))="","",OFFSET('Sanitation Data'!$H$31,0,10*ROW('Sanitation Data'!H138)))</f>
        <v/>
      </c>
      <c r="DI144" s="305" t="str">
        <f ca="true">+IF(OFFSET('Sanitation Data'!$H$32,0,10*ROW('Sanitation Data'!H138))="","",OFFSET('Sanitation Data'!$H$32,0,10*ROW('Sanitation Data'!H138)))</f>
        <v/>
      </c>
      <c r="DJ144" s="305" t="str">
        <f ca="true">+IF(OFFSET('Sanitation Data'!$I$28,0,10*ROW('Sanitation Data'!I138))="","",OFFSET('Sanitation Data'!$I$28,0,10*ROW('Sanitation Data'!I138)))</f>
        <v/>
      </c>
      <c r="DK144" s="305" t="str">
        <f ca="true">+IF(OFFSET('Sanitation Data'!$I$29,0,10*ROW('Sanitation Data'!I138))="","",OFFSET('Sanitation Data'!$I$29,0,10*ROW('Sanitation Data'!I138)))</f>
        <v/>
      </c>
      <c r="DL144" s="305" t="str">
        <f ca="true">+IF(OFFSET('Sanitation Data'!$I$30,0,10*ROW('Sanitation Data'!I138))="","",OFFSET('Sanitation Data'!$I$30,0,10*ROW('Sanitation Data'!I138)))</f>
        <v/>
      </c>
      <c r="DM144" s="305" t="str">
        <f ca="true">+IF(OFFSET('Sanitation Data'!$I$31,0,10*ROW('Sanitation Data'!I138))="","",OFFSET('Sanitation Data'!$I$31,0,10*ROW('Sanitation Data'!I138)))</f>
        <v/>
      </c>
      <c r="DN144" s="305" t="str">
        <f ca="true">+IF(OFFSET('Sanitation Data'!$I$32,0,10*ROW('Sanitation Data'!I138))="","",OFFSET('Sanitation Data'!$I$32,0,10*ROW('Sanitation Data'!I138)))</f>
        <v/>
      </c>
      <c r="DO144" s="305" t="str">
        <f ca="true">+IF(OFFSET('Hygiene Data'!$D$11,0,10*ROW('Hygiene Data'!D138))="","",OFFSET('Hygiene Data'!$D$11,0,10*ROW('Hygiene Data'!D138)))</f>
        <v/>
      </c>
      <c r="DP144" s="305" t="str">
        <f ca="true">+IF(OFFSET('Hygiene Data'!$D$12,0,10*ROW('Hygiene Data'!D138))="","",OFFSET('Hygiene Data'!$D$12,0,10*ROW('Hygiene Data'!D138)))</f>
        <v/>
      </c>
      <c r="DQ144" s="305" t="str">
        <f ca="true">+IF(OFFSET('Hygiene Data'!$D$13,0,10*ROW('Hygiene Data'!D138))="","",OFFSET('Hygiene Data'!$D$13,0,10*ROW('Hygiene Data'!D138)))</f>
        <v/>
      </c>
      <c r="DR144" s="305" t="str">
        <f ca="true">+IF(OFFSET('Hygiene Data'!$E$11,0,10*ROW('Hygiene Data'!E138))="","",OFFSET('Hygiene Data'!$E$11,0,10*ROW('Hygiene Data'!E138)))</f>
        <v/>
      </c>
      <c r="DS144" s="305" t="str">
        <f ca="true">+IF(OFFSET('Hygiene Data'!$E$12,0,10*ROW('Hygiene Data'!E138))="","",OFFSET('Hygiene Data'!$E$12,0,10*ROW('Hygiene Data'!E138)))</f>
        <v/>
      </c>
      <c r="DT144" s="305" t="str">
        <f ca="true">+IF(OFFSET('Hygiene Data'!$E$13,0,10*ROW('Hygiene Data'!E138))="","",OFFSET('Hygiene Data'!$E$13,0,10*ROW('Hygiene Data'!E138)))</f>
        <v/>
      </c>
      <c r="DU144" s="305" t="str">
        <f ca="true">+IF(OFFSET('Hygiene Data'!$F$11,0,10*ROW('Hygiene Data'!F138))="","",OFFSET('Hygiene Data'!$F$11,0,10*ROW('Hygiene Data'!F138)))</f>
        <v/>
      </c>
      <c r="DV144" s="305" t="str">
        <f ca="true">+IF(OFFSET('Hygiene Data'!$F$12,0,10*ROW('Hygiene Data'!F138))="","",OFFSET('Hygiene Data'!$F$12,0,10*ROW('Hygiene Data'!F138)))</f>
        <v/>
      </c>
      <c r="DW144" s="305" t="str">
        <f ca="true">+IF(OFFSET('Hygiene Data'!$F$13,0,10*ROW('Hygiene Data'!F138))="","",OFFSET('Hygiene Data'!$F$13,0,10*ROW('Hygiene Data'!F138)))</f>
        <v/>
      </c>
      <c r="DX144" s="305" t="str">
        <f ca="true">+IF(OFFSET('Hygiene Data'!$G$11,0,10*ROW('Hygiene Data'!G138))="","",OFFSET('Hygiene Data'!$G$11,0,10*ROW('Hygiene Data'!G138)))</f>
        <v/>
      </c>
      <c r="DY144" s="305" t="str">
        <f ca="true">+IF(OFFSET('Hygiene Data'!$G$12,0,10*ROW('Hygiene Data'!G138))="","",OFFSET('Hygiene Data'!$G$12,0,10*ROW('Hygiene Data'!G138)))</f>
        <v/>
      </c>
      <c r="DZ144" s="305" t="str">
        <f ca="true">+IF(OFFSET('Hygiene Data'!$G$13,0,10*ROW('Hygiene Data'!G138))="","",OFFSET('Hygiene Data'!$G$13,0,10*ROW('Hygiene Data'!G138)))</f>
        <v/>
      </c>
      <c r="EA144" s="305" t="str">
        <f ca="true">+IF(OFFSET('Hygiene Data'!$H$11,0,10*ROW('Hygiene Data'!H138))="","",OFFSET('Hygiene Data'!$H$11,0,10*ROW('Hygiene Data'!H138)))</f>
        <v/>
      </c>
      <c r="EB144" s="305" t="str">
        <f ca="true">+IF(OFFSET('Hygiene Data'!$H$12,0,10*ROW('Hygiene Data'!H138))="","",OFFSET('Hygiene Data'!$H$12,0,10*ROW('Hygiene Data'!H138)))</f>
        <v/>
      </c>
      <c r="EC144" s="305" t="str">
        <f ca="true">+IF(OFFSET('Hygiene Data'!$H$13,0,10*ROW('Hygiene Data'!H138))="","",OFFSET('Hygiene Data'!$H$13,0,10*ROW('Hygiene Data'!H138)))</f>
        <v/>
      </c>
      <c r="ED144" s="305" t="str">
        <f ca="true">+IF(OFFSET('Hygiene Data'!$I$11,0,10*ROW('Hygiene Data'!I138))="","",OFFSET('Hygiene Data'!$I$11,0,10*ROW('Hygiene Data'!I138)))</f>
        <v/>
      </c>
      <c r="EE144" s="305" t="str">
        <f ca="true">+IF(OFFSET('Hygiene Data'!$I$12,0,10*ROW('Hygiene Data'!I138))="","",OFFSET('Hygiene Data'!$I$12,0,10*ROW('Hygiene Data'!I138)))</f>
        <v/>
      </c>
      <c r="EF144" s="305"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61"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5"/>
      <c r="BS145" s="305" t="str">
        <f ca="true">+IF(OFFSET('Water Data'!$D$27,0,10*ROW('Water Data'!D139))="","",OFFSET('Water Data'!$D$27,0,10*ROW('Water Data'!D139)))</f>
        <v/>
      </c>
      <c r="BT145" s="305" t="str">
        <f ca="true">+IF(OFFSET('Water Data'!$D$28,0,10*ROW('Water Data'!D139))="","",OFFSET('Water Data'!$D$28,0,10*ROW('Water Data'!D139)))</f>
        <v/>
      </c>
      <c r="BU145" s="305" t="str">
        <f ca="true">+IF(OFFSET('Water Data'!$D$29,0,10*ROW('Water Data'!D139))="","",OFFSET('Water Data'!$D$29,0,10*ROW('Water Data'!D139)))</f>
        <v/>
      </c>
      <c r="BV145" s="305" t="str">
        <f ca="true">+IF(OFFSET('Water Data'!$E$27,0,10*ROW('Water Data'!E139))="","",OFFSET('Water Data'!$E$27,0,10*ROW('Water Data'!E139)))</f>
        <v/>
      </c>
      <c r="BW145" s="305" t="str">
        <f ca="true">+IF(OFFSET('Water Data'!$E$28,0,10*ROW('Water Data'!E139))="","",OFFSET('Water Data'!$E$28,0,10*ROW('Water Data'!E139)))</f>
        <v/>
      </c>
      <c r="BX145" s="305" t="str">
        <f ca="true">+IF(OFFSET('Water Data'!$E$29,0,10*ROW('Water Data'!E139))="","",OFFSET('Water Data'!$E$29,0,10*ROW('Water Data'!E139)))</f>
        <v/>
      </c>
      <c r="BY145" s="305" t="str">
        <f ca="true">+IF(OFFSET('Water Data'!$F$27,0,10*ROW('Water Data'!F139))="","",OFFSET('Water Data'!$F$27,0,10*ROW('Water Data'!F139)))</f>
        <v/>
      </c>
      <c r="BZ145" s="305" t="str">
        <f ca="true">+IF(OFFSET('Water Data'!$F$28,0,10*ROW('Water Data'!F139))="","",OFFSET('Water Data'!$F$28,0,10*ROW('Water Data'!F139)))</f>
        <v/>
      </c>
      <c r="CA145" s="305" t="str">
        <f ca="true">+IF(OFFSET('Water Data'!$F$29,0,10*ROW('Water Data'!F139))="","",OFFSET('Water Data'!$F$29,0,10*ROW('Water Data'!F139)))</f>
        <v/>
      </c>
      <c r="CB145" s="305" t="str">
        <f ca="true">+IF(OFFSET('Water Data'!$G$27,0,10*ROW('Water Data'!G139))="","",OFFSET('Water Data'!$G$27,0,10*ROW('Water Data'!G139)))</f>
        <v/>
      </c>
      <c r="CC145" s="305" t="str">
        <f ca="true">+IF(OFFSET('Water Data'!$G$28,0,10*ROW('Water Data'!G139))="","",OFFSET('Water Data'!$G$28,0,10*ROW('Water Data'!G139)))</f>
        <v/>
      </c>
      <c r="CD145" s="305" t="str">
        <f ca="true">+IF(OFFSET('Water Data'!$G$29,0,10*ROW('Water Data'!G139))="","",OFFSET('Water Data'!$G$29,0,10*ROW('Water Data'!G139)))</f>
        <v/>
      </c>
      <c r="CE145" s="305" t="str">
        <f ca="true">+IF(OFFSET('Water Data'!$H$27,0,10*ROW('Water Data'!H139))="","",OFFSET('Water Data'!$H$27,0,10*ROW('Water Data'!H139)))</f>
        <v/>
      </c>
      <c r="CF145" s="305" t="str">
        <f ca="true">+IF(OFFSET('Water Data'!$H$28,0,10*ROW('Water Data'!H139))="","",OFFSET('Water Data'!$H$28,0,10*ROW('Water Data'!H139)))</f>
        <v/>
      </c>
      <c r="CG145" s="305" t="str">
        <f ca="true">+IF(OFFSET('Water Data'!$H$29,0,10*ROW('Water Data'!H139))="","",OFFSET('Water Data'!$H$29,0,10*ROW('Water Data'!H139)))</f>
        <v/>
      </c>
      <c r="CH145" s="305" t="str">
        <f ca="true">+IF(OFFSET('Water Data'!$I$27,0,10*ROW('Water Data'!I139))="","",OFFSET('Water Data'!$I$27,0,10*ROW('Water Data'!I139)))</f>
        <v/>
      </c>
      <c r="CI145" s="305" t="str">
        <f ca="true">+IF(OFFSET('Water Data'!$I$28,0,10*ROW('Water Data'!I139))="","",OFFSET('Water Data'!$I$28,0,10*ROW('Water Data'!I139)))</f>
        <v/>
      </c>
      <c r="CJ145" s="305" t="str">
        <f ca="true">+IF(OFFSET('Water Data'!$I$29,0,10*ROW('Water Data'!I139))="","",OFFSET('Water Data'!$I$29,0,10*ROW('Water Data'!I139)))</f>
        <v/>
      </c>
      <c r="CK145" s="305" t="str">
        <f ca="true">+IF(OFFSET('Sanitation Data'!$D$28,0,10*ROW('Sanitation Data'!D139))="","",OFFSET('Sanitation Data'!$D$28,0,10*ROW('Sanitation Data'!D139)))</f>
        <v/>
      </c>
      <c r="CL145" s="305" t="str">
        <f ca="true">+IF(OFFSET('Sanitation Data'!$D$29,0,10*ROW('Sanitation Data'!D139))="","",OFFSET('Sanitation Data'!$D$29,0,10*ROW('Sanitation Data'!D139)))</f>
        <v/>
      </c>
      <c r="CM145" s="305" t="str">
        <f ca="true">+IF(OFFSET('Sanitation Data'!$D$30,0,10*ROW('Sanitation Data'!D139))="","",OFFSET('Sanitation Data'!$D$30,0,10*ROW('Sanitation Data'!D139)))</f>
        <v/>
      </c>
      <c r="CN145" s="305" t="str">
        <f ca="true">+IF(OFFSET('Sanitation Data'!$D$31,0,10*ROW('Sanitation Data'!D139))="","",OFFSET('Sanitation Data'!$D$31,0,10*ROW('Sanitation Data'!D139)))</f>
        <v/>
      </c>
      <c r="CO145" s="305" t="str">
        <f ca="true">+IF(OFFSET('Sanitation Data'!$D$32,0,10*ROW('Sanitation Data'!D139))="","",OFFSET('Sanitation Data'!$D$32,0,10*ROW('Sanitation Data'!D139)))</f>
        <v/>
      </c>
      <c r="CP145" s="305" t="str">
        <f ca="true">+IF(OFFSET('Sanitation Data'!$E$28,0,10*ROW('Sanitation Data'!E139))="","",OFFSET('Sanitation Data'!$E$28,0,10*ROW('Sanitation Data'!E139)))</f>
        <v/>
      </c>
      <c r="CQ145" s="305" t="str">
        <f ca="true">+IF(OFFSET('Sanitation Data'!$E$29,0,10*ROW('Sanitation Data'!E139))="","",OFFSET('Sanitation Data'!$E$29,0,10*ROW('Sanitation Data'!E139)))</f>
        <v/>
      </c>
      <c r="CR145" s="305" t="str">
        <f ca="true">+IF(OFFSET('Sanitation Data'!$E$30,0,10*ROW('Sanitation Data'!E139))="","",OFFSET('Sanitation Data'!$E$30,0,10*ROW('Sanitation Data'!E139)))</f>
        <v/>
      </c>
      <c r="CS145" s="305" t="str">
        <f ca="true">+IF(OFFSET('Sanitation Data'!$E$31,0,10*ROW('Sanitation Data'!E139))="","",OFFSET('Sanitation Data'!$E$31,0,10*ROW('Sanitation Data'!E139)))</f>
        <v/>
      </c>
      <c r="CT145" s="305" t="str">
        <f ca="true">+IF(OFFSET('Sanitation Data'!$E$32,0,10*ROW('Sanitation Data'!E139))="","",OFFSET('Sanitation Data'!$E$32,0,10*ROW('Sanitation Data'!E139)))</f>
        <v/>
      </c>
      <c r="CU145" s="305" t="str">
        <f ca="true">+IF(OFFSET('Sanitation Data'!$F$28,0,10*ROW('Sanitation Data'!F139))="","",OFFSET('Sanitation Data'!$F$28,0,10*ROW('Sanitation Data'!F139)))</f>
        <v/>
      </c>
      <c r="CV145" s="305" t="str">
        <f ca="true">+IF(OFFSET('Sanitation Data'!$F$29,0,10*ROW('Sanitation Data'!F139))="","",OFFSET('Sanitation Data'!$F$29,0,10*ROW('Sanitation Data'!F139)))</f>
        <v/>
      </c>
      <c r="CW145" s="305" t="str">
        <f ca="true">+IF(OFFSET('Sanitation Data'!$F$30,0,10*ROW('Sanitation Data'!F139))="","",OFFSET('Sanitation Data'!$F$30,0,10*ROW('Sanitation Data'!F139)))</f>
        <v/>
      </c>
      <c r="CX145" s="305" t="str">
        <f ca="true">+IF(OFFSET('Sanitation Data'!$F$31,0,10*ROW('Sanitation Data'!F139))="","",OFFSET('Sanitation Data'!$F$31,0,10*ROW('Sanitation Data'!F139)))</f>
        <v/>
      </c>
      <c r="CY145" s="305" t="str">
        <f ca="true">+IF(OFFSET('Sanitation Data'!$F$32,0,10*ROW('Sanitation Data'!F139))="","",OFFSET('Sanitation Data'!$F$32,0,10*ROW('Sanitation Data'!F139)))</f>
        <v/>
      </c>
      <c r="CZ145" s="305" t="str">
        <f ca="true">+IF(OFFSET('Sanitation Data'!$G$28,0,10*ROW('Sanitation Data'!G139))="","",OFFSET('Sanitation Data'!$G$28,0,10*ROW('Sanitation Data'!G139)))</f>
        <v/>
      </c>
      <c r="DA145" s="305" t="str">
        <f ca="true">+IF(OFFSET('Sanitation Data'!$G$29,0,10*ROW('Sanitation Data'!G139))="","",OFFSET('Sanitation Data'!$G$29,0,10*ROW('Sanitation Data'!G139)))</f>
        <v/>
      </c>
      <c r="DB145" s="305" t="str">
        <f ca="true">+IF(OFFSET('Sanitation Data'!$G$30,0,10*ROW('Sanitation Data'!G139))="","",OFFSET('Sanitation Data'!$G$30,0,10*ROW('Sanitation Data'!G139)))</f>
        <v/>
      </c>
      <c r="DC145" s="305" t="str">
        <f ca="true">+IF(OFFSET('Sanitation Data'!$G$31,0,10*ROW('Sanitation Data'!G139))="","",OFFSET('Sanitation Data'!$G$31,0,10*ROW('Sanitation Data'!G139)))</f>
        <v/>
      </c>
      <c r="DD145" s="305" t="str">
        <f ca="true">+IF(OFFSET('Sanitation Data'!$G$32,0,10*ROW('Sanitation Data'!G139))="","",OFFSET('Sanitation Data'!$G$32,0,10*ROW('Sanitation Data'!G139)))</f>
        <v/>
      </c>
      <c r="DE145" s="305" t="str">
        <f ca="true">+IF(OFFSET('Sanitation Data'!$H$28,0,10*ROW('Sanitation Data'!H139))="","",OFFSET('Sanitation Data'!$H$28,0,10*ROW('Sanitation Data'!H139)))</f>
        <v/>
      </c>
      <c r="DF145" s="305" t="str">
        <f ca="true">+IF(OFFSET('Sanitation Data'!$H$29,0,10*ROW('Sanitation Data'!H139))="","",OFFSET('Sanitation Data'!$H$29,0,10*ROW('Sanitation Data'!H139)))</f>
        <v/>
      </c>
      <c r="DG145" s="305" t="str">
        <f ca="true">+IF(OFFSET('Sanitation Data'!$H$30,0,10*ROW('Sanitation Data'!H139))="","",OFFSET('Sanitation Data'!$H$30,0,10*ROW('Sanitation Data'!H139)))</f>
        <v/>
      </c>
      <c r="DH145" s="305" t="str">
        <f ca="true">+IF(OFFSET('Sanitation Data'!$H$31,0,10*ROW('Sanitation Data'!H139))="","",OFFSET('Sanitation Data'!$H$31,0,10*ROW('Sanitation Data'!H139)))</f>
        <v/>
      </c>
      <c r="DI145" s="305" t="str">
        <f ca="true">+IF(OFFSET('Sanitation Data'!$H$32,0,10*ROW('Sanitation Data'!H139))="","",OFFSET('Sanitation Data'!$H$32,0,10*ROW('Sanitation Data'!H139)))</f>
        <v/>
      </c>
      <c r="DJ145" s="305" t="str">
        <f ca="true">+IF(OFFSET('Sanitation Data'!$I$28,0,10*ROW('Sanitation Data'!I139))="","",OFFSET('Sanitation Data'!$I$28,0,10*ROW('Sanitation Data'!I139)))</f>
        <v/>
      </c>
      <c r="DK145" s="305" t="str">
        <f ca="true">+IF(OFFSET('Sanitation Data'!$I$29,0,10*ROW('Sanitation Data'!I139))="","",OFFSET('Sanitation Data'!$I$29,0,10*ROW('Sanitation Data'!I139)))</f>
        <v/>
      </c>
      <c r="DL145" s="305" t="str">
        <f ca="true">+IF(OFFSET('Sanitation Data'!$I$30,0,10*ROW('Sanitation Data'!I139))="","",OFFSET('Sanitation Data'!$I$30,0,10*ROW('Sanitation Data'!I139)))</f>
        <v/>
      </c>
      <c r="DM145" s="305" t="str">
        <f ca="true">+IF(OFFSET('Sanitation Data'!$I$31,0,10*ROW('Sanitation Data'!I139))="","",OFFSET('Sanitation Data'!$I$31,0,10*ROW('Sanitation Data'!I139)))</f>
        <v/>
      </c>
      <c r="DN145" s="305" t="str">
        <f ca="true">+IF(OFFSET('Sanitation Data'!$I$32,0,10*ROW('Sanitation Data'!I139))="","",OFFSET('Sanitation Data'!$I$32,0,10*ROW('Sanitation Data'!I139)))</f>
        <v/>
      </c>
      <c r="DO145" s="305" t="str">
        <f ca="true">+IF(OFFSET('Hygiene Data'!$D$11,0,10*ROW('Hygiene Data'!D139))="","",OFFSET('Hygiene Data'!$D$11,0,10*ROW('Hygiene Data'!D139)))</f>
        <v/>
      </c>
      <c r="DP145" s="305" t="str">
        <f ca="true">+IF(OFFSET('Hygiene Data'!$D$12,0,10*ROW('Hygiene Data'!D139))="","",OFFSET('Hygiene Data'!$D$12,0,10*ROW('Hygiene Data'!D139)))</f>
        <v/>
      </c>
      <c r="DQ145" s="305" t="str">
        <f ca="true">+IF(OFFSET('Hygiene Data'!$D$13,0,10*ROW('Hygiene Data'!D139))="","",OFFSET('Hygiene Data'!$D$13,0,10*ROW('Hygiene Data'!D139)))</f>
        <v/>
      </c>
      <c r="DR145" s="305" t="str">
        <f ca="true">+IF(OFFSET('Hygiene Data'!$E$11,0,10*ROW('Hygiene Data'!E139))="","",OFFSET('Hygiene Data'!$E$11,0,10*ROW('Hygiene Data'!E139)))</f>
        <v/>
      </c>
      <c r="DS145" s="305" t="str">
        <f ca="true">+IF(OFFSET('Hygiene Data'!$E$12,0,10*ROW('Hygiene Data'!E139))="","",OFFSET('Hygiene Data'!$E$12,0,10*ROW('Hygiene Data'!E139)))</f>
        <v/>
      </c>
      <c r="DT145" s="305" t="str">
        <f ca="true">+IF(OFFSET('Hygiene Data'!$E$13,0,10*ROW('Hygiene Data'!E139))="","",OFFSET('Hygiene Data'!$E$13,0,10*ROW('Hygiene Data'!E139)))</f>
        <v/>
      </c>
      <c r="DU145" s="305" t="str">
        <f ca="true">+IF(OFFSET('Hygiene Data'!$F$11,0,10*ROW('Hygiene Data'!F139))="","",OFFSET('Hygiene Data'!$F$11,0,10*ROW('Hygiene Data'!F139)))</f>
        <v/>
      </c>
      <c r="DV145" s="305" t="str">
        <f ca="true">+IF(OFFSET('Hygiene Data'!$F$12,0,10*ROW('Hygiene Data'!F139))="","",OFFSET('Hygiene Data'!$F$12,0,10*ROW('Hygiene Data'!F139)))</f>
        <v/>
      </c>
      <c r="DW145" s="305" t="str">
        <f ca="true">+IF(OFFSET('Hygiene Data'!$F$13,0,10*ROW('Hygiene Data'!F139))="","",OFFSET('Hygiene Data'!$F$13,0,10*ROW('Hygiene Data'!F139)))</f>
        <v/>
      </c>
      <c r="DX145" s="305" t="str">
        <f ca="true">+IF(OFFSET('Hygiene Data'!$G$11,0,10*ROW('Hygiene Data'!G139))="","",OFFSET('Hygiene Data'!$G$11,0,10*ROW('Hygiene Data'!G139)))</f>
        <v/>
      </c>
      <c r="DY145" s="305" t="str">
        <f ca="true">+IF(OFFSET('Hygiene Data'!$G$12,0,10*ROW('Hygiene Data'!G139))="","",OFFSET('Hygiene Data'!$G$12,0,10*ROW('Hygiene Data'!G139)))</f>
        <v/>
      </c>
      <c r="DZ145" s="305" t="str">
        <f ca="true">+IF(OFFSET('Hygiene Data'!$G$13,0,10*ROW('Hygiene Data'!G139))="","",OFFSET('Hygiene Data'!$G$13,0,10*ROW('Hygiene Data'!G139)))</f>
        <v/>
      </c>
      <c r="EA145" s="305" t="str">
        <f ca="true">+IF(OFFSET('Hygiene Data'!$H$11,0,10*ROW('Hygiene Data'!H139))="","",OFFSET('Hygiene Data'!$H$11,0,10*ROW('Hygiene Data'!H139)))</f>
        <v/>
      </c>
      <c r="EB145" s="305" t="str">
        <f ca="true">+IF(OFFSET('Hygiene Data'!$H$12,0,10*ROW('Hygiene Data'!H139))="","",OFFSET('Hygiene Data'!$H$12,0,10*ROW('Hygiene Data'!H139)))</f>
        <v/>
      </c>
      <c r="EC145" s="305" t="str">
        <f ca="true">+IF(OFFSET('Hygiene Data'!$H$13,0,10*ROW('Hygiene Data'!H139))="","",OFFSET('Hygiene Data'!$H$13,0,10*ROW('Hygiene Data'!H139)))</f>
        <v/>
      </c>
      <c r="ED145" s="305" t="str">
        <f ca="true">+IF(OFFSET('Hygiene Data'!$I$11,0,10*ROW('Hygiene Data'!I139))="","",OFFSET('Hygiene Data'!$I$11,0,10*ROW('Hygiene Data'!I139)))</f>
        <v/>
      </c>
      <c r="EE145" s="305" t="str">
        <f ca="true">+IF(OFFSET('Hygiene Data'!$I$12,0,10*ROW('Hygiene Data'!I139))="","",OFFSET('Hygiene Data'!$I$12,0,10*ROW('Hygiene Data'!I139)))</f>
        <v/>
      </c>
      <c r="EF145" s="305"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61"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5"/>
      <c r="BS146" s="305" t="str">
        <f ca="true">+IF(OFFSET('Water Data'!$D$27,0,10*ROW('Water Data'!D140))="","",OFFSET('Water Data'!$D$27,0,10*ROW('Water Data'!D140)))</f>
        <v/>
      </c>
      <c r="BT146" s="305" t="str">
        <f ca="true">+IF(OFFSET('Water Data'!$D$28,0,10*ROW('Water Data'!D140))="","",OFFSET('Water Data'!$D$28,0,10*ROW('Water Data'!D140)))</f>
        <v/>
      </c>
      <c r="BU146" s="305" t="str">
        <f ca="true">+IF(OFFSET('Water Data'!$D$29,0,10*ROW('Water Data'!D140))="","",OFFSET('Water Data'!$D$29,0,10*ROW('Water Data'!D140)))</f>
        <v/>
      </c>
      <c r="BV146" s="305" t="str">
        <f ca="true">+IF(OFFSET('Water Data'!$E$27,0,10*ROW('Water Data'!E140))="","",OFFSET('Water Data'!$E$27,0,10*ROW('Water Data'!E140)))</f>
        <v/>
      </c>
      <c r="BW146" s="305" t="str">
        <f ca="true">+IF(OFFSET('Water Data'!$E$28,0,10*ROW('Water Data'!E140))="","",OFFSET('Water Data'!$E$28,0,10*ROW('Water Data'!E140)))</f>
        <v/>
      </c>
      <c r="BX146" s="305" t="str">
        <f ca="true">+IF(OFFSET('Water Data'!$E$29,0,10*ROW('Water Data'!E140))="","",OFFSET('Water Data'!$E$29,0,10*ROW('Water Data'!E140)))</f>
        <v/>
      </c>
      <c r="BY146" s="305" t="str">
        <f ca="true">+IF(OFFSET('Water Data'!$F$27,0,10*ROW('Water Data'!F140))="","",OFFSET('Water Data'!$F$27,0,10*ROW('Water Data'!F140)))</f>
        <v/>
      </c>
      <c r="BZ146" s="305" t="str">
        <f ca="true">+IF(OFFSET('Water Data'!$F$28,0,10*ROW('Water Data'!F140))="","",OFFSET('Water Data'!$F$28,0,10*ROW('Water Data'!F140)))</f>
        <v/>
      </c>
      <c r="CA146" s="305" t="str">
        <f ca="true">+IF(OFFSET('Water Data'!$F$29,0,10*ROW('Water Data'!F140))="","",OFFSET('Water Data'!$F$29,0,10*ROW('Water Data'!F140)))</f>
        <v/>
      </c>
      <c r="CB146" s="305" t="str">
        <f ca="true">+IF(OFFSET('Water Data'!$G$27,0,10*ROW('Water Data'!G140))="","",OFFSET('Water Data'!$G$27,0,10*ROW('Water Data'!G140)))</f>
        <v/>
      </c>
      <c r="CC146" s="305" t="str">
        <f ca="true">+IF(OFFSET('Water Data'!$G$28,0,10*ROW('Water Data'!G140))="","",OFFSET('Water Data'!$G$28,0,10*ROW('Water Data'!G140)))</f>
        <v/>
      </c>
      <c r="CD146" s="305" t="str">
        <f ca="true">+IF(OFFSET('Water Data'!$G$29,0,10*ROW('Water Data'!G140))="","",OFFSET('Water Data'!$G$29,0,10*ROW('Water Data'!G140)))</f>
        <v/>
      </c>
      <c r="CE146" s="305" t="str">
        <f ca="true">+IF(OFFSET('Water Data'!$H$27,0,10*ROW('Water Data'!H140))="","",OFFSET('Water Data'!$H$27,0,10*ROW('Water Data'!H140)))</f>
        <v/>
      </c>
      <c r="CF146" s="305" t="str">
        <f ca="true">+IF(OFFSET('Water Data'!$H$28,0,10*ROW('Water Data'!H140))="","",OFFSET('Water Data'!$H$28,0,10*ROW('Water Data'!H140)))</f>
        <v/>
      </c>
      <c r="CG146" s="305" t="str">
        <f ca="true">+IF(OFFSET('Water Data'!$H$29,0,10*ROW('Water Data'!H140))="","",OFFSET('Water Data'!$H$29,0,10*ROW('Water Data'!H140)))</f>
        <v/>
      </c>
      <c r="CH146" s="305" t="str">
        <f ca="true">+IF(OFFSET('Water Data'!$I$27,0,10*ROW('Water Data'!I140))="","",OFFSET('Water Data'!$I$27,0,10*ROW('Water Data'!I140)))</f>
        <v/>
      </c>
      <c r="CI146" s="305" t="str">
        <f ca="true">+IF(OFFSET('Water Data'!$I$28,0,10*ROW('Water Data'!I140))="","",OFFSET('Water Data'!$I$28,0,10*ROW('Water Data'!I140)))</f>
        <v/>
      </c>
      <c r="CJ146" s="305" t="str">
        <f ca="true">+IF(OFFSET('Water Data'!$I$29,0,10*ROW('Water Data'!I140))="","",OFFSET('Water Data'!$I$29,0,10*ROW('Water Data'!I140)))</f>
        <v/>
      </c>
      <c r="CK146" s="305" t="str">
        <f ca="true">+IF(OFFSET('Sanitation Data'!$D$28,0,10*ROW('Sanitation Data'!D140))="","",OFFSET('Sanitation Data'!$D$28,0,10*ROW('Sanitation Data'!D140)))</f>
        <v/>
      </c>
      <c r="CL146" s="305" t="str">
        <f ca="true">+IF(OFFSET('Sanitation Data'!$D$29,0,10*ROW('Sanitation Data'!D140))="","",OFFSET('Sanitation Data'!$D$29,0,10*ROW('Sanitation Data'!D140)))</f>
        <v/>
      </c>
      <c r="CM146" s="305" t="str">
        <f ca="true">+IF(OFFSET('Sanitation Data'!$D$30,0,10*ROW('Sanitation Data'!D140))="","",OFFSET('Sanitation Data'!$D$30,0,10*ROW('Sanitation Data'!D140)))</f>
        <v/>
      </c>
      <c r="CN146" s="305" t="str">
        <f ca="true">+IF(OFFSET('Sanitation Data'!$D$31,0,10*ROW('Sanitation Data'!D140))="","",OFFSET('Sanitation Data'!$D$31,0,10*ROW('Sanitation Data'!D140)))</f>
        <v/>
      </c>
      <c r="CO146" s="305" t="str">
        <f ca="true">+IF(OFFSET('Sanitation Data'!$D$32,0,10*ROW('Sanitation Data'!D140))="","",OFFSET('Sanitation Data'!$D$32,0,10*ROW('Sanitation Data'!D140)))</f>
        <v/>
      </c>
      <c r="CP146" s="305" t="str">
        <f ca="true">+IF(OFFSET('Sanitation Data'!$E$28,0,10*ROW('Sanitation Data'!E140))="","",OFFSET('Sanitation Data'!$E$28,0,10*ROW('Sanitation Data'!E140)))</f>
        <v/>
      </c>
      <c r="CQ146" s="305" t="str">
        <f ca="true">+IF(OFFSET('Sanitation Data'!$E$29,0,10*ROW('Sanitation Data'!E140))="","",OFFSET('Sanitation Data'!$E$29,0,10*ROW('Sanitation Data'!E140)))</f>
        <v/>
      </c>
      <c r="CR146" s="305" t="str">
        <f ca="true">+IF(OFFSET('Sanitation Data'!$E$30,0,10*ROW('Sanitation Data'!E140))="","",OFFSET('Sanitation Data'!$E$30,0,10*ROW('Sanitation Data'!E140)))</f>
        <v/>
      </c>
      <c r="CS146" s="305" t="str">
        <f ca="true">+IF(OFFSET('Sanitation Data'!$E$31,0,10*ROW('Sanitation Data'!E140))="","",OFFSET('Sanitation Data'!$E$31,0,10*ROW('Sanitation Data'!E140)))</f>
        <v/>
      </c>
      <c r="CT146" s="305" t="str">
        <f ca="true">+IF(OFFSET('Sanitation Data'!$E$32,0,10*ROW('Sanitation Data'!E140))="","",OFFSET('Sanitation Data'!$E$32,0,10*ROW('Sanitation Data'!E140)))</f>
        <v/>
      </c>
      <c r="CU146" s="305" t="str">
        <f ca="true">+IF(OFFSET('Sanitation Data'!$F$28,0,10*ROW('Sanitation Data'!F140))="","",OFFSET('Sanitation Data'!$F$28,0,10*ROW('Sanitation Data'!F140)))</f>
        <v/>
      </c>
      <c r="CV146" s="305" t="str">
        <f ca="true">+IF(OFFSET('Sanitation Data'!$F$29,0,10*ROW('Sanitation Data'!F140))="","",OFFSET('Sanitation Data'!$F$29,0,10*ROW('Sanitation Data'!F140)))</f>
        <v/>
      </c>
      <c r="CW146" s="305" t="str">
        <f ca="true">+IF(OFFSET('Sanitation Data'!$F$30,0,10*ROW('Sanitation Data'!F140))="","",OFFSET('Sanitation Data'!$F$30,0,10*ROW('Sanitation Data'!F140)))</f>
        <v/>
      </c>
      <c r="CX146" s="305" t="str">
        <f ca="true">+IF(OFFSET('Sanitation Data'!$F$31,0,10*ROW('Sanitation Data'!F140))="","",OFFSET('Sanitation Data'!$F$31,0,10*ROW('Sanitation Data'!F140)))</f>
        <v/>
      </c>
      <c r="CY146" s="305" t="str">
        <f ca="true">+IF(OFFSET('Sanitation Data'!$F$32,0,10*ROW('Sanitation Data'!F140))="","",OFFSET('Sanitation Data'!$F$32,0,10*ROW('Sanitation Data'!F140)))</f>
        <v/>
      </c>
      <c r="CZ146" s="305" t="str">
        <f ca="true">+IF(OFFSET('Sanitation Data'!$G$28,0,10*ROW('Sanitation Data'!G140))="","",OFFSET('Sanitation Data'!$G$28,0,10*ROW('Sanitation Data'!G140)))</f>
        <v/>
      </c>
      <c r="DA146" s="305" t="str">
        <f ca="true">+IF(OFFSET('Sanitation Data'!$G$29,0,10*ROW('Sanitation Data'!G140))="","",OFFSET('Sanitation Data'!$G$29,0,10*ROW('Sanitation Data'!G140)))</f>
        <v/>
      </c>
      <c r="DB146" s="305" t="str">
        <f ca="true">+IF(OFFSET('Sanitation Data'!$G$30,0,10*ROW('Sanitation Data'!G140))="","",OFFSET('Sanitation Data'!$G$30,0,10*ROW('Sanitation Data'!G140)))</f>
        <v/>
      </c>
      <c r="DC146" s="305" t="str">
        <f ca="true">+IF(OFFSET('Sanitation Data'!$G$31,0,10*ROW('Sanitation Data'!G140))="","",OFFSET('Sanitation Data'!$G$31,0,10*ROW('Sanitation Data'!G140)))</f>
        <v/>
      </c>
      <c r="DD146" s="305" t="str">
        <f ca="true">+IF(OFFSET('Sanitation Data'!$G$32,0,10*ROW('Sanitation Data'!G140))="","",OFFSET('Sanitation Data'!$G$32,0,10*ROW('Sanitation Data'!G140)))</f>
        <v/>
      </c>
      <c r="DE146" s="305" t="str">
        <f ca="true">+IF(OFFSET('Sanitation Data'!$H$28,0,10*ROW('Sanitation Data'!H140))="","",OFFSET('Sanitation Data'!$H$28,0,10*ROW('Sanitation Data'!H140)))</f>
        <v/>
      </c>
      <c r="DF146" s="305" t="str">
        <f ca="true">+IF(OFFSET('Sanitation Data'!$H$29,0,10*ROW('Sanitation Data'!H140))="","",OFFSET('Sanitation Data'!$H$29,0,10*ROW('Sanitation Data'!H140)))</f>
        <v/>
      </c>
      <c r="DG146" s="305" t="str">
        <f ca="true">+IF(OFFSET('Sanitation Data'!$H$30,0,10*ROW('Sanitation Data'!H140))="","",OFFSET('Sanitation Data'!$H$30,0,10*ROW('Sanitation Data'!H140)))</f>
        <v/>
      </c>
      <c r="DH146" s="305" t="str">
        <f ca="true">+IF(OFFSET('Sanitation Data'!$H$31,0,10*ROW('Sanitation Data'!H140))="","",OFFSET('Sanitation Data'!$H$31,0,10*ROW('Sanitation Data'!H140)))</f>
        <v/>
      </c>
      <c r="DI146" s="305" t="str">
        <f ca="true">+IF(OFFSET('Sanitation Data'!$H$32,0,10*ROW('Sanitation Data'!H140))="","",OFFSET('Sanitation Data'!$H$32,0,10*ROW('Sanitation Data'!H140)))</f>
        <v/>
      </c>
      <c r="DJ146" s="305" t="str">
        <f ca="true">+IF(OFFSET('Sanitation Data'!$I$28,0,10*ROW('Sanitation Data'!I140))="","",OFFSET('Sanitation Data'!$I$28,0,10*ROW('Sanitation Data'!I140)))</f>
        <v/>
      </c>
      <c r="DK146" s="305" t="str">
        <f ca="true">+IF(OFFSET('Sanitation Data'!$I$29,0,10*ROW('Sanitation Data'!I140))="","",OFFSET('Sanitation Data'!$I$29,0,10*ROW('Sanitation Data'!I140)))</f>
        <v/>
      </c>
      <c r="DL146" s="305" t="str">
        <f ca="true">+IF(OFFSET('Sanitation Data'!$I$30,0,10*ROW('Sanitation Data'!I140))="","",OFFSET('Sanitation Data'!$I$30,0,10*ROW('Sanitation Data'!I140)))</f>
        <v/>
      </c>
      <c r="DM146" s="305" t="str">
        <f ca="true">+IF(OFFSET('Sanitation Data'!$I$31,0,10*ROW('Sanitation Data'!I140))="","",OFFSET('Sanitation Data'!$I$31,0,10*ROW('Sanitation Data'!I140)))</f>
        <v/>
      </c>
      <c r="DN146" s="305" t="str">
        <f ca="true">+IF(OFFSET('Sanitation Data'!$I$32,0,10*ROW('Sanitation Data'!I140))="","",OFFSET('Sanitation Data'!$I$32,0,10*ROW('Sanitation Data'!I140)))</f>
        <v/>
      </c>
      <c r="DO146" s="305" t="str">
        <f ca="true">+IF(OFFSET('Hygiene Data'!$D$11,0,10*ROW('Hygiene Data'!D140))="","",OFFSET('Hygiene Data'!$D$11,0,10*ROW('Hygiene Data'!D140)))</f>
        <v/>
      </c>
      <c r="DP146" s="305" t="str">
        <f ca="true">+IF(OFFSET('Hygiene Data'!$D$12,0,10*ROW('Hygiene Data'!D140))="","",OFFSET('Hygiene Data'!$D$12,0,10*ROW('Hygiene Data'!D140)))</f>
        <v/>
      </c>
      <c r="DQ146" s="305" t="str">
        <f ca="true">+IF(OFFSET('Hygiene Data'!$D$13,0,10*ROW('Hygiene Data'!D140))="","",OFFSET('Hygiene Data'!$D$13,0,10*ROW('Hygiene Data'!D140)))</f>
        <v/>
      </c>
      <c r="DR146" s="305" t="str">
        <f ca="true">+IF(OFFSET('Hygiene Data'!$E$11,0,10*ROW('Hygiene Data'!E140))="","",OFFSET('Hygiene Data'!$E$11,0,10*ROW('Hygiene Data'!E140)))</f>
        <v/>
      </c>
      <c r="DS146" s="305" t="str">
        <f ca="true">+IF(OFFSET('Hygiene Data'!$E$12,0,10*ROW('Hygiene Data'!E140))="","",OFFSET('Hygiene Data'!$E$12,0,10*ROW('Hygiene Data'!E140)))</f>
        <v/>
      </c>
      <c r="DT146" s="305" t="str">
        <f ca="true">+IF(OFFSET('Hygiene Data'!$E$13,0,10*ROW('Hygiene Data'!E140))="","",OFFSET('Hygiene Data'!$E$13,0,10*ROW('Hygiene Data'!E140)))</f>
        <v/>
      </c>
      <c r="DU146" s="305" t="str">
        <f ca="true">+IF(OFFSET('Hygiene Data'!$F$11,0,10*ROW('Hygiene Data'!F140))="","",OFFSET('Hygiene Data'!$F$11,0,10*ROW('Hygiene Data'!F140)))</f>
        <v/>
      </c>
      <c r="DV146" s="305" t="str">
        <f ca="true">+IF(OFFSET('Hygiene Data'!$F$12,0,10*ROW('Hygiene Data'!F140))="","",OFFSET('Hygiene Data'!$F$12,0,10*ROW('Hygiene Data'!F140)))</f>
        <v/>
      </c>
      <c r="DW146" s="305" t="str">
        <f ca="true">+IF(OFFSET('Hygiene Data'!$F$13,0,10*ROW('Hygiene Data'!F140))="","",OFFSET('Hygiene Data'!$F$13,0,10*ROW('Hygiene Data'!F140)))</f>
        <v/>
      </c>
      <c r="DX146" s="305" t="str">
        <f ca="true">+IF(OFFSET('Hygiene Data'!$G$11,0,10*ROW('Hygiene Data'!G140))="","",OFFSET('Hygiene Data'!$G$11,0,10*ROW('Hygiene Data'!G140)))</f>
        <v/>
      </c>
      <c r="DY146" s="305" t="str">
        <f ca="true">+IF(OFFSET('Hygiene Data'!$G$12,0,10*ROW('Hygiene Data'!G140))="","",OFFSET('Hygiene Data'!$G$12,0,10*ROW('Hygiene Data'!G140)))</f>
        <v/>
      </c>
      <c r="DZ146" s="305" t="str">
        <f ca="true">+IF(OFFSET('Hygiene Data'!$G$13,0,10*ROW('Hygiene Data'!G140))="","",OFFSET('Hygiene Data'!$G$13,0,10*ROW('Hygiene Data'!G140)))</f>
        <v/>
      </c>
      <c r="EA146" s="305" t="str">
        <f ca="true">+IF(OFFSET('Hygiene Data'!$H$11,0,10*ROW('Hygiene Data'!H140))="","",OFFSET('Hygiene Data'!$H$11,0,10*ROW('Hygiene Data'!H140)))</f>
        <v/>
      </c>
      <c r="EB146" s="305" t="str">
        <f ca="true">+IF(OFFSET('Hygiene Data'!$H$12,0,10*ROW('Hygiene Data'!H140))="","",OFFSET('Hygiene Data'!$H$12,0,10*ROW('Hygiene Data'!H140)))</f>
        <v/>
      </c>
      <c r="EC146" s="305" t="str">
        <f ca="true">+IF(OFFSET('Hygiene Data'!$H$13,0,10*ROW('Hygiene Data'!H140))="","",OFFSET('Hygiene Data'!$H$13,0,10*ROW('Hygiene Data'!H140)))</f>
        <v/>
      </c>
      <c r="ED146" s="305" t="str">
        <f ca="true">+IF(OFFSET('Hygiene Data'!$I$11,0,10*ROW('Hygiene Data'!I140))="","",OFFSET('Hygiene Data'!$I$11,0,10*ROW('Hygiene Data'!I140)))</f>
        <v/>
      </c>
      <c r="EE146" s="305" t="str">
        <f ca="true">+IF(OFFSET('Hygiene Data'!$I$12,0,10*ROW('Hygiene Data'!I140))="","",OFFSET('Hygiene Data'!$I$12,0,10*ROW('Hygiene Data'!I140)))</f>
        <v/>
      </c>
      <c r="EF146" s="305"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61"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5"/>
      <c r="BS147" s="305" t="str">
        <f ca="true">+IF(OFFSET('Water Data'!$D$27,0,10*ROW('Water Data'!D141))="","",OFFSET('Water Data'!$D$27,0,10*ROW('Water Data'!D141)))</f>
        <v/>
      </c>
      <c r="BT147" s="305" t="str">
        <f ca="true">+IF(OFFSET('Water Data'!$D$28,0,10*ROW('Water Data'!D141))="","",OFFSET('Water Data'!$D$28,0,10*ROW('Water Data'!D141)))</f>
        <v/>
      </c>
      <c r="BU147" s="305" t="str">
        <f ca="true">+IF(OFFSET('Water Data'!$D$29,0,10*ROW('Water Data'!D141))="","",OFFSET('Water Data'!$D$29,0,10*ROW('Water Data'!D141)))</f>
        <v/>
      </c>
      <c r="BV147" s="305" t="str">
        <f ca="true">+IF(OFFSET('Water Data'!$E$27,0,10*ROW('Water Data'!E141))="","",OFFSET('Water Data'!$E$27,0,10*ROW('Water Data'!E141)))</f>
        <v/>
      </c>
      <c r="BW147" s="305" t="str">
        <f ca="true">+IF(OFFSET('Water Data'!$E$28,0,10*ROW('Water Data'!E141))="","",OFFSET('Water Data'!$E$28,0,10*ROW('Water Data'!E141)))</f>
        <v/>
      </c>
      <c r="BX147" s="305" t="str">
        <f ca="true">+IF(OFFSET('Water Data'!$E$29,0,10*ROW('Water Data'!E141))="","",OFFSET('Water Data'!$E$29,0,10*ROW('Water Data'!E141)))</f>
        <v/>
      </c>
      <c r="BY147" s="305" t="str">
        <f ca="true">+IF(OFFSET('Water Data'!$F$27,0,10*ROW('Water Data'!F141))="","",OFFSET('Water Data'!$F$27,0,10*ROW('Water Data'!F141)))</f>
        <v/>
      </c>
      <c r="BZ147" s="305" t="str">
        <f ca="true">+IF(OFFSET('Water Data'!$F$28,0,10*ROW('Water Data'!F141))="","",OFFSET('Water Data'!$F$28,0,10*ROW('Water Data'!F141)))</f>
        <v/>
      </c>
      <c r="CA147" s="305" t="str">
        <f ca="true">+IF(OFFSET('Water Data'!$F$29,0,10*ROW('Water Data'!F141))="","",OFFSET('Water Data'!$F$29,0,10*ROW('Water Data'!F141)))</f>
        <v/>
      </c>
      <c r="CB147" s="305" t="str">
        <f ca="true">+IF(OFFSET('Water Data'!$G$27,0,10*ROW('Water Data'!G141))="","",OFFSET('Water Data'!$G$27,0,10*ROW('Water Data'!G141)))</f>
        <v/>
      </c>
      <c r="CC147" s="305" t="str">
        <f ca="true">+IF(OFFSET('Water Data'!$G$28,0,10*ROW('Water Data'!G141))="","",OFFSET('Water Data'!$G$28,0,10*ROW('Water Data'!G141)))</f>
        <v/>
      </c>
      <c r="CD147" s="305" t="str">
        <f ca="true">+IF(OFFSET('Water Data'!$G$29,0,10*ROW('Water Data'!G141))="","",OFFSET('Water Data'!$G$29,0,10*ROW('Water Data'!G141)))</f>
        <v/>
      </c>
      <c r="CE147" s="305" t="str">
        <f ca="true">+IF(OFFSET('Water Data'!$H$27,0,10*ROW('Water Data'!H141))="","",OFFSET('Water Data'!$H$27,0,10*ROW('Water Data'!H141)))</f>
        <v/>
      </c>
      <c r="CF147" s="305" t="str">
        <f ca="true">+IF(OFFSET('Water Data'!$H$28,0,10*ROW('Water Data'!H141))="","",OFFSET('Water Data'!$H$28,0,10*ROW('Water Data'!H141)))</f>
        <v/>
      </c>
      <c r="CG147" s="305" t="str">
        <f ca="true">+IF(OFFSET('Water Data'!$H$29,0,10*ROW('Water Data'!H141))="","",OFFSET('Water Data'!$H$29,0,10*ROW('Water Data'!H141)))</f>
        <v/>
      </c>
      <c r="CH147" s="305" t="str">
        <f ca="true">+IF(OFFSET('Water Data'!$I$27,0,10*ROW('Water Data'!I141))="","",OFFSET('Water Data'!$I$27,0,10*ROW('Water Data'!I141)))</f>
        <v/>
      </c>
      <c r="CI147" s="305" t="str">
        <f ca="true">+IF(OFFSET('Water Data'!$I$28,0,10*ROW('Water Data'!I141))="","",OFFSET('Water Data'!$I$28,0,10*ROW('Water Data'!I141)))</f>
        <v/>
      </c>
      <c r="CJ147" s="305" t="str">
        <f ca="true">+IF(OFFSET('Water Data'!$I$29,0,10*ROW('Water Data'!I141))="","",OFFSET('Water Data'!$I$29,0,10*ROW('Water Data'!I141)))</f>
        <v/>
      </c>
      <c r="CK147" s="305" t="str">
        <f ca="true">+IF(OFFSET('Sanitation Data'!$D$28,0,10*ROW('Sanitation Data'!D141))="","",OFFSET('Sanitation Data'!$D$28,0,10*ROW('Sanitation Data'!D141)))</f>
        <v/>
      </c>
      <c r="CL147" s="305" t="str">
        <f ca="true">+IF(OFFSET('Sanitation Data'!$D$29,0,10*ROW('Sanitation Data'!D141))="","",OFFSET('Sanitation Data'!$D$29,0,10*ROW('Sanitation Data'!D141)))</f>
        <v/>
      </c>
      <c r="CM147" s="305" t="str">
        <f ca="true">+IF(OFFSET('Sanitation Data'!$D$30,0,10*ROW('Sanitation Data'!D141))="","",OFFSET('Sanitation Data'!$D$30,0,10*ROW('Sanitation Data'!D141)))</f>
        <v/>
      </c>
      <c r="CN147" s="305" t="str">
        <f ca="true">+IF(OFFSET('Sanitation Data'!$D$31,0,10*ROW('Sanitation Data'!D141))="","",OFFSET('Sanitation Data'!$D$31,0,10*ROW('Sanitation Data'!D141)))</f>
        <v/>
      </c>
      <c r="CO147" s="305" t="str">
        <f ca="true">+IF(OFFSET('Sanitation Data'!$D$32,0,10*ROW('Sanitation Data'!D141))="","",OFFSET('Sanitation Data'!$D$32,0,10*ROW('Sanitation Data'!D141)))</f>
        <v/>
      </c>
      <c r="CP147" s="305" t="str">
        <f ca="true">+IF(OFFSET('Sanitation Data'!$E$28,0,10*ROW('Sanitation Data'!E141))="","",OFFSET('Sanitation Data'!$E$28,0,10*ROW('Sanitation Data'!E141)))</f>
        <v/>
      </c>
      <c r="CQ147" s="305" t="str">
        <f ca="true">+IF(OFFSET('Sanitation Data'!$E$29,0,10*ROW('Sanitation Data'!E141))="","",OFFSET('Sanitation Data'!$E$29,0,10*ROW('Sanitation Data'!E141)))</f>
        <v/>
      </c>
      <c r="CR147" s="305" t="str">
        <f ca="true">+IF(OFFSET('Sanitation Data'!$E$30,0,10*ROW('Sanitation Data'!E141))="","",OFFSET('Sanitation Data'!$E$30,0,10*ROW('Sanitation Data'!E141)))</f>
        <v/>
      </c>
      <c r="CS147" s="305" t="str">
        <f ca="true">+IF(OFFSET('Sanitation Data'!$E$31,0,10*ROW('Sanitation Data'!E141))="","",OFFSET('Sanitation Data'!$E$31,0,10*ROW('Sanitation Data'!E141)))</f>
        <v/>
      </c>
      <c r="CT147" s="305" t="str">
        <f ca="true">+IF(OFFSET('Sanitation Data'!$E$32,0,10*ROW('Sanitation Data'!E141))="","",OFFSET('Sanitation Data'!$E$32,0,10*ROW('Sanitation Data'!E141)))</f>
        <v/>
      </c>
      <c r="CU147" s="305" t="str">
        <f ca="true">+IF(OFFSET('Sanitation Data'!$F$28,0,10*ROW('Sanitation Data'!F141))="","",OFFSET('Sanitation Data'!$F$28,0,10*ROW('Sanitation Data'!F141)))</f>
        <v/>
      </c>
      <c r="CV147" s="305" t="str">
        <f ca="true">+IF(OFFSET('Sanitation Data'!$F$29,0,10*ROW('Sanitation Data'!F141))="","",OFFSET('Sanitation Data'!$F$29,0,10*ROW('Sanitation Data'!F141)))</f>
        <v/>
      </c>
      <c r="CW147" s="305" t="str">
        <f ca="true">+IF(OFFSET('Sanitation Data'!$F$30,0,10*ROW('Sanitation Data'!F141))="","",OFFSET('Sanitation Data'!$F$30,0,10*ROW('Sanitation Data'!F141)))</f>
        <v/>
      </c>
      <c r="CX147" s="305" t="str">
        <f ca="true">+IF(OFFSET('Sanitation Data'!$F$31,0,10*ROW('Sanitation Data'!F141))="","",OFFSET('Sanitation Data'!$F$31,0,10*ROW('Sanitation Data'!F141)))</f>
        <v/>
      </c>
      <c r="CY147" s="305" t="str">
        <f ca="true">+IF(OFFSET('Sanitation Data'!$F$32,0,10*ROW('Sanitation Data'!F141))="","",OFFSET('Sanitation Data'!$F$32,0,10*ROW('Sanitation Data'!F141)))</f>
        <v/>
      </c>
      <c r="CZ147" s="305" t="str">
        <f ca="true">+IF(OFFSET('Sanitation Data'!$G$28,0,10*ROW('Sanitation Data'!G141))="","",OFFSET('Sanitation Data'!$G$28,0,10*ROW('Sanitation Data'!G141)))</f>
        <v/>
      </c>
      <c r="DA147" s="305" t="str">
        <f ca="true">+IF(OFFSET('Sanitation Data'!$G$29,0,10*ROW('Sanitation Data'!G141))="","",OFFSET('Sanitation Data'!$G$29,0,10*ROW('Sanitation Data'!G141)))</f>
        <v/>
      </c>
      <c r="DB147" s="305" t="str">
        <f ca="true">+IF(OFFSET('Sanitation Data'!$G$30,0,10*ROW('Sanitation Data'!G141))="","",OFFSET('Sanitation Data'!$G$30,0,10*ROW('Sanitation Data'!G141)))</f>
        <v/>
      </c>
      <c r="DC147" s="305" t="str">
        <f ca="true">+IF(OFFSET('Sanitation Data'!$G$31,0,10*ROW('Sanitation Data'!G141))="","",OFFSET('Sanitation Data'!$G$31,0,10*ROW('Sanitation Data'!G141)))</f>
        <v/>
      </c>
      <c r="DD147" s="305" t="str">
        <f ca="true">+IF(OFFSET('Sanitation Data'!$G$32,0,10*ROW('Sanitation Data'!G141))="","",OFFSET('Sanitation Data'!$G$32,0,10*ROW('Sanitation Data'!G141)))</f>
        <v/>
      </c>
      <c r="DE147" s="305" t="str">
        <f ca="true">+IF(OFFSET('Sanitation Data'!$H$28,0,10*ROW('Sanitation Data'!H141))="","",OFFSET('Sanitation Data'!$H$28,0,10*ROW('Sanitation Data'!H141)))</f>
        <v/>
      </c>
      <c r="DF147" s="305" t="str">
        <f ca="true">+IF(OFFSET('Sanitation Data'!$H$29,0,10*ROW('Sanitation Data'!H141))="","",OFFSET('Sanitation Data'!$H$29,0,10*ROW('Sanitation Data'!H141)))</f>
        <v/>
      </c>
      <c r="DG147" s="305" t="str">
        <f ca="true">+IF(OFFSET('Sanitation Data'!$H$30,0,10*ROW('Sanitation Data'!H141))="","",OFFSET('Sanitation Data'!$H$30,0,10*ROW('Sanitation Data'!H141)))</f>
        <v/>
      </c>
      <c r="DH147" s="305" t="str">
        <f ca="true">+IF(OFFSET('Sanitation Data'!$H$31,0,10*ROW('Sanitation Data'!H141))="","",OFFSET('Sanitation Data'!$H$31,0,10*ROW('Sanitation Data'!H141)))</f>
        <v/>
      </c>
      <c r="DI147" s="305" t="str">
        <f ca="true">+IF(OFFSET('Sanitation Data'!$H$32,0,10*ROW('Sanitation Data'!H141))="","",OFFSET('Sanitation Data'!$H$32,0,10*ROW('Sanitation Data'!H141)))</f>
        <v/>
      </c>
      <c r="DJ147" s="305" t="str">
        <f ca="true">+IF(OFFSET('Sanitation Data'!$I$28,0,10*ROW('Sanitation Data'!I141))="","",OFFSET('Sanitation Data'!$I$28,0,10*ROW('Sanitation Data'!I141)))</f>
        <v/>
      </c>
      <c r="DK147" s="305" t="str">
        <f ca="true">+IF(OFFSET('Sanitation Data'!$I$29,0,10*ROW('Sanitation Data'!I141))="","",OFFSET('Sanitation Data'!$I$29,0,10*ROW('Sanitation Data'!I141)))</f>
        <v/>
      </c>
      <c r="DL147" s="305" t="str">
        <f ca="true">+IF(OFFSET('Sanitation Data'!$I$30,0,10*ROW('Sanitation Data'!I141))="","",OFFSET('Sanitation Data'!$I$30,0,10*ROW('Sanitation Data'!I141)))</f>
        <v/>
      </c>
      <c r="DM147" s="305" t="str">
        <f ca="true">+IF(OFFSET('Sanitation Data'!$I$31,0,10*ROW('Sanitation Data'!I141))="","",OFFSET('Sanitation Data'!$I$31,0,10*ROW('Sanitation Data'!I141)))</f>
        <v/>
      </c>
      <c r="DN147" s="305" t="str">
        <f ca="true">+IF(OFFSET('Sanitation Data'!$I$32,0,10*ROW('Sanitation Data'!I141))="","",OFFSET('Sanitation Data'!$I$32,0,10*ROW('Sanitation Data'!I141)))</f>
        <v/>
      </c>
      <c r="DO147" s="305" t="str">
        <f ca="true">+IF(OFFSET('Hygiene Data'!$D$11,0,10*ROW('Hygiene Data'!D141))="","",OFFSET('Hygiene Data'!$D$11,0,10*ROW('Hygiene Data'!D141)))</f>
        <v/>
      </c>
      <c r="DP147" s="305" t="str">
        <f ca="true">+IF(OFFSET('Hygiene Data'!$D$12,0,10*ROW('Hygiene Data'!D141))="","",OFFSET('Hygiene Data'!$D$12,0,10*ROW('Hygiene Data'!D141)))</f>
        <v/>
      </c>
      <c r="DQ147" s="305" t="str">
        <f ca="true">+IF(OFFSET('Hygiene Data'!$D$13,0,10*ROW('Hygiene Data'!D141))="","",OFFSET('Hygiene Data'!$D$13,0,10*ROW('Hygiene Data'!D141)))</f>
        <v/>
      </c>
      <c r="DR147" s="305" t="str">
        <f ca="true">+IF(OFFSET('Hygiene Data'!$E$11,0,10*ROW('Hygiene Data'!E141))="","",OFFSET('Hygiene Data'!$E$11,0,10*ROW('Hygiene Data'!E141)))</f>
        <v/>
      </c>
      <c r="DS147" s="305" t="str">
        <f ca="true">+IF(OFFSET('Hygiene Data'!$E$12,0,10*ROW('Hygiene Data'!E141))="","",OFFSET('Hygiene Data'!$E$12,0,10*ROW('Hygiene Data'!E141)))</f>
        <v/>
      </c>
      <c r="DT147" s="305" t="str">
        <f ca="true">+IF(OFFSET('Hygiene Data'!$E$13,0,10*ROW('Hygiene Data'!E141))="","",OFFSET('Hygiene Data'!$E$13,0,10*ROW('Hygiene Data'!E141)))</f>
        <v/>
      </c>
      <c r="DU147" s="305" t="str">
        <f ca="true">+IF(OFFSET('Hygiene Data'!$F$11,0,10*ROW('Hygiene Data'!F141))="","",OFFSET('Hygiene Data'!$F$11,0,10*ROW('Hygiene Data'!F141)))</f>
        <v/>
      </c>
      <c r="DV147" s="305" t="str">
        <f ca="true">+IF(OFFSET('Hygiene Data'!$F$12,0,10*ROW('Hygiene Data'!F141))="","",OFFSET('Hygiene Data'!$F$12,0,10*ROW('Hygiene Data'!F141)))</f>
        <v/>
      </c>
      <c r="DW147" s="305" t="str">
        <f ca="true">+IF(OFFSET('Hygiene Data'!$F$13,0,10*ROW('Hygiene Data'!F141))="","",OFFSET('Hygiene Data'!$F$13,0,10*ROW('Hygiene Data'!F141)))</f>
        <v/>
      </c>
      <c r="DX147" s="305" t="str">
        <f ca="true">+IF(OFFSET('Hygiene Data'!$G$11,0,10*ROW('Hygiene Data'!G141))="","",OFFSET('Hygiene Data'!$G$11,0,10*ROW('Hygiene Data'!G141)))</f>
        <v/>
      </c>
      <c r="DY147" s="305" t="str">
        <f ca="true">+IF(OFFSET('Hygiene Data'!$G$12,0,10*ROW('Hygiene Data'!G141))="","",OFFSET('Hygiene Data'!$G$12,0,10*ROW('Hygiene Data'!G141)))</f>
        <v/>
      </c>
      <c r="DZ147" s="305" t="str">
        <f ca="true">+IF(OFFSET('Hygiene Data'!$G$13,0,10*ROW('Hygiene Data'!G141))="","",OFFSET('Hygiene Data'!$G$13,0,10*ROW('Hygiene Data'!G141)))</f>
        <v/>
      </c>
      <c r="EA147" s="305" t="str">
        <f ca="true">+IF(OFFSET('Hygiene Data'!$H$11,0,10*ROW('Hygiene Data'!H141))="","",OFFSET('Hygiene Data'!$H$11,0,10*ROW('Hygiene Data'!H141)))</f>
        <v/>
      </c>
      <c r="EB147" s="305" t="str">
        <f ca="true">+IF(OFFSET('Hygiene Data'!$H$12,0,10*ROW('Hygiene Data'!H141))="","",OFFSET('Hygiene Data'!$H$12,0,10*ROW('Hygiene Data'!H141)))</f>
        <v/>
      </c>
      <c r="EC147" s="305" t="str">
        <f ca="true">+IF(OFFSET('Hygiene Data'!$H$13,0,10*ROW('Hygiene Data'!H141))="","",OFFSET('Hygiene Data'!$H$13,0,10*ROW('Hygiene Data'!H141)))</f>
        <v/>
      </c>
      <c r="ED147" s="305" t="str">
        <f ca="true">+IF(OFFSET('Hygiene Data'!$I$11,0,10*ROW('Hygiene Data'!I141))="","",OFFSET('Hygiene Data'!$I$11,0,10*ROW('Hygiene Data'!I141)))</f>
        <v/>
      </c>
      <c r="EE147" s="305" t="str">
        <f ca="true">+IF(OFFSET('Hygiene Data'!$I$12,0,10*ROW('Hygiene Data'!I141))="","",OFFSET('Hygiene Data'!$I$12,0,10*ROW('Hygiene Data'!I141)))</f>
        <v/>
      </c>
      <c r="EF147" s="305"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61"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5"/>
      <c r="BS148" s="305" t="str">
        <f ca="true">+IF(OFFSET('Water Data'!$D$27,0,10*ROW('Water Data'!D142))="","",OFFSET('Water Data'!$D$27,0,10*ROW('Water Data'!D142)))</f>
        <v/>
      </c>
      <c r="BT148" s="305" t="str">
        <f ca="true">+IF(OFFSET('Water Data'!$D$28,0,10*ROW('Water Data'!D142))="","",OFFSET('Water Data'!$D$28,0,10*ROW('Water Data'!D142)))</f>
        <v/>
      </c>
      <c r="BU148" s="305" t="str">
        <f ca="true">+IF(OFFSET('Water Data'!$D$29,0,10*ROW('Water Data'!D142))="","",OFFSET('Water Data'!$D$29,0,10*ROW('Water Data'!D142)))</f>
        <v/>
      </c>
      <c r="BV148" s="305" t="str">
        <f ca="true">+IF(OFFSET('Water Data'!$E$27,0,10*ROW('Water Data'!E142))="","",OFFSET('Water Data'!$E$27,0,10*ROW('Water Data'!E142)))</f>
        <v/>
      </c>
      <c r="BW148" s="305" t="str">
        <f ca="true">+IF(OFFSET('Water Data'!$E$28,0,10*ROW('Water Data'!E142))="","",OFFSET('Water Data'!$E$28,0,10*ROW('Water Data'!E142)))</f>
        <v/>
      </c>
      <c r="BX148" s="305" t="str">
        <f ca="true">+IF(OFFSET('Water Data'!$E$29,0,10*ROW('Water Data'!E142))="","",OFFSET('Water Data'!$E$29,0,10*ROW('Water Data'!E142)))</f>
        <v/>
      </c>
      <c r="BY148" s="305" t="str">
        <f ca="true">+IF(OFFSET('Water Data'!$F$27,0,10*ROW('Water Data'!F142))="","",OFFSET('Water Data'!$F$27,0,10*ROW('Water Data'!F142)))</f>
        <v/>
      </c>
      <c r="BZ148" s="305" t="str">
        <f ca="true">+IF(OFFSET('Water Data'!$F$28,0,10*ROW('Water Data'!F142))="","",OFFSET('Water Data'!$F$28,0,10*ROW('Water Data'!F142)))</f>
        <v/>
      </c>
      <c r="CA148" s="305" t="str">
        <f ca="true">+IF(OFFSET('Water Data'!$F$29,0,10*ROW('Water Data'!F142))="","",OFFSET('Water Data'!$F$29,0,10*ROW('Water Data'!F142)))</f>
        <v/>
      </c>
      <c r="CB148" s="305" t="str">
        <f ca="true">+IF(OFFSET('Water Data'!$G$27,0,10*ROW('Water Data'!G142))="","",OFFSET('Water Data'!$G$27,0,10*ROW('Water Data'!G142)))</f>
        <v/>
      </c>
      <c r="CC148" s="305" t="str">
        <f ca="true">+IF(OFFSET('Water Data'!$G$28,0,10*ROW('Water Data'!G142))="","",OFFSET('Water Data'!$G$28,0,10*ROW('Water Data'!G142)))</f>
        <v/>
      </c>
      <c r="CD148" s="305" t="str">
        <f ca="true">+IF(OFFSET('Water Data'!$G$29,0,10*ROW('Water Data'!G142))="","",OFFSET('Water Data'!$G$29,0,10*ROW('Water Data'!G142)))</f>
        <v/>
      </c>
      <c r="CE148" s="305" t="str">
        <f ca="true">+IF(OFFSET('Water Data'!$H$27,0,10*ROW('Water Data'!H142))="","",OFFSET('Water Data'!$H$27,0,10*ROW('Water Data'!H142)))</f>
        <v/>
      </c>
      <c r="CF148" s="305" t="str">
        <f ca="true">+IF(OFFSET('Water Data'!$H$28,0,10*ROW('Water Data'!H142))="","",OFFSET('Water Data'!$H$28,0,10*ROW('Water Data'!H142)))</f>
        <v/>
      </c>
      <c r="CG148" s="305" t="str">
        <f ca="true">+IF(OFFSET('Water Data'!$H$29,0,10*ROW('Water Data'!H142))="","",OFFSET('Water Data'!$H$29,0,10*ROW('Water Data'!H142)))</f>
        <v/>
      </c>
      <c r="CH148" s="305" t="str">
        <f ca="true">+IF(OFFSET('Water Data'!$I$27,0,10*ROW('Water Data'!I142))="","",OFFSET('Water Data'!$I$27,0,10*ROW('Water Data'!I142)))</f>
        <v/>
      </c>
      <c r="CI148" s="305" t="str">
        <f ca="true">+IF(OFFSET('Water Data'!$I$28,0,10*ROW('Water Data'!I142))="","",OFFSET('Water Data'!$I$28,0,10*ROW('Water Data'!I142)))</f>
        <v/>
      </c>
      <c r="CJ148" s="305" t="str">
        <f ca="true">+IF(OFFSET('Water Data'!$I$29,0,10*ROW('Water Data'!I142))="","",OFFSET('Water Data'!$I$29,0,10*ROW('Water Data'!I142)))</f>
        <v/>
      </c>
      <c r="CK148" s="305" t="str">
        <f ca="true">+IF(OFFSET('Sanitation Data'!$D$28,0,10*ROW('Sanitation Data'!D142))="","",OFFSET('Sanitation Data'!$D$28,0,10*ROW('Sanitation Data'!D142)))</f>
        <v/>
      </c>
      <c r="CL148" s="305" t="str">
        <f ca="true">+IF(OFFSET('Sanitation Data'!$D$29,0,10*ROW('Sanitation Data'!D142))="","",OFFSET('Sanitation Data'!$D$29,0,10*ROW('Sanitation Data'!D142)))</f>
        <v/>
      </c>
      <c r="CM148" s="305" t="str">
        <f ca="true">+IF(OFFSET('Sanitation Data'!$D$30,0,10*ROW('Sanitation Data'!D142))="","",OFFSET('Sanitation Data'!$D$30,0,10*ROW('Sanitation Data'!D142)))</f>
        <v/>
      </c>
      <c r="CN148" s="305" t="str">
        <f ca="true">+IF(OFFSET('Sanitation Data'!$D$31,0,10*ROW('Sanitation Data'!D142))="","",OFFSET('Sanitation Data'!$D$31,0,10*ROW('Sanitation Data'!D142)))</f>
        <v/>
      </c>
      <c r="CO148" s="305" t="str">
        <f ca="true">+IF(OFFSET('Sanitation Data'!$D$32,0,10*ROW('Sanitation Data'!D142))="","",OFFSET('Sanitation Data'!$D$32,0,10*ROW('Sanitation Data'!D142)))</f>
        <v/>
      </c>
      <c r="CP148" s="305" t="str">
        <f ca="true">+IF(OFFSET('Sanitation Data'!$E$28,0,10*ROW('Sanitation Data'!E142))="","",OFFSET('Sanitation Data'!$E$28,0,10*ROW('Sanitation Data'!E142)))</f>
        <v/>
      </c>
      <c r="CQ148" s="305" t="str">
        <f ca="true">+IF(OFFSET('Sanitation Data'!$E$29,0,10*ROW('Sanitation Data'!E142))="","",OFFSET('Sanitation Data'!$E$29,0,10*ROW('Sanitation Data'!E142)))</f>
        <v/>
      </c>
      <c r="CR148" s="305" t="str">
        <f ca="true">+IF(OFFSET('Sanitation Data'!$E$30,0,10*ROW('Sanitation Data'!E142))="","",OFFSET('Sanitation Data'!$E$30,0,10*ROW('Sanitation Data'!E142)))</f>
        <v/>
      </c>
      <c r="CS148" s="305" t="str">
        <f ca="true">+IF(OFFSET('Sanitation Data'!$E$31,0,10*ROW('Sanitation Data'!E142))="","",OFFSET('Sanitation Data'!$E$31,0,10*ROW('Sanitation Data'!E142)))</f>
        <v/>
      </c>
      <c r="CT148" s="305" t="str">
        <f ca="true">+IF(OFFSET('Sanitation Data'!$E$32,0,10*ROW('Sanitation Data'!E142))="","",OFFSET('Sanitation Data'!$E$32,0,10*ROW('Sanitation Data'!E142)))</f>
        <v/>
      </c>
      <c r="CU148" s="305" t="str">
        <f ca="true">+IF(OFFSET('Sanitation Data'!$F$28,0,10*ROW('Sanitation Data'!F142))="","",OFFSET('Sanitation Data'!$F$28,0,10*ROW('Sanitation Data'!F142)))</f>
        <v/>
      </c>
      <c r="CV148" s="305" t="str">
        <f ca="true">+IF(OFFSET('Sanitation Data'!$F$29,0,10*ROW('Sanitation Data'!F142))="","",OFFSET('Sanitation Data'!$F$29,0,10*ROW('Sanitation Data'!F142)))</f>
        <v/>
      </c>
      <c r="CW148" s="305" t="str">
        <f ca="true">+IF(OFFSET('Sanitation Data'!$F$30,0,10*ROW('Sanitation Data'!F142))="","",OFFSET('Sanitation Data'!$F$30,0,10*ROW('Sanitation Data'!F142)))</f>
        <v/>
      </c>
      <c r="CX148" s="305" t="str">
        <f ca="true">+IF(OFFSET('Sanitation Data'!$F$31,0,10*ROW('Sanitation Data'!F142))="","",OFFSET('Sanitation Data'!$F$31,0,10*ROW('Sanitation Data'!F142)))</f>
        <v/>
      </c>
      <c r="CY148" s="305" t="str">
        <f ca="true">+IF(OFFSET('Sanitation Data'!$F$32,0,10*ROW('Sanitation Data'!F142))="","",OFFSET('Sanitation Data'!$F$32,0,10*ROW('Sanitation Data'!F142)))</f>
        <v/>
      </c>
      <c r="CZ148" s="305" t="str">
        <f ca="true">+IF(OFFSET('Sanitation Data'!$G$28,0,10*ROW('Sanitation Data'!G142))="","",OFFSET('Sanitation Data'!$G$28,0,10*ROW('Sanitation Data'!G142)))</f>
        <v/>
      </c>
      <c r="DA148" s="305" t="str">
        <f ca="true">+IF(OFFSET('Sanitation Data'!$G$29,0,10*ROW('Sanitation Data'!G142))="","",OFFSET('Sanitation Data'!$G$29,0,10*ROW('Sanitation Data'!G142)))</f>
        <v/>
      </c>
      <c r="DB148" s="305" t="str">
        <f ca="true">+IF(OFFSET('Sanitation Data'!$G$30,0,10*ROW('Sanitation Data'!G142))="","",OFFSET('Sanitation Data'!$G$30,0,10*ROW('Sanitation Data'!G142)))</f>
        <v/>
      </c>
      <c r="DC148" s="305" t="str">
        <f ca="true">+IF(OFFSET('Sanitation Data'!$G$31,0,10*ROW('Sanitation Data'!G142))="","",OFFSET('Sanitation Data'!$G$31,0,10*ROW('Sanitation Data'!G142)))</f>
        <v/>
      </c>
      <c r="DD148" s="305" t="str">
        <f ca="true">+IF(OFFSET('Sanitation Data'!$G$32,0,10*ROW('Sanitation Data'!G142))="","",OFFSET('Sanitation Data'!$G$32,0,10*ROW('Sanitation Data'!G142)))</f>
        <v/>
      </c>
      <c r="DE148" s="305" t="str">
        <f ca="true">+IF(OFFSET('Sanitation Data'!$H$28,0,10*ROW('Sanitation Data'!H142))="","",OFFSET('Sanitation Data'!$H$28,0,10*ROW('Sanitation Data'!H142)))</f>
        <v/>
      </c>
      <c r="DF148" s="305" t="str">
        <f ca="true">+IF(OFFSET('Sanitation Data'!$H$29,0,10*ROW('Sanitation Data'!H142))="","",OFFSET('Sanitation Data'!$H$29,0,10*ROW('Sanitation Data'!H142)))</f>
        <v/>
      </c>
      <c r="DG148" s="305" t="str">
        <f ca="true">+IF(OFFSET('Sanitation Data'!$H$30,0,10*ROW('Sanitation Data'!H142))="","",OFFSET('Sanitation Data'!$H$30,0,10*ROW('Sanitation Data'!H142)))</f>
        <v/>
      </c>
      <c r="DH148" s="305" t="str">
        <f ca="true">+IF(OFFSET('Sanitation Data'!$H$31,0,10*ROW('Sanitation Data'!H142))="","",OFFSET('Sanitation Data'!$H$31,0,10*ROW('Sanitation Data'!H142)))</f>
        <v/>
      </c>
      <c r="DI148" s="305" t="str">
        <f ca="true">+IF(OFFSET('Sanitation Data'!$H$32,0,10*ROW('Sanitation Data'!H142))="","",OFFSET('Sanitation Data'!$H$32,0,10*ROW('Sanitation Data'!H142)))</f>
        <v/>
      </c>
      <c r="DJ148" s="305" t="str">
        <f ca="true">+IF(OFFSET('Sanitation Data'!$I$28,0,10*ROW('Sanitation Data'!I142))="","",OFFSET('Sanitation Data'!$I$28,0,10*ROW('Sanitation Data'!I142)))</f>
        <v/>
      </c>
      <c r="DK148" s="305" t="str">
        <f ca="true">+IF(OFFSET('Sanitation Data'!$I$29,0,10*ROW('Sanitation Data'!I142))="","",OFFSET('Sanitation Data'!$I$29,0,10*ROW('Sanitation Data'!I142)))</f>
        <v/>
      </c>
      <c r="DL148" s="305" t="str">
        <f ca="true">+IF(OFFSET('Sanitation Data'!$I$30,0,10*ROW('Sanitation Data'!I142))="","",OFFSET('Sanitation Data'!$I$30,0,10*ROW('Sanitation Data'!I142)))</f>
        <v/>
      </c>
      <c r="DM148" s="305" t="str">
        <f ca="true">+IF(OFFSET('Sanitation Data'!$I$31,0,10*ROW('Sanitation Data'!I142))="","",OFFSET('Sanitation Data'!$I$31,0,10*ROW('Sanitation Data'!I142)))</f>
        <v/>
      </c>
      <c r="DN148" s="305" t="str">
        <f ca="true">+IF(OFFSET('Sanitation Data'!$I$32,0,10*ROW('Sanitation Data'!I142))="","",OFFSET('Sanitation Data'!$I$32,0,10*ROW('Sanitation Data'!I142)))</f>
        <v/>
      </c>
      <c r="DO148" s="305" t="str">
        <f ca="true">+IF(OFFSET('Hygiene Data'!$D$11,0,10*ROW('Hygiene Data'!D142))="","",OFFSET('Hygiene Data'!$D$11,0,10*ROW('Hygiene Data'!D142)))</f>
        <v/>
      </c>
      <c r="DP148" s="305" t="str">
        <f ca="true">+IF(OFFSET('Hygiene Data'!$D$12,0,10*ROW('Hygiene Data'!D142))="","",OFFSET('Hygiene Data'!$D$12,0,10*ROW('Hygiene Data'!D142)))</f>
        <v/>
      </c>
      <c r="DQ148" s="305" t="str">
        <f ca="true">+IF(OFFSET('Hygiene Data'!$D$13,0,10*ROW('Hygiene Data'!D142))="","",OFFSET('Hygiene Data'!$D$13,0,10*ROW('Hygiene Data'!D142)))</f>
        <v/>
      </c>
      <c r="DR148" s="305" t="str">
        <f ca="true">+IF(OFFSET('Hygiene Data'!$E$11,0,10*ROW('Hygiene Data'!E142))="","",OFFSET('Hygiene Data'!$E$11,0,10*ROW('Hygiene Data'!E142)))</f>
        <v/>
      </c>
      <c r="DS148" s="305" t="str">
        <f ca="true">+IF(OFFSET('Hygiene Data'!$E$12,0,10*ROW('Hygiene Data'!E142))="","",OFFSET('Hygiene Data'!$E$12,0,10*ROW('Hygiene Data'!E142)))</f>
        <v/>
      </c>
      <c r="DT148" s="305" t="str">
        <f ca="true">+IF(OFFSET('Hygiene Data'!$E$13,0,10*ROW('Hygiene Data'!E142))="","",OFFSET('Hygiene Data'!$E$13,0,10*ROW('Hygiene Data'!E142)))</f>
        <v/>
      </c>
      <c r="DU148" s="305" t="str">
        <f ca="true">+IF(OFFSET('Hygiene Data'!$F$11,0,10*ROW('Hygiene Data'!F142))="","",OFFSET('Hygiene Data'!$F$11,0,10*ROW('Hygiene Data'!F142)))</f>
        <v/>
      </c>
      <c r="DV148" s="305" t="str">
        <f ca="true">+IF(OFFSET('Hygiene Data'!$F$12,0,10*ROW('Hygiene Data'!F142))="","",OFFSET('Hygiene Data'!$F$12,0,10*ROW('Hygiene Data'!F142)))</f>
        <v/>
      </c>
      <c r="DW148" s="305" t="str">
        <f ca="true">+IF(OFFSET('Hygiene Data'!$F$13,0,10*ROW('Hygiene Data'!F142))="","",OFFSET('Hygiene Data'!$F$13,0,10*ROW('Hygiene Data'!F142)))</f>
        <v/>
      </c>
      <c r="DX148" s="305" t="str">
        <f ca="true">+IF(OFFSET('Hygiene Data'!$G$11,0,10*ROW('Hygiene Data'!G142))="","",OFFSET('Hygiene Data'!$G$11,0,10*ROW('Hygiene Data'!G142)))</f>
        <v/>
      </c>
      <c r="DY148" s="305" t="str">
        <f ca="true">+IF(OFFSET('Hygiene Data'!$G$12,0,10*ROW('Hygiene Data'!G142))="","",OFFSET('Hygiene Data'!$G$12,0,10*ROW('Hygiene Data'!G142)))</f>
        <v/>
      </c>
      <c r="DZ148" s="305" t="str">
        <f ca="true">+IF(OFFSET('Hygiene Data'!$G$13,0,10*ROW('Hygiene Data'!G142))="","",OFFSET('Hygiene Data'!$G$13,0,10*ROW('Hygiene Data'!G142)))</f>
        <v/>
      </c>
      <c r="EA148" s="305" t="str">
        <f ca="true">+IF(OFFSET('Hygiene Data'!$H$11,0,10*ROW('Hygiene Data'!H142))="","",OFFSET('Hygiene Data'!$H$11,0,10*ROW('Hygiene Data'!H142)))</f>
        <v/>
      </c>
      <c r="EB148" s="305" t="str">
        <f ca="true">+IF(OFFSET('Hygiene Data'!$H$12,0,10*ROW('Hygiene Data'!H142))="","",OFFSET('Hygiene Data'!$H$12,0,10*ROW('Hygiene Data'!H142)))</f>
        <v/>
      </c>
      <c r="EC148" s="305" t="str">
        <f ca="true">+IF(OFFSET('Hygiene Data'!$H$13,0,10*ROW('Hygiene Data'!H142))="","",OFFSET('Hygiene Data'!$H$13,0,10*ROW('Hygiene Data'!H142)))</f>
        <v/>
      </c>
      <c r="ED148" s="305" t="str">
        <f ca="true">+IF(OFFSET('Hygiene Data'!$I$11,0,10*ROW('Hygiene Data'!I142))="","",OFFSET('Hygiene Data'!$I$11,0,10*ROW('Hygiene Data'!I142)))</f>
        <v/>
      </c>
      <c r="EE148" s="305" t="str">
        <f ca="true">+IF(OFFSET('Hygiene Data'!$I$12,0,10*ROW('Hygiene Data'!I142))="","",OFFSET('Hygiene Data'!$I$12,0,10*ROW('Hygiene Data'!I142)))</f>
        <v/>
      </c>
      <c r="EF148" s="305"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61"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5"/>
      <c r="BS149" s="305" t="str">
        <f ca="true">+IF(OFFSET('Water Data'!$D$27,0,10*ROW('Water Data'!D143))="","",OFFSET('Water Data'!$D$27,0,10*ROW('Water Data'!D143)))</f>
        <v/>
      </c>
      <c r="BT149" s="305" t="str">
        <f ca="true">+IF(OFFSET('Water Data'!$D$28,0,10*ROW('Water Data'!D143))="","",OFFSET('Water Data'!$D$28,0,10*ROW('Water Data'!D143)))</f>
        <v/>
      </c>
      <c r="BU149" s="305" t="str">
        <f ca="true">+IF(OFFSET('Water Data'!$D$29,0,10*ROW('Water Data'!D143))="","",OFFSET('Water Data'!$D$29,0,10*ROW('Water Data'!D143)))</f>
        <v/>
      </c>
      <c r="BV149" s="305" t="str">
        <f ca="true">+IF(OFFSET('Water Data'!$E$27,0,10*ROW('Water Data'!E143))="","",OFFSET('Water Data'!$E$27,0,10*ROW('Water Data'!E143)))</f>
        <v/>
      </c>
      <c r="BW149" s="305" t="str">
        <f ca="true">+IF(OFFSET('Water Data'!$E$28,0,10*ROW('Water Data'!E143))="","",OFFSET('Water Data'!$E$28,0,10*ROW('Water Data'!E143)))</f>
        <v/>
      </c>
      <c r="BX149" s="305" t="str">
        <f ca="true">+IF(OFFSET('Water Data'!$E$29,0,10*ROW('Water Data'!E143))="","",OFFSET('Water Data'!$E$29,0,10*ROW('Water Data'!E143)))</f>
        <v/>
      </c>
      <c r="BY149" s="305" t="str">
        <f ca="true">+IF(OFFSET('Water Data'!$F$27,0,10*ROW('Water Data'!F143))="","",OFFSET('Water Data'!$F$27,0,10*ROW('Water Data'!F143)))</f>
        <v/>
      </c>
      <c r="BZ149" s="305" t="str">
        <f ca="true">+IF(OFFSET('Water Data'!$F$28,0,10*ROW('Water Data'!F143))="","",OFFSET('Water Data'!$F$28,0,10*ROW('Water Data'!F143)))</f>
        <v/>
      </c>
      <c r="CA149" s="305" t="str">
        <f ca="true">+IF(OFFSET('Water Data'!$F$29,0,10*ROW('Water Data'!F143))="","",OFFSET('Water Data'!$F$29,0,10*ROW('Water Data'!F143)))</f>
        <v/>
      </c>
      <c r="CB149" s="305" t="str">
        <f ca="true">+IF(OFFSET('Water Data'!$G$27,0,10*ROW('Water Data'!G143))="","",OFFSET('Water Data'!$G$27,0,10*ROW('Water Data'!G143)))</f>
        <v/>
      </c>
      <c r="CC149" s="305" t="str">
        <f ca="true">+IF(OFFSET('Water Data'!$G$28,0,10*ROW('Water Data'!G143))="","",OFFSET('Water Data'!$G$28,0,10*ROW('Water Data'!G143)))</f>
        <v/>
      </c>
      <c r="CD149" s="305" t="str">
        <f ca="true">+IF(OFFSET('Water Data'!$G$29,0,10*ROW('Water Data'!G143))="","",OFFSET('Water Data'!$G$29,0,10*ROW('Water Data'!G143)))</f>
        <v/>
      </c>
      <c r="CE149" s="305" t="str">
        <f ca="true">+IF(OFFSET('Water Data'!$H$27,0,10*ROW('Water Data'!H143))="","",OFFSET('Water Data'!$H$27,0,10*ROW('Water Data'!H143)))</f>
        <v/>
      </c>
      <c r="CF149" s="305" t="str">
        <f ca="true">+IF(OFFSET('Water Data'!$H$28,0,10*ROW('Water Data'!H143))="","",OFFSET('Water Data'!$H$28,0,10*ROW('Water Data'!H143)))</f>
        <v/>
      </c>
      <c r="CG149" s="305" t="str">
        <f ca="true">+IF(OFFSET('Water Data'!$H$29,0,10*ROW('Water Data'!H143))="","",OFFSET('Water Data'!$H$29,0,10*ROW('Water Data'!H143)))</f>
        <v/>
      </c>
      <c r="CH149" s="305" t="str">
        <f ca="true">+IF(OFFSET('Water Data'!$I$27,0,10*ROW('Water Data'!I143))="","",OFFSET('Water Data'!$I$27,0,10*ROW('Water Data'!I143)))</f>
        <v/>
      </c>
      <c r="CI149" s="305" t="str">
        <f ca="true">+IF(OFFSET('Water Data'!$I$28,0,10*ROW('Water Data'!I143))="","",OFFSET('Water Data'!$I$28,0,10*ROW('Water Data'!I143)))</f>
        <v/>
      </c>
      <c r="CJ149" s="305" t="str">
        <f ca="true">+IF(OFFSET('Water Data'!$I$29,0,10*ROW('Water Data'!I143))="","",OFFSET('Water Data'!$I$29,0,10*ROW('Water Data'!I143)))</f>
        <v/>
      </c>
      <c r="CK149" s="305" t="str">
        <f ca="true">+IF(OFFSET('Sanitation Data'!$D$28,0,10*ROW('Sanitation Data'!D143))="","",OFFSET('Sanitation Data'!$D$28,0,10*ROW('Sanitation Data'!D143)))</f>
        <v/>
      </c>
      <c r="CL149" s="305" t="str">
        <f ca="true">+IF(OFFSET('Sanitation Data'!$D$29,0,10*ROW('Sanitation Data'!D143))="","",OFFSET('Sanitation Data'!$D$29,0,10*ROW('Sanitation Data'!D143)))</f>
        <v/>
      </c>
      <c r="CM149" s="305" t="str">
        <f ca="true">+IF(OFFSET('Sanitation Data'!$D$30,0,10*ROW('Sanitation Data'!D143))="","",OFFSET('Sanitation Data'!$D$30,0,10*ROW('Sanitation Data'!D143)))</f>
        <v/>
      </c>
      <c r="CN149" s="305" t="str">
        <f ca="true">+IF(OFFSET('Sanitation Data'!$D$31,0,10*ROW('Sanitation Data'!D143))="","",OFFSET('Sanitation Data'!$D$31,0,10*ROW('Sanitation Data'!D143)))</f>
        <v/>
      </c>
      <c r="CO149" s="305" t="str">
        <f ca="true">+IF(OFFSET('Sanitation Data'!$D$32,0,10*ROW('Sanitation Data'!D143))="","",OFFSET('Sanitation Data'!$D$32,0,10*ROW('Sanitation Data'!D143)))</f>
        <v/>
      </c>
      <c r="CP149" s="305" t="str">
        <f ca="true">+IF(OFFSET('Sanitation Data'!$E$28,0,10*ROW('Sanitation Data'!E143))="","",OFFSET('Sanitation Data'!$E$28,0,10*ROW('Sanitation Data'!E143)))</f>
        <v/>
      </c>
      <c r="CQ149" s="305" t="str">
        <f ca="true">+IF(OFFSET('Sanitation Data'!$E$29,0,10*ROW('Sanitation Data'!E143))="","",OFFSET('Sanitation Data'!$E$29,0,10*ROW('Sanitation Data'!E143)))</f>
        <v/>
      </c>
      <c r="CR149" s="305" t="str">
        <f ca="true">+IF(OFFSET('Sanitation Data'!$E$30,0,10*ROW('Sanitation Data'!E143))="","",OFFSET('Sanitation Data'!$E$30,0,10*ROW('Sanitation Data'!E143)))</f>
        <v/>
      </c>
      <c r="CS149" s="305" t="str">
        <f ca="true">+IF(OFFSET('Sanitation Data'!$E$31,0,10*ROW('Sanitation Data'!E143))="","",OFFSET('Sanitation Data'!$E$31,0,10*ROW('Sanitation Data'!E143)))</f>
        <v/>
      </c>
      <c r="CT149" s="305" t="str">
        <f ca="true">+IF(OFFSET('Sanitation Data'!$E$32,0,10*ROW('Sanitation Data'!E143))="","",OFFSET('Sanitation Data'!$E$32,0,10*ROW('Sanitation Data'!E143)))</f>
        <v/>
      </c>
      <c r="CU149" s="305" t="str">
        <f ca="true">+IF(OFFSET('Sanitation Data'!$F$28,0,10*ROW('Sanitation Data'!F143))="","",OFFSET('Sanitation Data'!$F$28,0,10*ROW('Sanitation Data'!F143)))</f>
        <v/>
      </c>
      <c r="CV149" s="305" t="str">
        <f ca="true">+IF(OFFSET('Sanitation Data'!$F$29,0,10*ROW('Sanitation Data'!F143))="","",OFFSET('Sanitation Data'!$F$29,0,10*ROW('Sanitation Data'!F143)))</f>
        <v/>
      </c>
      <c r="CW149" s="305" t="str">
        <f ca="true">+IF(OFFSET('Sanitation Data'!$F$30,0,10*ROW('Sanitation Data'!F143))="","",OFFSET('Sanitation Data'!$F$30,0,10*ROW('Sanitation Data'!F143)))</f>
        <v/>
      </c>
      <c r="CX149" s="305" t="str">
        <f ca="true">+IF(OFFSET('Sanitation Data'!$F$31,0,10*ROW('Sanitation Data'!F143))="","",OFFSET('Sanitation Data'!$F$31,0,10*ROW('Sanitation Data'!F143)))</f>
        <v/>
      </c>
      <c r="CY149" s="305" t="str">
        <f ca="true">+IF(OFFSET('Sanitation Data'!$F$32,0,10*ROW('Sanitation Data'!F143))="","",OFFSET('Sanitation Data'!$F$32,0,10*ROW('Sanitation Data'!F143)))</f>
        <v/>
      </c>
      <c r="CZ149" s="305" t="str">
        <f ca="true">+IF(OFFSET('Sanitation Data'!$G$28,0,10*ROW('Sanitation Data'!G143))="","",OFFSET('Sanitation Data'!$G$28,0,10*ROW('Sanitation Data'!G143)))</f>
        <v/>
      </c>
      <c r="DA149" s="305" t="str">
        <f ca="true">+IF(OFFSET('Sanitation Data'!$G$29,0,10*ROW('Sanitation Data'!G143))="","",OFFSET('Sanitation Data'!$G$29,0,10*ROW('Sanitation Data'!G143)))</f>
        <v/>
      </c>
      <c r="DB149" s="305" t="str">
        <f ca="true">+IF(OFFSET('Sanitation Data'!$G$30,0,10*ROW('Sanitation Data'!G143))="","",OFFSET('Sanitation Data'!$G$30,0,10*ROW('Sanitation Data'!G143)))</f>
        <v/>
      </c>
      <c r="DC149" s="305" t="str">
        <f ca="true">+IF(OFFSET('Sanitation Data'!$G$31,0,10*ROW('Sanitation Data'!G143))="","",OFFSET('Sanitation Data'!$G$31,0,10*ROW('Sanitation Data'!G143)))</f>
        <v/>
      </c>
      <c r="DD149" s="305" t="str">
        <f ca="true">+IF(OFFSET('Sanitation Data'!$G$32,0,10*ROW('Sanitation Data'!G143))="","",OFFSET('Sanitation Data'!$G$32,0,10*ROW('Sanitation Data'!G143)))</f>
        <v/>
      </c>
      <c r="DE149" s="305" t="str">
        <f ca="true">+IF(OFFSET('Sanitation Data'!$H$28,0,10*ROW('Sanitation Data'!H143))="","",OFFSET('Sanitation Data'!$H$28,0,10*ROW('Sanitation Data'!H143)))</f>
        <v/>
      </c>
      <c r="DF149" s="305" t="str">
        <f ca="true">+IF(OFFSET('Sanitation Data'!$H$29,0,10*ROW('Sanitation Data'!H143))="","",OFFSET('Sanitation Data'!$H$29,0,10*ROW('Sanitation Data'!H143)))</f>
        <v/>
      </c>
      <c r="DG149" s="305" t="str">
        <f ca="true">+IF(OFFSET('Sanitation Data'!$H$30,0,10*ROW('Sanitation Data'!H143))="","",OFFSET('Sanitation Data'!$H$30,0,10*ROW('Sanitation Data'!H143)))</f>
        <v/>
      </c>
      <c r="DH149" s="305" t="str">
        <f ca="true">+IF(OFFSET('Sanitation Data'!$H$31,0,10*ROW('Sanitation Data'!H143))="","",OFFSET('Sanitation Data'!$H$31,0,10*ROW('Sanitation Data'!H143)))</f>
        <v/>
      </c>
      <c r="DI149" s="305" t="str">
        <f ca="true">+IF(OFFSET('Sanitation Data'!$H$32,0,10*ROW('Sanitation Data'!H143))="","",OFFSET('Sanitation Data'!$H$32,0,10*ROW('Sanitation Data'!H143)))</f>
        <v/>
      </c>
      <c r="DJ149" s="305" t="str">
        <f ca="true">+IF(OFFSET('Sanitation Data'!$I$28,0,10*ROW('Sanitation Data'!I143))="","",OFFSET('Sanitation Data'!$I$28,0,10*ROW('Sanitation Data'!I143)))</f>
        <v/>
      </c>
      <c r="DK149" s="305" t="str">
        <f ca="true">+IF(OFFSET('Sanitation Data'!$I$29,0,10*ROW('Sanitation Data'!I143))="","",OFFSET('Sanitation Data'!$I$29,0,10*ROW('Sanitation Data'!I143)))</f>
        <v/>
      </c>
      <c r="DL149" s="305" t="str">
        <f ca="true">+IF(OFFSET('Sanitation Data'!$I$30,0,10*ROW('Sanitation Data'!I143))="","",OFFSET('Sanitation Data'!$I$30,0,10*ROW('Sanitation Data'!I143)))</f>
        <v/>
      </c>
      <c r="DM149" s="305" t="str">
        <f ca="true">+IF(OFFSET('Sanitation Data'!$I$31,0,10*ROW('Sanitation Data'!I143))="","",OFFSET('Sanitation Data'!$I$31,0,10*ROW('Sanitation Data'!I143)))</f>
        <v/>
      </c>
      <c r="DN149" s="305" t="str">
        <f ca="true">+IF(OFFSET('Sanitation Data'!$I$32,0,10*ROW('Sanitation Data'!I143))="","",OFFSET('Sanitation Data'!$I$32,0,10*ROW('Sanitation Data'!I143)))</f>
        <v/>
      </c>
      <c r="DO149" s="305" t="str">
        <f ca="true">+IF(OFFSET('Hygiene Data'!$D$11,0,10*ROW('Hygiene Data'!D143))="","",OFFSET('Hygiene Data'!$D$11,0,10*ROW('Hygiene Data'!D143)))</f>
        <v/>
      </c>
      <c r="DP149" s="305" t="str">
        <f ca="true">+IF(OFFSET('Hygiene Data'!$D$12,0,10*ROW('Hygiene Data'!D143))="","",OFFSET('Hygiene Data'!$D$12,0,10*ROW('Hygiene Data'!D143)))</f>
        <v/>
      </c>
      <c r="DQ149" s="305" t="str">
        <f ca="true">+IF(OFFSET('Hygiene Data'!$D$13,0,10*ROW('Hygiene Data'!D143))="","",OFFSET('Hygiene Data'!$D$13,0,10*ROW('Hygiene Data'!D143)))</f>
        <v/>
      </c>
      <c r="DR149" s="305" t="str">
        <f ca="true">+IF(OFFSET('Hygiene Data'!$E$11,0,10*ROW('Hygiene Data'!E143))="","",OFFSET('Hygiene Data'!$E$11,0,10*ROW('Hygiene Data'!E143)))</f>
        <v/>
      </c>
      <c r="DS149" s="305" t="str">
        <f ca="true">+IF(OFFSET('Hygiene Data'!$E$12,0,10*ROW('Hygiene Data'!E143))="","",OFFSET('Hygiene Data'!$E$12,0,10*ROW('Hygiene Data'!E143)))</f>
        <v/>
      </c>
      <c r="DT149" s="305" t="str">
        <f ca="true">+IF(OFFSET('Hygiene Data'!$E$13,0,10*ROW('Hygiene Data'!E143))="","",OFFSET('Hygiene Data'!$E$13,0,10*ROW('Hygiene Data'!E143)))</f>
        <v/>
      </c>
      <c r="DU149" s="305" t="str">
        <f ca="true">+IF(OFFSET('Hygiene Data'!$F$11,0,10*ROW('Hygiene Data'!F143))="","",OFFSET('Hygiene Data'!$F$11,0,10*ROW('Hygiene Data'!F143)))</f>
        <v/>
      </c>
      <c r="DV149" s="305" t="str">
        <f ca="true">+IF(OFFSET('Hygiene Data'!$F$12,0,10*ROW('Hygiene Data'!F143))="","",OFFSET('Hygiene Data'!$F$12,0,10*ROW('Hygiene Data'!F143)))</f>
        <v/>
      </c>
      <c r="DW149" s="305" t="str">
        <f ca="true">+IF(OFFSET('Hygiene Data'!$F$13,0,10*ROW('Hygiene Data'!F143))="","",OFFSET('Hygiene Data'!$F$13,0,10*ROW('Hygiene Data'!F143)))</f>
        <v/>
      </c>
      <c r="DX149" s="305" t="str">
        <f ca="true">+IF(OFFSET('Hygiene Data'!$G$11,0,10*ROW('Hygiene Data'!G143))="","",OFFSET('Hygiene Data'!$G$11,0,10*ROW('Hygiene Data'!G143)))</f>
        <v/>
      </c>
      <c r="DY149" s="305" t="str">
        <f ca="true">+IF(OFFSET('Hygiene Data'!$G$12,0,10*ROW('Hygiene Data'!G143))="","",OFFSET('Hygiene Data'!$G$12,0,10*ROW('Hygiene Data'!G143)))</f>
        <v/>
      </c>
      <c r="DZ149" s="305" t="str">
        <f ca="true">+IF(OFFSET('Hygiene Data'!$G$13,0,10*ROW('Hygiene Data'!G143))="","",OFFSET('Hygiene Data'!$G$13,0,10*ROW('Hygiene Data'!G143)))</f>
        <v/>
      </c>
      <c r="EA149" s="305" t="str">
        <f ca="true">+IF(OFFSET('Hygiene Data'!$H$11,0,10*ROW('Hygiene Data'!H143))="","",OFFSET('Hygiene Data'!$H$11,0,10*ROW('Hygiene Data'!H143)))</f>
        <v/>
      </c>
      <c r="EB149" s="305" t="str">
        <f ca="true">+IF(OFFSET('Hygiene Data'!$H$12,0,10*ROW('Hygiene Data'!H143))="","",OFFSET('Hygiene Data'!$H$12,0,10*ROW('Hygiene Data'!H143)))</f>
        <v/>
      </c>
      <c r="EC149" s="305" t="str">
        <f ca="true">+IF(OFFSET('Hygiene Data'!$H$13,0,10*ROW('Hygiene Data'!H143))="","",OFFSET('Hygiene Data'!$H$13,0,10*ROW('Hygiene Data'!H143)))</f>
        <v/>
      </c>
      <c r="ED149" s="305" t="str">
        <f ca="true">+IF(OFFSET('Hygiene Data'!$I$11,0,10*ROW('Hygiene Data'!I143))="","",OFFSET('Hygiene Data'!$I$11,0,10*ROW('Hygiene Data'!I143)))</f>
        <v/>
      </c>
      <c r="EE149" s="305" t="str">
        <f ca="true">+IF(OFFSET('Hygiene Data'!$I$12,0,10*ROW('Hygiene Data'!I143))="","",OFFSET('Hygiene Data'!$I$12,0,10*ROW('Hygiene Data'!I143)))</f>
        <v/>
      </c>
      <c r="EF149" s="305"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61"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5"/>
      <c r="BS150" s="305" t="str">
        <f ca="true">+IF(OFFSET('Water Data'!$D$27,0,10*ROW('Water Data'!D144))="","",OFFSET('Water Data'!$D$27,0,10*ROW('Water Data'!D144)))</f>
        <v/>
      </c>
      <c r="BT150" s="305" t="str">
        <f ca="true">+IF(OFFSET('Water Data'!$D$28,0,10*ROW('Water Data'!D144))="","",OFFSET('Water Data'!$D$28,0,10*ROW('Water Data'!D144)))</f>
        <v/>
      </c>
      <c r="BU150" s="305" t="str">
        <f ca="true">+IF(OFFSET('Water Data'!$D$29,0,10*ROW('Water Data'!D144))="","",OFFSET('Water Data'!$D$29,0,10*ROW('Water Data'!D144)))</f>
        <v/>
      </c>
      <c r="BV150" s="305" t="str">
        <f ca="true">+IF(OFFSET('Water Data'!$E$27,0,10*ROW('Water Data'!E144))="","",OFFSET('Water Data'!$E$27,0,10*ROW('Water Data'!E144)))</f>
        <v/>
      </c>
      <c r="BW150" s="305" t="str">
        <f ca="true">+IF(OFFSET('Water Data'!$E$28,0,10*ROW('Water Data'!E144))="","",OFFSET('Water Data'!$E$28,0,10*ROW('Water Data'!E144)))</f>
        <v/>
      </c>
      <c r="BX150" s="305" t="str">
        <f ca="true">+IF(OFFSET('Water Data'!$E$29,0,10*ROW('Water Data'!E144))="","",OFFSET('Water Data'!$E$29,0,10*ROW('Water Data'!E144)))</f>
        <v/>
      </c>
      <c r="BY150" s="305" t="str">
        <f ca="true">+IF(OFFSET('Water Data'!$F$27,0,10*ROW('Water Data'!F144))="","",OFFSET('Water Data'!$F$27,0,10*ROW('Water Data'!F144)))</f>
        <v/>
      </c>
      <c r="BZ150" s="305" t="str">
        <f ca="true">+IF(OFFSET('Water Data'!$F$28,0,10*ROW('Water Data'!F144))="","",OFFSET('Water Data'!$F$28,0,10*ROW('Water Data'!F144)))</f>
        <v/>
      </c>
      <c r="CA150" s="305" t="str">
        <f ca="true">+IF(OFFSET('Water Data'!$F$29,0,10*ROW('Water Data'!F144))="","",OFFSET('Water Data'!$F$29,0,10*ROW('Water Data'!F144)))</f>
        <v/>
      </c>
      <c r="CB150" s="305" t="str">
        <f ca="true">+IF(OFFSET('Water Data'!$G$27,0,10*ROW('Water Data'!G144))="","",OFFSET('Water Data'!$G$27,0,10*ROW('Water Data'!G144)))</f>
        <v/>
      </c>
      <c r="CC150" s="305" t="str">
        <f ca="true">+IF(OFFSET('Water Data'!$G$28,0,10*ROW('Water Data'!G144))="","",OFFSET('Water Data'!$G$28,0,10*ROW('Water Data'!G144)))</f>
        <v/>
      </c>
      <c r="CD150" s="305" t="str">
        <f ca="true">+IF(OFFSET('Water Data'!$G$29,0,10*ROW('Water Data'!G144))="","",OFFSET('Water Data'!$G$29,0,10*ROW('Water Data'!G144)))</f>
        <v/>
      </c>
      <c r="CE150" s="305" t="str">
        <f ca="true">+IF(OFFSET('Water Data'!$H$27,0,10*ROW('Water Data'!H144))="","",OFFSET('Water Data'!$H$27,0,10*ROW('Water Data'!H144)))</f>
        <v/>
      </c>
      <c r="CF150" s="305" t="str">
        <f ca="true">+IF(OFFSET('Water Data'!$H$28,0,10*ROW('Water Data'!H144))="","",OFFSET('Water Data'!$H$28,0,10*ROW('Water Data'!H144)))</f>
        <v/>
      </c>
      <c r="CG150" s="305" t="str">
        <f ca="true">+IF(OFFSET('Water Data'!$H$29,0,10*ROW('Water Data'!H144))="","",OFFSET('Water Data'!$H$29,0,10*ROW('Water Data'!H144)))</f>
        <v/>
      </c>
      <c r="CH150" s="305" t="str">
        <f ca="true">+IF(OFFSET('Water Data'!$I$27,0,10*ROW('Water Data'!I144))="","",OFFSET('Water Data'!$I$27,0,10*ROW('Water Data'!I144)))</f>
        <v/>
      </c>
      <c r="CI150" s="305" t="str">
        <f ca="true">+IF(OFFSET('Water Data'!$I$28,0,10*ROW('Water Data'!I144))="","",OFFSET('Water Data'!$I$28,0,10*ROW('Water Data'!I144)))</f>
        <v/>
      </c>
      <c r="CJ150" s="305" t="str">
        <f ca="true">+IF(OFFSET('Water Data'!$I$29,0,10*ROW('Water Data'!I144))="","",OFFSET('Water Data'!$I$29,0,10*ROW('Water Data'!I144)))</f>
        <v/>
      </c>
      <c r="CK150" s="305" t="str">
        <f ca="true">+IF(OFFSET('Sanitation Data'!$D$28,0,10*ROW('Sanitation Data'!D144))="","",OFFSET('Sanitation Data'!$D$28,0,10*ROW('Sanitation Data'!D144)))</f>
        <v/>
      </c>
      <c r="CL150" s="305" t="str">
        <f ca="true">+IF(OFFSET('Sanitation Data'!$D$29,0,10*ROW('Sanitation Data'!D144))="","",OFFSET('Sanitation Data'!$D$29,0,10*ROW('Sanitation Data'!D144)))</f>
        <v/>
      </c>
      <c r="CM150" s="305" t="str">
        <f ca="true">+IF(OFFSET('Sanitation Data'!$D$30,0,10*ROW('Sanitation Data'!D144))="","",OFFSET('Sanitation Data'!$D$30,0,10*ROW('Sanitation Data'!D144)))</f>
        <v/>
      </c>
      <c r="CN150" s="305" t="str">
        <f ca="true">+IF(OFFSET('Sanitation Data'!$D$31,0,10*ROW('Sanitation Data'!D144))="","",OFFSET('Sanitation Data'!$D$31,0,10*ROW('Sanitation Data'!D144)))</f>
        <v/>
      </c>
      <c r="CO150" s="305" t="str">
        <f ca="true">+IF(OFFSET('Sanitation Data'!$D$32,0,10*ROW('Sanitation Data'!D144))="","",OFFSET('Sanitation Data'!$D$32,0,10*ROW('Sanitation Data'!D144)))</f>
        <v/>
      </c>
      <c r="CP150" s="305" t="str">
        <f ca="true">+IF(OFFSET('Sanitation Data'!$E$28,0,10*ROW('Sanitation Data'!E144))="","",OFFSET('Sanitation Data'!$E$28,0,10*ROW('Sanitation Data'!E144)))</f>
        <v/>
      </c>
      <c r="CQ150" s="305" t="str">
        <f ca="true">+IF(OFFSET('Sanitation Data'!$E$29,0,10*ROW('Sanitation Data'!E144))="","",OFFSET('Sanitation Data'!$E$29,0,10*ROW('Sanitation Data'!E144)))</f>
        <v/>
      </c>
      <c r="CR150" s="305" t="str">
        <f ca="true">+IF(OFFSET('Sanitation Data'!$E$30,0,10*ROW('Sanitation Data'!E144))="","",OFFSET('Sanitation Data'!$E$30,0,10*ROW('Sanitation Data'!E144)))</f>
        <v/>
      </c>
      <c r="CS150" s="305" t="str">
        <f ca="true">+IF(OFFSET('Sanitation Data'!$E$31,0,10*ROW('Sanitation Data'!E144))="","",OFFSET('Sanitation Data'!$E$31,0,10*ROW('Sanitation Data'!E144)))</f>
        <v/>
      </c>
      <c r="CT150" s="305" t="str">
        <f ca="true">+IF(OFFSET('Sanitation Data'!$E$32,0,10*ROW('Sanitation Data'!E144))="","",OFFSET('Sanitation Data'!$E$32,0,10*ROW('Sanitation Data'!E144)))</f>
        <v/>
      </c>
      <c r="CU150" s="305" t="str">
        <f ca="true">+IF(OFFSET('Sanitation Data'!$F$28,0,10*ROW('Sanitation Data'!F144))="","",OFFSET('Sanitation Data'!$F$28,0,10*ROW('Sanitation Data'!F144)))</f>
        <v/>
      </c>
      <c r="CV150" s="305" t="str">
        <f ca="true">+IF(OFFSET('Sanitation Data'!$F$29,0,10*ROW('Sanitation Data'!F144))="","",OFFSET('Sanitation Data'!$F$29,0,10*ROW('Sanitation Data'!F144)))</f>
        <v/>
      </c>
      <c r="CW150" s="305" t="str">
        <f ca="true">+IF(OFFSET('Sanitation Data'!$F$30,0,10*ROW('Sanitation Data'!F144))="","",OFFSET('Sanitation Data'!$F$30,0,10*ROW('Sanitation Data'!F144)))</f>
        <v/>
      </c>
      <c r="CX150" s="305" t="str">
        <f ca="true">+IF(OFFSET('Sanitation Data'!$F$31,0,10*ROW('Sanitation Data'!F144))="","",OFFSET('Sanitation Data'!$F$31,0,10*ROW('Sanitation Data'!F144)))</f>
        <v/>
      </c>
      <c r="CY150" s="305" t="str">
        <f ca="true">+IF(OFFSET('Sanitation Data'!$F$32,0,10*ROW('Sanitation Data'!F144))="","",OFFSET('Sanitation Data'!$F$32,0,10*ROW('Sanitation Data'!F144)))</f>
        <v/>
      </c>
      <c r="CZ150" s="305" t="str">
        <f ca="true">+IF(OFFSET('Sanitation Data'!$G$28,0,10*ROW('Sanitation Data'!G144))="","",OFFSET('Sanitation Data'!$G$28,0,10*ROW('Sanitation Data'!G144)))</f>
        <v/>
      </c>
      <c r="DA150" s="305" t="str">
        <f ca="true">+IF(OFFSET('Sanitation Data'!$G$29,0,10*ROW('Sanitation Data'!G144))="","",OFFSET('Sanitation Data'!$G$29,0,10*ROW('Sanitation Data'!G144)))</f>
        <v/>
      </c>
      <c r="DB150" s="305" t="str">
        <f ca="true">+IF(OFFSET('Sanitation Data'!$G$30,0,10*ROW('Sanitation Data'!G144))="","",OFFSET('Sanitation Data'!$G$30,0,10*ROW('Sanitation Data'!G144)))</f>
        <v/>
      </c>
      <c r="DC150" s="305" t="str">
        <f ca="true">+IF(OFFSET('Sanitation Data'!$G$31,0,10*ROW('Sanitation Data'!G144))="","",OFFSET('Sanitation Data'!$G$31,0,10*ROW('Sanitation Data'!G144)))</f>
        <v/>
      </c>
      <c r="DD150" s="305" t="str">
        <f ca="true">+IF(OFFSET('Sanitation Data'!$G$32,0,10*ROW('Sanitation Data'!G144))="","",OFFSET('Sanitation Data'!$G$32,0,10*ROW('Sanitation Data'!G144)))</f>
        <v/>
      </c>
      <c r="DE150" s="305" t="str">
        <f ca="true">+IF(OFFSET('Sanitation Data'!$H$28,0,10*ROW('Sanitation Data'!H144))="","",OFFSET('Sanitation Data'!$H$28,0,10*ROW('Sanitation Data'!H144)))</f>
        <v/>
      </c>
      <c r="DF150" s="305" t="str">
        <f ca="true">+IF(OFFSET('Sanitation Data'!$H$29,0,10*ROW('Sanitation Data'!H144))="","",OFFSET('Sanitation Data'!$H$29,0,10*ROW('Sanitation Data'!H144)))</f>
        <v/>
      </c>
      <c r="DG150" s="305" t="str">
        <f ca="true">+IF(OFFSET('Sanitation Data'!$H$30,0,10*ROW('Sanitation Data'!H144))="","",OFFSET('Sanitation Data'!$H$30,0,10*ROW('Sanitation Data'!H144)))</f>
        <v/>
      </c>
      <c r="DH150" s="305" t="str">
        <f ca="true">+IF(OFFSET('Sanitation Data'!$H$31,0,10*ROW('Sanitation Data'!H144))="","",OFFSET('Sanitation Data'!$H$31,0,10*ROW('Sanitation Data'!H144)))</f>
        <v/>
      </c>
      <c r="DI150" s="305" t="str">
        <f ca="true">+IF(OFFSET('Sanitation Data'!$H$32,0,10*ROW('Sanitation Data'!H144))="","",OFFSET('Sanitation Data'!$H$32,0,10*ROW('Sanitation Data'!H144)))</f>
        <v/>
      </c>
      <c r="DJ150" s="305" t="str">
        <f ca="true">+IF(OFFSET('Sanitation Data'!$I$28,0,10*ROW('Sanitation Data'!I144))="","",OFFSET('Sanitation Data'!$I$28,0,10*ROW('Sanitation Data'!I144)))</f>
        <v/>
      </c>
      <c r="DK150" s="305" t="str">
        <f ca="true">+IF(OFFSET('Sanitation Data'!$I$29,0,10*ROW('Sanitation Data'!I144))="","",OFFSET('Sanitation Data'!$I$29,0,10*ROW('Sanitation Data'!I144)))</f>
        <v/>
      </c>
      <c r="DL150" s="305" t="str">
        <f ca="true">+IF(OFFSET('Sanitation Data'!$I$30,0,10*ROW('Sanitation Data'!I144))="","",OFFSET('Sanitation Data'!$I$30,0,10*ROW('Sanitation Data'!I144)))</f>
        <v/>
      </c>
      <c r="DM150" s="305" t="str">
        <f ca="true">+IF(OFFSET('Sanitation Data'!$I$31,0,10*ROW('Sanitation Data'!I144))="","",OFFSET('Sanitation Data'!$I$31,0,10*ROW('Sanitation Data'!I144)))</f>
        <v/>
      </c>
      <c r="DN150" s="305" t="str">
        <f ca="true">+IF(OFFSET('Sanitation Data'!$I$32,0,10*ROW('Sanitation Data'!I144))="","",OFFSET('Sanitation Data'!$I$32,0,10*ROW('Sanitation Data'!I144)))</f>
        <v/>
      </c>
      <c r="DO150" s="305" t="str">
        <f ca="true">+IF(OFFSET('Hygiene Data'!$D$11,0,10*ROW('Hygiene Data'!D144))="","",OFFSET('Hygiene Data'!$D$11,0,10*ROW('Hygiene Data'!D144)))</f>
        <v/>
      </c>
      <c r="DP150" s="305" t="str">
        <f ca="true">+IF(OFFSET('Hygiene Data'!$D$12,0,10*ROW('Hygiene Data'!D144))="","",OFFSET('Hygiene Data'!$D$12,0,10*ROW('Hygiene Data'!D144)))</f>
        <v/>
      </c>
      <c r="DQ150" s="305" t="str">
        <f ca="true">+IF(OFFSET('Hygiene Data'!$D$13,0,10*ROW('Hygiene Data'!D144))="","",OFFSET('Hygiene Data'!$D$13,0,10*ROW('Hygiene Data'!D144)))</f>
        <v/>
      </c>
      <c r="DR150" s="305" t="str">
        <f ca="true">+IF(OFFSET('Hygiene Data'!$E$11,0,10*ROW('Hygiene Data'!E144))="","",OFFSET('Hygiene Data'!$E$11,0,10*ROW('Hygiene Data'!E144)))</f>
        <v/>
      </c>
      <c r="DS150" s="305" t="str">
        <f ca="true">+IF(OFFSET('Hygiene Data'!$E$12,0,10*ROW('Hygiene Data'!E144))="","",OFFSET('Hygiene Data'!$E$12,0,10*ROW('Hygiene Data'!E144)))</f>
        <v/>
      </c>
      <c r="DT150" s="305" t="str">
        <f ca="true">+IF(OFFSET('Hygiene Data'!$E$13,0,10*ROW('Hygiene Data'!E144))="","",OFFSET('Hygiene Data'!$E$13,0,10*ROW('Hygiene Data'!E144)))</f>
        <v/>
      </c>
      <c r="DU150" s="305" t="str">
        <f ca="true">+IF(OFFSET('Hygiene Data'!$F$11,0,10*ROW('Hygiene Data'!F144))="","",OFFSET('Hygiene Data'!$F$11,0,10*ROW('Hygiene Data'!F144)))</f>
        <v/>
      </c>
      <c r="DV150" s="305" t="str">
        <f ca="true">+IF(OFFSET('Hygiene Data'!$F$12,0,10*ROW('Hygiene Data'!F144))="","",OFFSET('Hygiene Data'!$F$12,0,10*ROW('Hygiene Data'!F144)))</f>
        <v/>
      </c>
      <c r="DW150" s="305" t="str">
        <f ca="true">+IF(OFFSET('Hygiene Data'!$F$13,0,10*ROW('Hygiene Data'!F144))="","",OFFSET('Hygiene Data'!$F$13,0,10*ROW('Hygiene Data'!F144)))</f>
        <v/>
      </c>
      <c r="DX150" s="305" t="str">
        <f ca="true">+IF(OFFSET('Hygiene Data'!$G$11,0,10*ROW('Hygiene Data'!G144))="","",OFFSET('Hygiene Data'!$G$11,0,10*ROW('Hygiene Data'!G144)))</f>
        <v/>
      </c>
      <c r="DY150" s="305" t="str">
        <f ca="true">+IF(OFFSET('Hygiene Data'!$G$12,0,10*ROW('Hygiene Data'!G144))="","",OFFSET('Hygiene Data'!$G$12,0,10*ROW('Hygiene Data'!G144)))</f>
        <v/>
      </c>
      <c r="DZ150" s="305" t="str">
        <f ca="true">+IF(OFFSET('Hygiene Data'!$G$13,0,10*ROW('Hygiene Data'!G144))="","",OFFSET('Hygiene Data'!$G$13,0,10*ROW('Hygiene Data'!G144)))</f>
        <v/>
      </c>
      <c r="EA150" s="305" t="str">
        <f ca="true">+IF(OFFSET('Hygiene Data'!$H$11,0,10*ROW('Hygiene Data'!H144))="","",OFFSET('Hygiene Data'!$H$11,0,10*ROW('Hygiene Data'!H144)))</f>
        <v/>
      </c>
      <c r="EB150" s="305" t="str">
        <f ca="true">+IF(OFFSET('Hygiene Data'!$H$12,0,10*ROW('Hygiene Data'!H144))="","",OFFSET('Hygiene Data'!$H$12,0,10*ROW('Hygiene Data'!H144)))</f>
        <v/>
      </c>
      <c r="EC150" s="305" t="str">
        <f ca="true">+IF(OFFSET('Hygiene Data'!$H$13,0,10*ROW('Hygiene Data'!H144))="","",OFFSET('Hygiene Data'!$H$13,0,10*ROW('Hygiene Data'!H144)))</f>
        <v/>
      </c>
      <c r="ED150" s="305" t="str">
        <f ca="true">+IF(OFFSET('Hygiene Data'!$I$11,0,10*ROW('Hygiene Data'!I144))="","",OFFSET('Hygiene Data'!$I$11,0,10*ROW('Hygiene Data'!I144)))</f>
        <v/>
      </c>
      <c r="EE150" s="305" t="str">
        <f ca="true">+IF(OFFSET('Hygiene Data'!$I$12,0,10*ROW('Hygiene Data'!I144))="","",OFFSET('Hygiene Data'!$I$12,0,10*ROW('Hygiene Data'!I144)))</f>
        <v/>
      </c>
      <c r="EF150" s="305"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61"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5"/>
      <c r="BS151" s="305" t="str">
        <f ca="true">+IF(OFFSET('Water Data'!$D$27,0,10*ROW('Water Data'!D145))="","",OFFSET('Water Data'!$D$27,0,10*ROW('Water Data'!D145)))</f>
        <v/>
      </c>
      <c r="BT151" s="305" t="str">
        <f ca="true">+IF(OFFSET('Water Data'!$D$28,0,10*ROW('Water Data'!D145))="","",OFFSET('Water Data'!$D$28,0,10*ROW('Water Data'!D145)))</f>
        <v/>
      </c>
      <c r="BU151" s="305" t="str">
        <f ca="true">+IF(OFFSET('Water Data'!$D$29,0,10*ROW('Water Data'!D145))="","",OFFSET('Water Data'!$D$29,0,10*ROW('Water Data'!D145)))</f>
        <v/>
      </c>
      <c r="BV151" s="305" t="str">
        <f ca="true">+IF(OFFSET('Water Data'!$E$27,0,10*ROW('Water Data'!E145))="","",OFFSET('Water Data'!$E$27,0,10*ROW('Water Data'!E145)))</f>
        <v/>
      </c>
      <c r="BW151" s="305" t="str">
        <f ca="true">+IF(OFFSET('Water Data'!$E$28,0,10*ROW('Water Data'!E145))="","",OFFSET('Water Data'!$E$28,0,10*ROW('Water Data'!E145)))</f>
        <v/>
      </c>
      <c r="BX151" s="305" t="str">
        <f ca="true">+IF(OFFSET('Water Data'!$E$29,0,10*ROW('Water Data'!E145))="","",OFFSET('Water Data'!$E$29,0,10*ROW('Water Data'!E145)))</f>
        <v/>
      </c>
      <c r="BY151" s="305" t="str">
        <f ca="true">+IF(OFFSET('Water Data'!$F$27,0,10*ROW('Water Data'!F145))="","",OFFSET('Water Data'!$F$27,0,10*ROW('Water Data'!F145)))</f>
        <v/>
      </c>
      <c r="BZ151" s="305" t="str">
        <f ca="true">+IF(OFFSET('Water Data'!$F$28,0,10*ROW('Water Data'!F145))="","",OFFSET('Water Data'!$F$28,0,10*ROW('Water Data'!F145)))</f>
        <v/>
      </c>
      <c r="CA151" s="305" t="str">
        <f ca="true">+IF(OFFSET('Water Data'!$F$29,0,10*ROW('Water Data'!F145))="","",OFFSET('Water Data'!$F$29,0,10*ROW('Water Data'!F145)))</f>
        <v/>
      </c>
      <c r="CB151" s="305" t="str">
        <f ca="true">+IF(OFFSET('Water Data'!$G$27,0,10*ROW('Water Data'!G145))="","",OFFSET('Water Data'!$G$27,0,10*ROW('Water Data'!G145)))</f>
        <v/>
      </c>
      <c r="CC151" s="305" t="str">
        <f ca="true">+IF(OFFSET('Water Data'!$G$28,0,10*ROW('Water Data'!G145))="","",OFFSET('Water Data'!$G$28,0,10*ROW('Water Data'!G145)))</f>
        <v/>
      </c>
      <c r="CD151" s="305" t="str">
        <f ca="true">+IF(OFFSET('Water Data'!$G$29,0,10*ROW('Water Data'!G145))="","",OFFSET('Water Data'!$G$29,0,10*ROW('Water Data'!G145)))</f>
        <v/>
      </c>
      <c r="CE151" s="305" t="str">
        <f ca="true">+IF(OFFSET('Water Data'!$H$27,0,10*ROW('Water Data'!H145))="","",OFFSET('Water Data'!$H$27,0,10*ROW('Water Data'!H145)))</f>
        <v/>
      </c>
      <c r="CF151" s="305" t="str">
        <f ca="true">+IF(OFFSET('Water Data'!$H$28,0,10*ROW('Water Data'!H145))="","",OFFSET('Water Data'!$H$28,0,10*ROW('Water Data'!H145)))</f>
        <v/>
      </c>
      <c r="CG151" s="305" t="str">
        <f ca="true">+IF(OFFSET('Water Data'!$H$29,0,10*ROW('Water Data'!H145))="","",OFFSET('Water Data'!$H$29,0,10*ROW('Water Data'!H145)))</f>
        <v/>
      </c>
      <c r="CH151" s="305" t="str">
        <f ca="true">+IF(OFFSET('Water Data'!$I$27,0,10*ROW('Water Data'!I145))="","",OFFSET('Water Data'!$I$27,0,10*ROW('Water Data'!I145)))</f>
        <v/>
      </c>
      <c r="CI151" s="305" t="str">
        <f ca="true">+IF(OFFSET('Water Data'!$I$28,0,10*ROW('Water Data'!I145))="","",OFFSET('Water Data'!$I$28,0,10*ROW('Water Data'!I145)))</f>
        <v/>
      </c>
      <c r="CJ151" s="305" t="str">
        <f ca="true">+IF(OFFSET('Water Data'!$I$29,0,10*ROW('Water Data'!I145))="","",OFFSET('Water Data'!$I$29,0,10*ROW('Water Data'!I145)))</f>
        <v/>
      </c>
      <c r="CK151" s="305" t="str">
        <f ca="true">+IF(OFFSET('Sanitation Data'!$D$28,0,10*ROW('Sanitation Data'!D145))="","",OFFSET('Sanitation Data'!$D$28,0,10*ROW('Sanitation Data'!D145)))</f>
        <v/>
      </c>
      <c r="CL151" s="305" t="str">
        <f ca="true">+IF(OFFSET('Sanitation Data'!$D$29,0,10*ROW('Sanitation Data'!D145))="","",OFFSET('Sanitation Data'!$D$29,0,10*ROW('Sanitation Data'!D145)))</f>
        <v/>
      </c>
      <c r="CM151" s="305" t="str">
        <f ca="true">+IF(OFFSET('Sanitation Data'!$D$30,0,10*ROW('Sanitation Data'!D145))="","",OFFSET('Sanitation Data'!$D$30,0,10*ROW('Sanitation Data'!D145)))</f>
        <v/>
      </c>
      <c r="CN151" s="305" t="str">
        <f ca="true">+IF(OFFSET('Sanitation Data'!$D$31,0,10*ROW('Sanitation Data'!D145))="","",OFFSET('Sanitation Data'!$D$31,0,10*ROW('Sanitation Data'!D145)))</f>
        <v/>
      </c>
      <c r="CO151" s="305" t="str">
        <f ca="true">+IF(OFFSET('Sanitation Data'!$D$32,0,10*ROW('Sanitation Data'!D145))="","",OFFSET('Sanitation Data'!$D$32,0,10*ROW('Sanitation Data'!D145)))</f>
        <v/>
      </c>
      <c r="CP151" s="305" t="str">
        <f ca="true">+IF(OFFSET('Sanitation Data'!$E$28,0,10*ROW('Sanitation Data'!E145))="","",OFFSET('Sanitation Data'!$E$28,0,10*ROW('Sanitation Data'!E145)))</f>
        <v/>
      </c>
      <c r="CQ151" s="305" t="str">
        <f ca="true">+IF(OFFSET('Sanitation Data'!$E$29,0,10*ROW('Sanitation Data'!E145))="","",OFFSET('Sanitation Data'!$E$29,0,10*ROW('Sanitation Data'!E145)))</f>
        <v/>
      </c>
      <c r="CR151" s="305" t="str">
        <f ca="true">+IF(OFFSET('Sanitation Data'!$E$30,0,10*ROW('Sanitation Data'!E145))="","",OFFSET('Sanitation Data'!$E$30,0,10*ROW('Sanitation Data'!E145)))</f>
        <v/>
      </c>
      <c r="CS151" s="305" t="str">
        <f ca="true">+IF(OFFSET('Sanitation Data'!$E$31,0,10*ROW('Sanitation Data'!E145))="","",OFFSET('Sanitation Data'!$E$31,0,10*ROW('Sanitation Data'!E145)))</f>
        <v/>
      </c>
      <c r="CT151" s="305" t="str">
        <f ca="true">+IF(OFFSET('Sanitation Data'!$E$32,0,10*ROW('Sanitation Data'!E145))="","",OFFSET('Sanitation Data'!$E$32,0,10*ROW('Sanitation Data'!E145)))</f>
        <v/>
      </c>
      <c r="CU151" s="305" t="str">
        <f ca="true">+IF(OFFSET('Sanitation Data'!$F$28,0,10*ROW('Sanitation Data'!F145))="","",OFFSET('Sanitation Data'!$F$28,0,10*ROW('Sanitation Data'!F145)))</f>
        <v/>
      </c>
      <c r="CV151" s="305" t="str">
        <f ca="true">+IF(OFFSET('Sanitation Data'!$F$29,0,10*ROW('Sanitation Data'!F145))="","",OFFSET('Sanitation Data'!$F$29,0,10*ROW('Sanitation Data'!F145)))</f>
        <v/>
      </c>
      <c r="CW151" s="305" t="str">
        <f ca="true">+IF(OFFSET('Sanitation Data'!$F$30,0,10*ROW('Sanitation Data'!F145))="","",OFFSET('Sanitation Data'!$F$30,0,10*ROW('Sanitation Data'!F145)))</f>
        <v/>
      </c>
      <c r="CX151" s="305" t="str">
        <f ca="true">+IF(OFFSET('Sanitation Data'!$F$31,0,10*ROW('Sanitation Data'!F145))="","",OFFSET('Sanitation Data'!$F$31,0,10*ROW('Sanitation Data'!F145)))</f>
        <v/>
      </c>
      <c r="CY151" s="305" t="str">
        <f ca="true">+IF(OFFSET('Sanitation Data'!$F$32,0,10*ROW('Sanitation Data'!F145))="","",OFFSET('Sanitation Data'!$F$32,0,10*ROW('Sanitation Data'!F145)))</f>
        <v/>
      </c>
      <c r="CZ151" s="305" t="str">
        <f ca="true">+IF(OFFSET('Sanitation Data'!$G$28,0,10*ROW('Sanitation Data'!G145))="","",OFFSET('Sanitation Data'!$G$28,0,10*ROW('Sanitation Data'!G145)))</f>
        <v/>
      </c>
      <c r="DA151" s="305" t="str">
        <f ca="true">+IF(OFFSET('Sanitation Data'!$G$29,0,10*ROW('Sanitation Data'!G145))="","",OFFSET('Sanitation Data'!$G$29,0,10*ROW('Sanitation Data'!G145)))</f>
        <v/>
      </c>
      <c r="DB151" s="305" t="str">
        <f ca="true">+IF(OFFSET('Sanitation Data'!$G$30,0,10*ROW('Sanitation Data'!G145))="","",OFFSET('Sanitation Data'!$G$30,0,10*ROW('Sanitation Data'!G145)))</f>
        <v/>
      </c>
      <c r="DC151" s="305" t="str">
        <f ca="true">+IF(OFFSET('Sanitation Data'!$G$31,0,10*ROW('Sanitation Data'!G145))="","",OFFSET('Sanitation Data'!$G$31,0,10*ROW('Sanitation Data'!G145)))</f>
        <v/>
      </c>
      <c r="DD151" s="305" t="str">
        <f ca="true">+IF(OFFSET('Sanitation Data'!$G$32,0,10*ROW('Sanitation Data'!G145))="","",OFFSET('Sanitation Data'!$G$32,0,10*ROW('Sanitation Data'!G145)))</f>
        <v/>
      </c>
      <c r="DE151" s="305" t="str">
        <f ca="true">+IF(OFFSET('Sanitation Data'!$H$28,0,10*ROW('Sanitation Data'!H145))="","",OFFSET('Sanitation Data'!$H$28,0,10*ROW('Sanitation Data'!H145)))</f>
        <v/>
      </c>
      <c r="DF151" s="305" t="str">
        <f ca="true">+IF(OFFSET('Sanitation Data'!$H$29,0,10*ROW('Sanitation Data'!H145))="","",OFFSET('Sanitation Data'!$H$29,0,10*ROW('Sanitation Data'!H145)))</f>
        <v/>
      </c>
      <c r="DG151" s="305" t="str">
        <f ca="true">+IF(OFFSET('Sanitation Data'!$H$30,0,10*ROW('Sanitation Data'!H145))="","",OFFSET('Sanitation Data'!$H$30,0,10*ROW('Sanitation Data'!H145)))</f>
        <v/>
      </c>
      <c r="DH151" s="305" t="str">
        <f ca="true">+IF(OFFSET('Sanitation Data'!$H$31,0,10*ROW('Sanitation Data'!H145))="","",OFFSET('Sanitation Data'!$H$31,0,10*ROW('Sanitation Data'!H145)))</f>
        <v/>
      </c>
      <c r="DI151" s="305" t="str">
        <f ca="true">+IF(OFFSET('Sanitation Data'!$H$32,0,10*ROW('Sanitation Data'!H145))="","",OFFSET('Sanitation Data'!$H$32,0,10*ROW('Sanitation Data'!H145)))</f>
        <v/>
      </c>
      <c r="DJ151" s="305" t="str">
        <f ca="true">+IF(OFFSET('Sanitation Data'!$I$28,0,10*ROW('Sanitation Data'!I145))="","",OFFSET('Sanitation Data'!$I$28,0,10*ROW('Sanitation Data'!I145)))</f>
        <v/>
      </c>
      <c r="DK151" s="305" t="str">
        <f ca="true">+IF(OFFSET('Sanitation Data'!$I$29,0,10*ROW('Sanitation Data'!I145))="","",OFFSET('Sanitation Data'!$I$29,0,10*ROW('Sanitation Data'!I145)))</f>
        <v/>
      </c>
      <c r="DL151" s="305" t="str">
        <f ca="true">+IF(OFFSET('Sanitation Data'!$I$30,0,10*ROW('Sanitation Data'!I145))="","",OFFSET('Sanitation Data'!$I$30,0,10*ROW('Sanitation Data'!I145)))</f>
        <v/>
      </c>
      <c r="DM151" s="305" t="str">
        <f ca="true">+IF(OFFSET('Sanitation Data'!$I$31,0,10*ROW('Sanitation Data'!I145))="","",OFFSET('Sanitation Data'!$I$31,0,10*ROW('Sanitation Data'!I145)))</f>
        <v/>
      </c>
      <c r="DN151" s="305" t="str">
        <f ca="true">+IF(OFFSET('Sanitation Data'!$I$32,0,10*ROW('Sanitation Data'!I145))="","",OFFSET('Sanitation Data'!$I$32,0,10*ROW('Sanitation Data'!I145)))</f>
        <v/>
      </c>
      <c r="DO151" s="305" t="str">
        <f ca="true">+IF(OFFSET('Hygiene Data'!$D$11,0,10*ROW('Hygiene Data'!D145))="","",OFFSET('Hygiene Data'!$D$11,0,10*ROW('Hygiene Data'!D145)))</f>
        <v/>
      </c>
      <c r="DP151" s="305" t="str">
        <f ca="true">+IF(OFFSET('Hygiene Data'!$D$12,0,10*ROW('Hygiene Data'!D145))="","",OFFSET('Hygiene Data'!$D$12,0,10*ROW('Hygiene Data'!D145)))</f>
        <v/>
      </c>
      <c r="DQ151" s="305" t="str">
        <f ca="true">+IF(OFFSET('Hygiene Data'!$D$13,0,10*ROW('Hygiene Data'!D145))="","",OFFSET('Hygiene Data'!$D$13,0,10*ROW('Hygiene Data'!D145)))</f>
        <v/>
      </c>
      <c r="DR151" s="305" t="str">
        <f ca="true">+IF(OFFSET('Hygiene Data'!$E$11,0,10*ROW('Hygiene Data'!E145))="","",OFFSET('Hygiene Data'!$E$11,0,10*ROW('Hygiene Data'!E145)))</f>
        <v/>
      </c>
      <c r="DS151" s="305" t="str">
        <f ca="true">+IF(OFFSET('Hygiene Data'!$E$12,0,10*ROW('Hygiene Data'!E145))="","",OFFSET('Hygiene Data'!$E$12,0,10*ROW('Hygiene Data'!E145)))</f>
        <v/>
      </c>
      <c r="DT151" s="305" t="str">
        <f ca="true">+IF(OFFSET('Hygiene Data'!$E$13,0,10*ROW('Hygiene Data'!E145))="","",OFFSET('Hygiene Data'!$E$13,0,10*ROW('Hygiene Data'!E145)))</f>
        <v/>
      </c>
      <c r="DU151" s="305" t="str">
        <f ca="true">+IF(OFFSET('Hygiene Data'!$F$11,0,10*ROW('Hygiene Data'!F145))="","",OFFSET('Hygiene Data'!$F$11,0,10*ROW('Hygiene Data'!F145)))</f>
        <v/>
      </c>
      <c r="DV151" s="305" t="str">
        <f ca="true">+IF(OFFSET('Hygiene Data'!$F$12,0,10*ROW('Hygiene Data'!F145))="","",OFFSET('Hygiene Data'!$F$12,0,10*ROW('Hygiene Data'!F145)))</f>
        <v/>
      </c>
      <c r="DW151" s="305" t="str">
        <f ca="true">+IF(OFFSET('Hygiene Data'!$F$13,0,10*ROW('Hygiene Data'!F145))="","",OFFSET('Hygiene Data'!$F$13,0,10*ROW('Hygiene Data'!F145)))</f>
        <v/>
      </c>
      <c r="DX151" s="305" t="str">
        <f ca="true">+IF(OFFSET('Hygiene Data'!$G$11,0,10*ROW('Hygiene Data'!G145))="","",OFFSET('Hygiene Data'!$G$11,0,10*ROW('Hygiene Data'!G145)))</f>
        <v/>
      </c>
      <c r="DY151" s="305" t="str">
        <f ca="true">+IF(OFFSET('Hygiene Data'!$G$12,0,10*ROW('Hygiene Data'!G145))="","",OFFSET('Hygiene Data'!$G$12,0,10*ROW('Hygiene Data'!G145)))</f>
        <v/>
      </c>
      <c r="DZ151" s="305" t="str">
        <f ca="true">+IF(OFFSET('Hygiene Data'!$G$13,0,10*ROW('Hygiene Data'!G145))="","",OFFSET('Hygiene Data'!$G$13,0,10*ROW('Hygiene Data'!G145)))</f>
        <v/>
      </c>
      <c r="EA151" s="305" t="str">
        <f ca="true">+IF(OFFSET('Hygiene Data'!$H$11,0,10*ROW('Hygiene Data'!H145))="","",OFFSET('Hygiene Data'!$H$11,0,10*ROW('Hygiene Data'!H145)))</f>
        <v/>
      </c>
      <c r="EB151" s="305" t="str">
        <f ca="true">+IF(OFFSET('Hygiene Data'!$H$12,0,10*ROW('Hygiene Data'!H145))="","",OFFSET('Hygiene Data'!$H$12,0,10*ROW('Hygiene Data'!H145)))</f>
        <v/>
      </c>
      <c r="EC151" s="305" t="str">
        <f ca="true">+IF(OFFSET('Hygiene Data'!$H$13,0,10*ROW('Hygiene Data'!H145))="","",OFFSET('Hygiene Data'!$H$13,0,10*ROW('Hygiene Data'!H145)))</f>
        <v/>
      </c>
      <c r="ED151" s="305" t="str">
        <f ca="true">+IF(OFFSET('Hygiene Data'!$I$11,0,10*ROW('Hygiene Data'!I145))="","",OFFSET('Hygiene Data'!$I$11,0,10*ROW('Hygiene Data'!I145)))</f>
        <v/>
      </c>
      <c r="EE151" s="305" t="str">
        <f ca="true">+IF(OFFSET('Hygiene Data'!$I$12,0,10*ROW('Hygiene Data'!I145))="","",OFFSET('Hygiene Data'!$I$12,0,10*ROW('Hygiene Data'!I145)))</f>
        <v/>
      </c>
      <c r="EF151" s="305"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61"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5"/>
      <c r="BS152" s="305" t="str">
        <f ca="true">+IF(OFFSET('Water Data'!$D$27,0,10*ROW('Water Data'!D146))="","",OFFSET('Water Data'!$D$27,0,10*ROW('Water Data'!D146)))</f>
        <v/>
      </c>
      <c r="BT152" s="305" t="str">
        <f ca="true">+IF(OFFSET('Water Data'!$D$28,0,10*ROW('Water Data'!D146))="","",OFFSET('Water Data'!$D$28,0,10*ROW('Water Data'!D146)))</f>
        <v/>
      </c>
      <c r="BU152" s="305" t="str">
        <f ca="true">+IF(OFFSET('Water Data'!$D$29,0,10*ROW('Water Data'!D146))="","",OFFSET('Water Data'!$D$29,0,10*ROW('Water Data'!D146)))</f>
        <v/>
      </c>
      <c r="BV152" s="305" t="str">
        <f ca="true">+IF(OFFSET('Water Data'!$E$27,0,10*ROW('Water Data'!E146))="","",OFFSET('Water Data'!$E$27,0,10*ROW('Water Data'!E146)))</f>
        <v/>
      </c>
      <c r="BW152" s="305" t="str">
        <f ca="true">+IF(OFFSET('Water Data'!$E$28,0,10*ROW('Water Data'!E146))="","",OFFSET('Water Data'!$E$28,0,10*ROW('Water Data'!E146)))</f>
        <v/>
      </c>
      <c r="BX152" s="305" t="str">
        <f ca="true">+IF(OFFSET('Water Data'!$E$29,0,10*ROW('Water Data'!E146))="","",OFFSET('Water Data'!$E$29,0,10*ROW('Water Data'!E146)))</f>
        <v/>
      </c>
      <c r="BY152" s="305" t="str">
        <f ca="true">+IF(OFFSET('Water Data'!$F$27,0,10*ROW('Water Data'!F146))="","",OFFSET('Water Data'!$F$27,0,10*ROW('Water Data'!F146)))</f>
        <v/>
      </c>
      <c r="BZ152" s="305" t="str">
        <f ca="true">+IF(OFFSET('Water Data'!$F$28,0,10*ROW('Water Data'!F146))="","",OFFSET('Water Data'!$F$28,0,10*ROW('Water Data'!F146)))</f>
        <v/>
      </c>
      <c r="CA152" s="305" t="str">
        <f ca="true">+IF(OFFSET('Water Data'!$F$29,0,10*ROW('Water Data'!F146))="","",OFFSET('Water Data'!$F$29,0,10*ROW('Water Data'!F146)))</f>
        <v/>
      </c>
      <c r="CB152" s="305" t="str">
        <f ca="true">+IF(OFFSET('Water Data'!$G$27,0,10*ROW('Water Data'!G146))="","",OFFSET('Water Data'!$G$27,0,10*ROW('Water Data'!G146)))</f>
        <v/>
      </c>
      <c r="CC152" s="305" t="str">
        <f ca="true">+IF(OFFSET('Water Data'!$G$28,0,10*ROW('Water Data'!G146))="","",OFFSET('Water Data'!$G$28,0,10*ROW('Water Data'!G146)))</f>
        <v/>
      </c>
      <c r="CD152" s="305" t="str">
        <f ca="true">+IF(OFFSET('Water Data'!$G$29,0,10*ROW('Water Data'!G146))="","",OFFSET('Water Data'!$G$29,0,10*ROW('Water Data'!G146)))</f>
        <v/>
      </c>
      <c r="CE152" s="305" t="str">
        <f ca="true">+IF(OFFSET('Water Data'!$H$27,0,10*ROW('Water Data'!H146))="","",OFFSET('Water Data'!$H$27,0,10*ROW('Water Data'!H146)))</f>
        <v/>
      </c>
      <c r="CF152" s="305" t="str">
        <f ca="true">+IF(OFFSET('Water Data'!$H$28,0,10*ROW('Water Data'!H146))="","",OFFSET('Water Data'!$H$28,0,10*ROW('Water Data'!H146)))</f>
        <v/>
      </c>
      <c r="CG152" s="305" t="str">
        <f ca="true">+IF(OFFSET('Water Data'!$H$29,0,10*ROW('Water Data'!H146))="","",OFFSET('Water Data'!$H$29,0,10*ROW('Water Data'!H146)))</f>
        <v/>
      </c>
      <c r="CH152" s="305" t="str">
        <f ca="true">+IF(OFFSET('Water Data'!$I$27,0,10*ROW('Water Data'!I146))="","",OFFSET('Water Data'!$I$27,0,10*ROW('Water Data'!I146)))</f>
        <v/>
      </c>
      <c r="CI152" s="305" t="str">
        <f ca="true">+IF(OFFSET('Water Data'!$I$28,0,10*ROW('Water Data'!I146))="","",OFFSET('Water Data'!$I$28,0,10*ROW('Water Data'!I146)))</f>
        <v/>
      </c>
      <c r="CJ152" s="305" t="str">
        <f ca="true">+IF(OFFSET('Water Data'!$I$29,0,10*ROW('Water Data'!I146))="","",OFFSET('Water Data'!$I$29,0,10*ROW('Water Data'!I146)))</f>
        <v/>
      </c>
      <c r="CK152" s="305" t="str">
        <f ca="true">+IF(OFFSET('Sanitation Data'!$D$28,0,10*ROW('Sanitation Data'!D146))="","",OFFSET('Sanitation Data'!$D$28,0,10*ROW('Sanitation Data'!D146)))</f>
        <v/>
      </c>
      <c r="CL152" s="305" t="str">
        <f ca="true">+IF(OFFSET('Sanitation Data'!$D$29,0,10*ROW('Sanitation Data'!D146))="","",OFFSET('Sanitation Data'!$D$29,0,10*ROW('Sanitation Data'!D146)))</f>
        <v/>
      </c>
      <c r="CM152" s="305" t="str">
        <f ca="true">+IF(OFFSET('Sanitation Data'!$D$30,0,10*ROW('Sanitation Data'!D146))="","",OFFSET('Sanitation Data'!$D$30,0,10*ROW('Sanitation Data'!D146)))</f>
        <v/>
      </c>
      <c r="CN152" s="305" t="str">
        <f ca="true">+IF(OFFSET('Sanitation Data'!$D$31,0,10*ROW('Sanitation Data'!D146))="","",OFFSET('Sanitation Data'!$D$31,0,10*ROW('Sanitation Data'!D146)))</f>
        <v/>
      </c>
      <c r="CO152" s="305" t="str">
        <f ca="true">+IF(OFFSET('Sanitation Data'!$D$32,0,10*ROW('Sanitation Data'!D146))="","",OFFSET('Sanitation Data'!$D$32,0,10*ROW('Sanitation Data'!D146)))</f>
        <v/>
      </c>
      <c r="CP152" s="305" t="str">
        <f ca="true">+IF(OFFSET('Sanitation Data'!$E$28,0,10*ROW('Sanitation Data'!E146))="","",OFFSET('Sanitation Data'!$E$28,0,10*ROW('Sanitation Data'!E146)))</f>
        <v/>
      </c>
      <c r="CQ152" s="305" t="str">
        <f ca="true">+IF(OFFSET('Sanitation Data'!$E$29,0,10*ROW('Sanitation Data'!E146))="","",OFFSET('Sanitation Data'!$E$29,0,10*ROW('Sanitation Data'!E146)))</f>
        <v/>
      </c>
      <c r="CR152" s="305" t="str">
        <f ca="true">+IF(OFFSET('Sanitation Data'!$E$30,0,10*ROW('Sanitation Data'!E146))="","",OFFSET('Sanitation Data'!$E$30,0,10*ROW('Sanitation Data'!E146)))</f>
        <v/>
      </c>
      <c r="CS152" s="305" t="str">
        <f ca="true">+IF(OFFSET('Sanitation Data'!$E$31,0,10*ROW('Sanitation Data'!E146))="","",OFFSET('Sanitation Data'!$E$31,0,10*ROW('Sanitation Data'!E146)))</f>
        <v/>
      </c>
      <c r="CT152" s="305" t="str">
        <f ca="true">+IF(OFFSET('Sanitation Data'!$E$32,0,10*ROW('Sanitation Data'!E146))="","",OFFSET('Sanitation Data'!$E$32,0,10*ROW('Sanitation Data'!E146)))</f>
        <v/>
      </c>
      <c r="CU152" s="305" t="str">
        <f ca="true">+IF(OFFSET('Sanitation Data'!$F$28,0,10*ROW('Sanitation Data'!F146))="","",OFFSET('Sanitation Data'!$F$28,0,10*ROW('Sanitation Data'!F146)))</f>
        <v/>
      </c>
      <c r="CV152" s="305" t="str">
        <f ca="true">+IF(OFFSET('Sanitation Data'!$F$29,0,10*ROW('Sanitation Data'!F146))="","",OFFSET('Sanitation Data'!$F$29,0,10*ROW('Sanitation Data'!F146)))</f>
        <v/>
      </c>
      <c r="CW152" s="305" t="str">
        <f ca="true">+IF(OFFSET('Sanitation Data'!$F$30,0,10*ROW('Sanitation Data'!F146))="","",OFFSET('Sanitation Data'!$F$30,0,10*ROW('Sanitation Data'!F146)))</f>
        <v/>
      </c>
      <c r="CX152" s="305" t="str">
        <f ca="true">+IF(OFFSET('Sanitation Data'!$F$31,0,10*ROW('Sanitation Data'!F146))="","",OFFSET('Sanitation Data'!$F$31,0,10*ROW('Sanitation Data'!F146)))</f>
        <v/>
      </c>
      <c r="CY152" s="305" t="str">
        <f ca="true">+IF(OFFSET('Sanitation Data'!$F$32,0,10*ROW('Sanitation Data'!F146))="","",OFFSET('Sanitation Data'!$F$32,0,10*ROW('Sanitation Data'!F146)))</f>
        <v/>
      </c>
      <c r="CZ152" s="305" t="str">
        <f ca="true">+IF(OFFSET('Sanitation Data'!$G$28,0,10*ROW('Sanitation Data'!G146))="","",OFFSET('Sanitation Data'!$G$28,0,10*ROW('Sanitation Data'!G146)))</f>
        <v/>
      </c>
      <c r="DA152" s="305" t="str">
        <f ca="true">+IF(OFFSET('Sanitation Data'!$G$29,0,10*ROW('Sanitation Data'!G146))="","",OFFSET('Sanitation Data'!$G$29,0,10*ROW('Sanitation Data'!G146)))</f>
        <v/>
      </c>
      <c r="DB152" s="305" t="str">
        <f ca="true">+IF(OFFSET('Sanitation Data'!$G$30,0,10*ROW('Sanitation Data'!G146))="","",OFFSET('Sanitation Data'!$G$30,0,10*ROW('Sanitation Data'!G146)))</f>
        <v/>
      </c>
      <c r="DC152" s="305" t="str">
        <f ca="true">+IF(OFFSET('Sanitation Data'!$G$31,0,10*ROW('Sanitation Data'!G146))="","",OFFSET('Sanitation Data'!$G$31,0,10*ROW('Sanitation Data'!G146)))</f>
        <v/>
      </c>
      <c r="DD152" s="305" t="str">
        <f ca="true">+IF(OFFSET('Sanitation Data'!$G$32,0,10*ROW('Sanitation Data'!G146))="","",OFFSET('Sanitation Data'!$G$32,0,10*ROW('Sanitation Data'!G146)))</f>
        <v/>
      </c>
      <c r="DE152" s="305" t="str">
        <f ca="true">+IF(OFFSET('Sanitation Data'!$H$28,0,10*ROW('Sanitation Data'!H146))="","",OFFSET('Sanitation Data'!$H$28,0,10*ROW('Sanitation Data'!H146)))</f>
        <v/>
      </c>
      <c r="DF152" s="305" t="str">
        <f ca="true">+IF(OFFSET('Sanitation Data'!$H$29,0,10*ROW('Sanitation Data'!H146))="","",OFFSET('Sanitation Data'!$H$29,0,10*ROW('Sanitation Data'!H146)))</f>
        <v/>
      </c>
      <c r="DG152" s="305" t="str">
        <f ca="true">+IF(OFFSET('Sanitation Data'!$H$30,0,10*ROW('Sanitation Data'!H146))="","",OFFSET('Sanitation Data'!$H$30,0,10*ROW('Sanitation Data'!H146)))</f>
        <v/>
      </c>
      <c r="DH152" s="305" t="str">
        <f ca="true">+IF(OFFSET('Sanitation Data'!$H$31,0,10*ROW('Sanitation Data'!H146))="","",OFFSET('Sanitation Data'!$H$31,0,10*ROW('Sanitation Data'!H146)))</f>
        <v/>
      </c>
      <c r="DI152" s="305" t="str">
        <f ca="true">+IF(OFFSET('Sanitation Data'!$H$32,0,10*ROW('Sanitation Data'!H146))="","",OFFSET('Sanitation Data'!$H$32,0,10*ROW('Sanitation Data'!H146)))</f>
        <v/>
      </c>
      <c r="DJ152" s="305" t="str">
        <f ca="true">+IF(OFFSET('Sanitation Data'!$I$28,0,10*ROW('Sanitation Data'!I146))="","",OFFSET('Sanitation Data'!$I$28,0,10*ROW('Sanitation Data'!I146)))</f>
        <v/>
      </c>
      <c r="DK152" s="305" t="str">
        <f ca="true">+IF(OFFSET('Sanitation Data'!$I$29,0,10*ROW('Sanitation Data'!I146))="","",OFFSET('Sanitation Data'!$I$29,0,10*ROW('Sanitation Data'!I146)))</f>
        <v/>
      </c>
      <c r="DL152" s="305" t="str">
        <f ca="true">+IF(OFFSET('Sanitation Data'!$I$30,0,10*ROW('Sanitation Data'!I146))="","",OFFSET('Sanitation Data'!$I$30,0,10*ROW('Sanitation Data'!I146)))</f>
        <v/>
      </c>
      <c r="DM152" s="305" t="str">
        <f ca="true">+IF(OFFSET('Sanitation Data'!$I$31,0,10*ROW('Sanitation Data'!I146))="","",OFFSET('Sanitation Data'!$I$31,0,10*ROW('Sanitation Data'!I146)))</f>
        <v/>
      </c>
      <c r="DN152" s="305" t="str">
        <f ca="true">+IF(OFFSET('Sanitation Data'!$I$32,0,10*ROW('Sanitation Data'!I146))="","",OFFSET('Sanitation Data'!$I$32,0,10*ROW('Sanitation Data'!I146)))</f>
        <v/>
      </c>
      <c r="DO152" s="305" t="str">
        <f ca="true">+IF(OFFSET('Hygiene Data'!$D$11,0,10*ROW('Hygiene Data'!D146))="","",OFFSET('Hygiene Data'!$D$11,0,10*ROW('Hygiene Data'!D146)))</f>
        <v/>
      </c>
      <c r="DP152" s="305" t="str">
        <f ca="true">+IF(OFFSET('Hygiene Data'!$D$12,0,10*ROW('Hygiene Data'!D146))="","",OFFSET('Hygiene Data'!$D$12,0,10*ROW('Hygiene Data'!D146)))</f>
        <v/>
      </c>
      <c r="DQ152" s="305" t="str">
        <f ca="true">+IF(OFFSET('Hygiene Data'!$D$13,0,10*ROW('Hygiene Data'!D146))="","",OFFSET('Hygiene Data'!$D$13,0,10*ROW('Hygiene Data'!D146)))</f>
        <v/>
      </c>
      <c r="DR152" s="305" t="str">
        <f ca="true">+IF(OFFSET('Hygiene Data'!$E$11,0,10*ROW('Hygiene Data'!E146))="","",OFFSET('Hygiene Data'!$E$11,0,10*ROW('Hygiene Data'!E146)))</f>
        <v/>
      </c>
      <c r="DS152" s="305" t="str">
        <f ca="true">+IF(OFFSET('Hygiene Data'!$E$12,0,10*ROW('Hygiene Data'!E146))="","",OFFSET('Hygiene Data'!$E$12,0,10*ROW('Hygiene Data'!E146)))</f>
        <v/>
      </c>
      <c r="DT152" s="305" t="str">
        <f ca="true">+IF(OFFSET('Hygiene Data'!$E$13,0,10*ROW('Hygiene Data'!E146))="","",OFFSET('Hygiene Data'!$E$13,0,10*ROW('Hygiene Data'!E146)))</f>
        <v/>
      </c>
      <c r="DU152" s="305" t="str">
        <f ca="true">+IF(OFFSET('Hygiene Data'!$F$11,0,10*ROW('Hygiene Data'!F146))="","",OFFSET('Hygiene Data'!$F$11,0,10*ROW('Hygiene Data'!F146)))</f>
        <v/>
      </c>
      <c r="DV152" s="305" t="str">
        <f ca="true">+IF(OFFSET('Hygiene Data'!$F$12,0,10*ROW('Hygiene Data'!F146))="","",OFFSET('Hygiene Data'!$F$12,0,10*ROW('Hygiene Data'!F146)))</f>
        <v/>
      </c>
      <c r="DW152" s="305" t="str">
        <f ca="true">+IF(OFFSET('Hygiene Data'!$F$13,0,10*ROW('Hygiene Data'!F146))="","",OFFSET('Hygiene Data'!$F$13,0,10*ROW('Hygiene Data'!F146)))</f>
        <v/>
      </c>
      <c r="DX152" s="305" t="str">
        <f ca="true">+IF(OFFSET('Hygiene Data'!$G$11,0,10*ROW('Hygiene Data'!G146))="","",OFFSET('Hygiene Data'!$G$11,0,10*ROW('Hygiene Data'!G146)))</f>
        <v/>
      </c>
      <c r="DY152" s="305" t="str">
        <f ca="true">+IF(OFFSET('Hygiene Data'!$G$12,0,10*ROW('Hygiene Data'!G146))="","",OFFSET('Hygiene Data'!$G$12,0,10*ROW('Hygiene Data'!G146)))</f>
        <v/>
      </c>
      <c r="DZ152" s="305" t="str">
        <f ca="true">+IF(OFFSET('Hygiene Data'!$G$13,0,10*ROW('Hygiene Data'!G146))="","",OFFSET('Hygiene Data'!$G$13,0,10*ROW('Hygiene Data'!G146)))</f>
        <v/>
      </c>
      <c r="EA152" s="305" t="str">
        <f ca="true">+IF(OFFSET('Hygiene Data'!$H$11,0,10*ROW('Hygiene Data'!H146))="","",OFFSET('Hygiene Data'!$H$11,0,10*ROW('Hygiene Data'!H146)))</f>
        <v/>
      </c>
      <c r="EB152" s="305" t="str">
        <f ca="true">+IF(OFFSET('Hygiene Data'!$H$12,0,10*ROW('Hygiene Data'!H146))="","",OFFSET('Hygiene Data'!$H$12,0,10*ROW('Hygiene Data'!H146)))</f>
        <v/>
      </c>
      <c r="EC152" s="305" t="str">
        <f ca="true">+IF(OFFSET('Hygiene Data'!$H$13,0,10*ROW('Hygiene Data'!H146))="","",OFFSET('Hygiene Data'!$H$13,0,10*ROW('Hygiene Data'!H146)))</f>
        <v/>
      </c>
      <c r="ED152" s="305" t="str">
        <f ca="true">+IF(OFFSET('Hygiene Data'!$I$11,0,10*ROW('Hygiene Data'!I146))="","",OFFSET('Hygiene Data'!$I$11,0,10*ROW('Hygiene Data'!I146)))</f>
        <v/>
      </c>
      <c r="EE152" s="305" t="str">
        <f ca="true">+IF(OFFSET('Hygiene Data'!$I$12,0,10*ROW('Hygiene Data'!I146))="","",OFFSET('Hygiene Data'!$I$12,0,10*ROW('Hygiene Data'!I146)))</f>
        <v/>
      </c>
      <c r="EF152" s="305"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61"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5"/>
      <c r="BS153" s="305" t="str">
        <f ca="true">+IF(OFFSET('Water Data'!$D$27,0,10*ROW('Water Data'!D147))="","",OFFSET('Water Data'!$D$27,0,10*ROW('Water Data'!D147)))</f>
        <v/>
      </c>
      <c r="BT153" s="305" t="str">
        <f ca="true">+IF(OFFSET('Water Data'!$D$28,0,10*ROW('Water Data'!D147))="","",OFFSET('Water Data'!$D$28,0,10*ROW('Water Data'!D147)))</f>
        <v/>
      </c>
      <c r="BU153" s="305" t="str">
        <f ca="true">+IF(OFFSET('Water Data'!$D$29,0,10*ROW('Water Data'!D147))="","",OFFSET('Water Data'!$D$29,0,10*ROW('Water Data'!D147)))</f>
        <v/>
      </c>
      <c r="BV153" s="305" t="str">
        <f ca="true">+IF(OFFSET('Water Data'!$E$27,0,10*ROW('Water Data'!E147))="","",OFFSET('Water Data'!$E$27,0,10*ROW('Water Data'!E147)))</f>
        <v/>
      </c>
      <c r="BW153" s="305" t="str">
        <f ca="true">+IF(OFFSET('Water Data'!$E$28,0,10*ROW('Water Data'!E147))="","",OFFSET('Water Data'!$E$28,0,10*ROW('Water Data'!E147)))</f>
        <v/>
      </c>
      <c r="BX153" s="305" t="str">
        <f ca="true">+IF(OFFSET('Water Data'!$E$29,0,10*ROW('Water Data'!E147))="","",OFFSET('Water Data'!$E$29,0,10*ROW('Water Data'!E147)))</f>
        <v/>
      </c>
      <c r="BY153" s="305" t="str">
        <f ca="true">+IF(OFFSET('Water Data'!$F$27,0,10*ROW('Water Data'!F147))="","",OFFSET('Water Data'!$F$27,0,10*ROW('Water Data'!F147)))</f>
        <v/>
      </c>
      <c r="BZ153" s="305" t="str">
        <f ca="true">+IF(OFFSET('Water Data'!$F$28,0,10*ROW('Water Data'!F147))="","",OFFSET('Water Data'!$F$28,0,10*ROW('Water Data'!F147)))</f>
        <v/>
      </c>
      <c r="CA153" s="305" t="str">
        <f ca="true">+IF(OFFSET('Water Data'!$F$29,0,10*ROW('Water Data'!F147))="","",OFFSET('Water Data'!$F$29,0,10*ROW('Water Data'!F147)))</f>
        <v/>
      </c>
      <c r="CB153" s="305" t="str">
        <f ca="true">+IF(OFFSET('Water Data'!$G$27,0,10*ROW('Water Data'!G147))="","",OFFSET('Water Data'!$G$27,0,10*ROW('Water Data'!G147)))</f>
        <v/>
      </c>
      <c r="CC153" s="305" t="str">
        <f ca="true">+IF(OFFSET('Water Data'!$G$28,0,10*ROW('Water Data'!G147))="","",OFFSET('Water Data'!$G$28,0,10*ROW('Water Data'!G147)))</f>
        <v/>
      </c>
      <c r="CD153" s="305" t="str">
        <f ca="true">+IF(OFFSET('Water Data'!$G$29,0,10*ROW('Water Data'!G147))="","",OFFSET('Water Data'!$G$29,0,10*ROW('Water Data'!G147)))</f>
        <v/>
      </c>
      <c r="CE153" s="305" t="str">
        <f ca="true">+IF(OFFSET('Water Data'!$H$27,0,10*ROW('Water Data'!H147))="","",OFFSET('Water Data'!$H$27,0,10*ROW('Water Data'!H147)))</f>
        <v/>
      </c>
      <c r="CF153" s="305" t="str">
        <f ca="true">+IF(OFFSET('Water Data'!$H$28,0,10*ROW('Water Data'!H147))="","",OFFSET('Water Data'!$H$28,0,10*ROW('Water Data'!H147)))</f>
        <v/>
      </c>
      <c r="CG153" s="305" t="str">
        <f ca="true">+IF(OFFSET('Water Data'!$H$29,0,10*ROW('Water Data'!H147))="","",OFFSET('Water Data'!$H$29,0,10*ROW('Water Data'!H147)))</f>
        <v/>
      </c>
      <c r="CH153" s="305" t="str">
        <f ca="true">+IF(OFFSET('Water Data'!$I$27,0,10*ROW('Water Data'!I147))="","",OFFSET('Water Data'!$I$27,0,10*ROW('Water Data'!I147)))</f>
        <v/>
      </c>
      <c r="CI153" s="305" t="str">
        <f ca="true">+IF(OFFSET('Water Data'!$I$28,0,10*ROW('Water Data'!I147))="","",OFFSET('Water Data'!$I$28,0,10*ROW('Water Data'!I147)))</f>
        <v/>
      </c>
      <c r="CJ153" s="305" t="str">
        <f ca="true">+IF(OFFSET('Water Data'!$I$29,0,10*ROW('Water Data'!I147))="","",OFFSET('Water Data'!$I$29,0,10*ROW('Water Data'!I147)))</f>
        <v/>
      </c>
      <c r="CK153" s="305" t="str">
        <f ca="true">+IF(OFFSET('Sanitation Data'!$D$28,0,10*ROW('Sanitation Data'!D147))="","",OFFSET('Sanitation Data'!$D$28,0,10*ROW('Sanitation Data'!D147)))</f>
        <v/>
      </c>
      <c r="CL153" s="305" t="str">
        <f ca="true">+IF(OFFSET('Sanitation Data'!$D$29,0,10*ROW('Sanitation Data'!D147))="","",OFFSET('Sanitation Data'!$D$29,0,10*ROW('Sanitation Data'!D147)))</f>
        <v/>
      </c>
      <c r="CM153" s="305" t="str">
        <f ca="true">+IF(OFFSET('Sanitation Data'!$D$30,0,10*ROW('Sanitation Data'!D147))="","",OFFSET('Sanitation Data'!$D$30,0,10*ROW('Sanitation Data'!D147)))</f>
        <v/>
      </c>
      <c r="CN153" s="305" t="str">
        <f ca="true">+IF(OFFSET('Sanitation Data'!$D$31,0,10*ROW('Sanitation Data'!D147))="","",OFFSET('Sanitation Data'!$D$31,0,10*ROW('Sanitation Data'!D147)))</f>
        <v/>
      </c>
      <c r="CO153" s="305" t="str">
        <f ca="true">+IF(OFFSET('Sanitation Data'!$D$32,0,10*ROW('Sanitation Data'!D147))="","",OFFSET('Sanitation Data'!$D$32,0,10*ROW('Sanitation Data'!D147)))</f>
        <v/>
      </c>
      <c r="CP153" s="305" t="str">
        <f ca="true">+IF(OFFSET('Sanitation Data'!$E$28,0,10*ROW('Sanitation Data'!E147))="","",OFFSET('Sanitation Data'!$E$28,0,10*ROW('Sanitation Data'!E147)))</f>
        <v/>
      </c>
      <c r="CQ153" s="305" t="str">
        <f ca="true">+IF(OFFSET('Sanitation Data'!$E$29,0,10*ROW('Sanitation Data'!E147))="","",OFFSET('Sanitation Data'!$E$29,0,10*ROW('Sanitation Data'!E147)))</f>
        <v/>
      </c>
      <c r="CR153" s="305" t="str">
        <f ca="true">+IF(OFFSET('Sanitation Data'!$E$30,0,10*ROW('Sanitation Data'!E147))="","",OFFSET('Sanitation Data'!$E$30,0,10*ROW('Sanitation Data'!E147)))</f>
        <v/>
      </c>
      <c r="CS153" s="305" t="str">
        <f ca="true">+IF(OFFSET('Sanitation Data'!$E$31,0,10*ROW('Sanitation Data'!E147))="","",OFFSET('Sanitation Data'!$E$31,0,10*ROW('Sanitation Data'!E147)))</f>
        <v/>
      </c>
      <c r="CT153" s="305" t="str">
        <f ca="true">+IF(OFFSET('Sanitation Data'!$E$32,0,10*ROW('Sanitation Data'!E147))="","",OFFSET('Sanitation Data'!$E$32,0,10*ROW('Sanitation Data'!E147)))</f>
        <v/>
      </c>
      <c r="CU153" s="305" t="str">
        <f ca="true">+IF(OFFSET('Sanitation Data'!$F$28,0,10*ROW('Sanitation Data'!F147))="","",OFFSET('Sanitation Data'!$F$28,0,10*ROW('Sanitation Data'!F147)))</f>
        <v/>
      </c>
      <c r="CV153" s="305" t="str">
        <f ca="true">+IF(OFFSET('Sanitation Data'!$F$29,0,10*ROW('Sanitation Data'!F147))="","",OFFSET('Sanitation Data'!$F$29,0,10*ROW('Sanitation Data'!F147)))</f>
        <v/>
      </c>
      <c r="CW153" s="305" t="str">
        <f ca="true">+IF(OFFSET('Sanitation Data'!$F$30,0,10*ROW('Sanitation Data'!F147))="","",OFFSET('Sanitation Data'!$F$30,0,10*ROW('Sanitation Data'!F147)))</f>
        <v/>
      </c>
      <c r="CX153" s="305" t="str">
        <f ca="true">+IF(OFFSET('Sanitation Data'!$F$31,0,10*ROW('Sanitation Data'!F147))="","",OFFSET('Sanitation Data'!$F$31,0,10*ROW('Sanitation Data'!F147)))</f>
        <v/>
      </c>
      <c r="CY153" s="305" t="str">
        <f ca="true">+IF(OFFSET('Sanitation Data'!$F$32,0,10*ROW('Sanitation Data'!F147))="","",OFFSET('Sanitation Data'!$F$32,0,10*ROW('Sanitation Data'!F147)))</f>
        <v/>
      </c>
      <c r="CZ153" s="305" t="str">
        <f ca="true">+IF(OFFSET('Sanitation Data'!$G$28,0,10*ROW('Sanitation Data'!G147))="","",OFFSET('Sanitation Data'!$G$28,0,10*ROW('Sanitation Data'!G147)))</f>
        <v/>
      </c>
      <c r="DA153" s="305" t="str">
        <f ca="true">+IF(OFFSET('Sanitation Data'!$G$29,0,10*ROW('Sanitation Data'!G147))="","",OFFSET('Sanitation Data'!$G$29,0,10*ROW('Sanitation Data'!G147)))</f>
        <v/>
      </c>
      <c r="DB153" s="305" t="str">
        <f ca="true">+IF(OFFSET('Sanitation Data'!$G$30,0,10*ROW('Sanitation Data'!G147))="","",OFFSET('Sanitation Data'!$G$30,0,10*ROW('Sanitation Data'!G147)))</f>
        <v/>
      </c>
      <c r="DC153" s="305" t="str">
        <f ca="true">+IF(OFFSET('Sanitation Data'!$G$31,0,10*ROW('Sanitation Data'!G147))="","",OFFSET('Sanitation Data'!$G$31,0,10*ROW('Sanitation Data'!G147)))</f>
        <v/>
      </c>
      <c r="DD153" s="305" t="str">
        <f ca="true">+IF(OFFSET('Sanitation Data'!$G$32,0,10*ROW('Sanitation Data'!G147))="","",OFFSET('Sanitation Data'!$G$32,0,10*ROW('Sanitation Data'!G147)))</f>
        <v/>
      </c>
      <c r="DE153" s="305" t="str">
        <f ca="true">+IF(OFFSET('Sanitation Data'!$H$28,0,10*ROW('Sanitation Data'!H147))="","",OFFSET('Sanitation Data'!$H$28,0,10*ROW('Sanitation Data'!H147)))</f>
        <v/>
      </c>
      <c r="DF153" s="305" t="str">
        <f ca="true">+IF(OFFSET('Sanitation Data'!$H$29,0,10*ROW('Sanitation Data'!H147))="","",OFFSET('Sanitation Data'!$H$29,0,10*ROW('Sanitation Data'!H147)))</f>
        <v/>
      </c>
      <c r="DG153" s="305" t="str">
        <f ca="true">+IF(OFFSET('Sanitation Data'!$H$30,0,10*ROW('Sanitation Data'!H147))="","",OFFSET('Sanitation Data'!$H$30,0,10*ROW('Sanitation Data'!H147)))</f>
        <v/>
      </c>
      <c r="DH153" s="305" t="str">
        <f ca="true">+IF(OFFSET('Sanitation Data'!$H$31,0,10*ROW('Sanitation Data'!H147))="","",OFFSET('Sanitation Data'!$H$31,0,10*ROW('Sanitation Data'!H147)))</f>
        <v/>
      </c>
      <c r="DI153" s="305" t="str">
        <f ca="true">+IF(OFFSET('Sanitation Data'!$H$32,0,10*ROW('Sanitation Data'!H147))="","",OFFSET('Sanitation Data'!$H$32,0,10*ROW('Sanitation Data'!H147)))</f>
        <v/>
      </c>
      <c r="DJ153" s="305" t="str">
        <f ca="true">+IF(OFFSET('Sanitation Data'!$I$28,0,10*ROW('Sanitation Data'!I147))="","",OFFSET('Sanitation Data'!$I$28,0,10*ROW('Sanitation Data'!I147)))</f>
        <v/>
      </c>
      <c r="DK153" s="305" t="str">
        <f ca="true">+IF(OFFSET('Sanitation Data'!$I$29,0,10*ROW('Sanitation Data'!I147))="","",OFFSET('Sanitation Data'!$I$29,0,10*ROW('Sanitation Data'!I147)))</f>
        <v/>
      </c>
      <c r="DL153" s="305" t="str">
        <f ca="true">+IF(OFFSET('Sanitation Data'!$I$30,0,10*ROW('Sanitation Data'!I147))="","",OFFSET('Sanitation Data'!$I$30,0,10*ROW('Sanitation Data'!I147)))</f>
        <v/>
      </c>
      <c r="DM153" s="305" t="str">
        <f ca="true">+IF(OFFSET('Sanitation Data'!$I$31,0,10*ROW('Sanitation Data'!I147))="","",OFFSET('Sanitation Data'!$I$31,0,10*ROW('Sanitation Data'!I147)))</f>
        <v/>
      </c>
      <c r="DN153" s="305" t="str">
        <f ca="true">+IF(OFFSET('Sanitation Data'!$I$32,0,10*ROW('Sanitation Data'!I147))="","",OFFSET('Sanitation Data'!$I$32,0,10*ROW('Sanitation Data'!I147)))</f>
        <v/>
      </c>
      <c r="DO153" s="305" t="str">
        <f ca="true">+IF(OFFSET('Hygiene Data'!$D$11,0,10*ROW('Hygiene Data'!D147))="","",OFFSET('Hygiene Data'!$D$11,0,10*ROW('Hygiene Data'!D147)))</f>
        <v/>
      </c>
      <c r="DP153" s="305" t="str">
        <f ca="true">+IF(OFFSET('Hygiene Data'!$D$12,0,10*ROW('Hygiene Data'!D147))="","",OFFSET('Hygiene Data'!$D$12,0,10*ROW('Hygiene Data'!D147)))</f>
        <v/>
      </c>
      <c r="DQ153" s="305" t="str">
        <f ca="true">+IF(OFFSET('Hygiene Data'!$D$13,0,10*ROW('Hygiene Data'!D147))="","",OFFSET('Hygiene Data'!$D$13,0,10*ROW('Hygiene Data'!D147)))</f>
        <v/>
      </c>
      <c r="DR153" s="305" t="str">
        <f ca="true">+IF(OFFSET('Hygiene Data'!$E$11,0,10*ROW('Hygiene Data'!E147))="","",OFFSET('Hygiene Data'!$E$11,0,10*ROW('Hygiene Data'!E147)))</f>
        <v/>
      </c>
      <c r="DS153" s="305" t="str">
        <f ca="true">+IF(OFFSET('Hygiene Data'!$E$12,0,10*ROW('Hygiene Data'!E147))="","",OFFSET('Hygiene Data'!$E$12,0,10*ROW('Hygiene Data'!E147)))</f>
        <v/>
      </c>
      <c r="DT153" s="305" t="str">
        <f ca="true">+IF(OFFSET('Hygiene Data'!$E$13,0,10*ROW('Hygiene Data'!E147))="","",OFFSET('Hygiene Data'!$E$13,0,10*ROW('Hygiene Data'!E147)))</f>
        <v/>
      </c>
      <c r="DU153" s="305" t="str">
        <f ca="true">+IF(OFFSET('Hygiene Data'!$F$11,0,10*ROW('Hygiene Data'!F147))="","",OFFSET('Hygiene Data'!$F$11,0,10*ROW('Hygiene Data'!F147)))</f>
        <v/>
      </c>
      <c r="DV153" s="305" t="str">
        <f ca="true">+IF(OFFSET('Hygiene Data'!$F$12,0,10*ROW('Hygiene Data'!F147))="","",OFFSET('Hygiene Data'!$F$12,0,10*ROW('Hygiene Data'!F147)))</f>
        <v/>
      </c>
      <c r="DW153" s="305" t="str">
        <f ca="true">+IF(OFFSET('Hygiene Data'!$F$13,0,10*ROW('Hygiene Data'!F147))="","",OFFSET('Hygiene Data'!$F$13,0,10*ROW('Hygiene Data'!F147)))</f>
        <v/>
      </c>
      <c r="DX153" s="305" t="str">
        <f ca="true">+IF(OFFSET('Hygiene Data'!$G$11,0,10*ROW('Hygiene Data'!G147))="","",OFFSET('Hygiene Data'!$G$11,0,10*ROW('Hygiene Data'!G147)))</f>
        <v/>
      </c>
      <c r="DY153" s="305" t="str">
        <f ca="true">+IF(OFFSET('Hygiene Data'!$G$12,0,10*ROW('Hygiene Data'!G147))="","",OFFSET('Hygiene Data'!$G$12,0,10*ROW('Hygiene Data'!G147)))</f>
        <v/>
      </c>
      <c r="DZ153" s="305" t="str">
        <f ca="true">+IF(OFFSET('Hygiene Data'!$G$13,0,10*ROW('Hygiene Data'!G147))="","",OFFSET('Hygiene Data'!$G$13,0,10*ROW('Hygiene Data'!G147)))</f>
        <v/>
      </c>
      <c r="EA153" s="305" t="str">
        <f ca="true">+IF(OFFSET('Hygiene Data'!$H$11,0,10*ROW('Hygiene Data'!H147))="","",OFFSET('Hygiene Data'!$H$11,0,10*ROW('Hygiene Data'!H147)))</f>
        <v/>
      </c>
      <c r="EB153" s="305" t="str">
        <f ca="true">+IF(OFFSET('Hygiene Data'!$H$12,0,10*ROW('Hygiene Data'!H147))="","",OFFSET('Hygiene Data'!$H$12,0,10*ROW('Hygiene Data'!H147)))</f>
        <v/>
      </c>
      <c r="EC153" s="305" t="str">
        <f ca="true">+IF(OFFSET('Hygiene Data'!$H$13,0,10*ROW('Hygiene Data'!H147))="","",OFFSET('Hygiene Data'!$H$13,0,10*ROW('Hygiene Data'!H147)))</f>
        <v/>
      </c>
      <c r="ED153" s="305" t="str">
        <f ca="true">+IF(OFFSET('Hygiene Data'!$I$11,0,10*ROW('Hygiene Data'!I147))="","",OFFSET('Hygiene Data'!$I$11,0,10*ROW('Hygiene Data'!I147)))</f>
        <v/>
      </c>
      <c r="EE153" s="305" t="str">
        <f ca="true">+IF(OFFSET('Hygiene Data'!$I$12,0,10*ROW('Hygiene Data'!I147))="","",OFFSET('Hygiene Data'!$I$12,0,10*ROW('Hygiene Data'!I147)))</f>
        <v/>
      </c>
      <c r="EF153" s="305"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61"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5"/>
      <c r="BS154" s="305" t="str">
        <f ca="true">+IF(OFFSET('Water Data'!$D$27,0,10*ROW('Water Data'!D148))="","",OFFSET('Water Data'!$D$27,0,10*ROW('Water Data'!D148)))</f>
        <v/>
      </c>
      <c r="BT154" s="305" t="str">
        <f ca="true">+IF(OFFSET('Water Data'!$D$28,0,10*ROW('Water Data'!D148))="","",OFFSET('Water Data'!$D$28,0,10*ROW('Water Data'!D148)))</f>
        <v/>
      </c>
      <c r="BU154" s="305" t="str">
        <f ca="true">+IF(OFFSET('Water Data'!$D$29,0,10*ROW('Water Data'!D148))="","",OFFSET('Water Data'!$D$29,0,10*ROW('Water Data'!D148)))</f>
        <v/>
      </c>
      <c r="BV154" s="305" t="str">
        <f ca="true">+IF(OFFSET('Water Data'!$E$27,0,10*ROW('Water Data'!E148))="","",OFFSET('Water Data'!$E$27,0,10*ROW('Water Data'!E148)))</f>
        <v/>
      </c>
      <c r="BW154" s="305" t="str">
        <f ca="true">+IF(OFFSET('Water Data'!$E$28,0,10*ROW('Water Data'!E148))="","",OFFSET('Water Data'!$E$28,0,10*ROW('Water Data'!E148)))</f>
        <v/>
      </c>
      <c r="BX154" s="305" t="str">
        <f ca="true">+IF(OFFSET('Water Data'!$E$29,0,10*ROW('Water Data'!E148))="","",OFFSET('Water Data'!$E$29,0,10*ROW('Water Data'!E148)))</f>
        <v/>
      </c>
      <c r="BY154" s="305" t="str">
        <f ca="true">+IF(OFFSET('Water Data'!$F$27,0,10*ROW('Water Data'!F148))="","",OFFSET('Water Data'!$F$27,0,10*ROW('Water Data'!F148)))</f>
        <v/>
      </c>
      <c r="BZ154" s="305" t="str">
        <f ca="true">+IF(OFFSET('Water Data'!$F$28,0,10*ROW('Water Data'!F148))="","",OFFSET('Water Data'!$F$28,0,10*ROW('Water Data'!F148)))</f>
        <v/>
      </c>
      <c r="CA154" s="305" t="str">
        <f ca="true">+IF(OFFSET('Water Data'!$F$29,0,10*ROW('Water Data'!F148))="","",OFFSET('Water Data'!$F$29,0,10*ROW('Water Data'!F148)))</f>
        <v/>
      </c>
      <c r="CB154" s="305" t="str">
        <f ca="true">+IF(OFFSET('Water Data'!$G$27,0,10*ROW('Water Data'!G148))="","",OFFSET('Water Data'!$G$27,0,10*ROW('Water Data'!G148)))</f>
        <v/>
      </c>
      <c r="CC154" s="305" t="str">
        <f ca="true">+IF(OFFSET('Water Data'!$G$28,0,10*ROW('Water Data'!G148))="","",OFFSET('Water Data'!$G$28,0,10*ROW('Water Data'!G148)))</f>
        <v/>
      </c>
      <c r="CD154" s="305" t="str">
        <f ca="true">+IF(OFFSET('Water Data'!$G$29,0,10*ROW('Water Data'!G148))="","",OFFSET('Water Data'!$G$29,0,10*ROW('Water Data'!G148)))</f>
        <v/>
      </c>
      <c r="CE154" s="305" t="str">
        <f ca="true">+IF(OFFSET('Water Data'!$H$27,0,10*ROW('Water Data'!H148))="","",OFFSET('Water Data'!$H$27,0,10*ROW('Water Data'!H148)))</f>
        <v/>
      </c>
      <c r="CF154" s="305" t="str">
        <f ca="true">+IF(OFFSET('Water Data'!$H$28,0,10*ROW('Water Data'!H148))="","",OFFSET('Water Data'!$H$28,0,10*ROW('Water Data'!H148)))</f>
        <v/>
      </c>
      <c r="CG154" s="305" t="str">
        <f ca="true">+IF(OFFSET('Water Data'!$H$29,0,10*ROW('Water Data'!H148))="","",OFFSET('Water Data'!$H$29,0,10*ROW('Water Data'!H148)))</f>
        <v/>
      </c>
      <c r="CH154" s="305" t="str">
        <f ca="true">+IF(OFFSET('Water Data'!$I$27,0,10*ROW('Water Data'!I148))="","",OFFSET('Water Data'!$I$27,0,10*ROW('Water Data'!I148)))</f>
        <v/>
      </c>
      <c r="CI154" s="305" t="str">
        <f ca="true">+IF(OFFSET('Water Data'!$I$28,0,10*ROW('Water Data'!I148))="","",OFFSET('Water Data'!$I$28,0,10*ROW('Water Data'!I148)))</f>
        <v/>
      </c>
      <c r="CJ154" s="305" t="str">
        <f ca="true">+IF(OFFSET('Water Data'!$I$29,0,10*ROW('Water Data'!I148))="","",OFFSET('Water Data'!$I$29,0,10*ROW('Water Data'!I148)))</f>
        <v/>
      </c>
      <c r="CK154" s="305" t="str">
        <f ca="true">+IF(OFFSET('Sanitation Data'!$D$28,0,10*ROW('Sanitation Data'!D148))="","",OFFSET('Sanitation Data'!$D$28,0,10*ROW('Sanitation Data'!D148)))</f>
        <v/>
      </c>
      <c r="CL154" s="305" t="str">
        <f ca="true">+IF(OFFSET('Sanitation Data'!$D$29,0,10*ROW('Sanitation Data'!D148))="","",OFFSET('Sanitation Data'!$D$29,0,10*ROW('Sanitation Data'!D148)))</f>
        <v/>
      </c>
      <c r="CM154" s="305" t="str">
        <f ca="true">+IF(OFFSET('Sanitation Data'!$D$30,0,10*ROW('Sanitation Data'!D148))="","",OFFSET('Sanitation Data'!$D$30,0,10*ROW('Sanitation Data'!D148)))</f>
        <v/>
      </c>
      <c r="CN154" s="305" t="str">
        <f ca="true">+IF(OFFSET('Sanitation Data'!$D$31,0,10*ROW('Sanitation Data'!D148))="","",OFFSET('Sanitation Data'!$D$31,0,10*ROW('Sanitation Data'!D148)))</f>
        <v/>
      </c>
      <c r="CO154" s="305" t="str">
        <f ca="true">+IF(OFFSET('Sanitation Data'!$D$32,0,10*ROW('Sanitation Data'!D148))="","",OFFSET('Sanitation Data'!$D$32,0,10*ROW('Sanitation Data'!D148)))</f>
        <v/>
      </c>
      <c r="CP154" s="305" t="str">
        <f ca="true">+IF(OFFSET('Sanitation Data'!$E$28,0,10*ROW('Sanitation Data'!E148))="","",OFFSET('Sanitation Data'!$E$28,0,10*ROW('Sanitation Data'!E148)))</f>
        <v/>
      </c>
      <c r="CQ154" s="305" t="str">
        <f ca="true">+IF(OFFSET('Sanitation Data'!$E$29,0,10*ROW('Sanitation Data'!E148))="","",OFFSET('Sanitation Data'!$E$29,0,10*ROW('Sanitation Data'!E148)))</f>
        <v/>
      </c>
      <c r="CR154" s="305" t="str">
        <f ca="true">+IF(OFFSET('Sanitation Data'!$E$30,0,10*ROW('Sanitation Data'!E148))="","",OFFSET('Sanitation Data'!$E$30,0,10*ROW('Sanitation Data'!E148)))</f>
        <v/>
      </c>
      <c r="CS154" s="305" t="str">
        <f ca="true">+IF(OFFSET('Sanitation Data'!$E$31,0,10*ROW('Sanitation Data'!E148))="","",OFFSET('Sanitation Data'!$E$31,0,10*ROW('Sanitation Data'!E148)))</f>
        <v/>
      </c>
      <c r="CT154" s="305" t="str">
        <f ca="true">+IF(OFFSET('Sanitation Data'!$E$32,0,10*ROW('Sanitation Data'!E148))="","",OFFSET('Sanitation Data'!$E$32,0,10*ROW('Sanitation Data'!E148)))</f>
        <v/>
      </c>
      <c r="CU154" s="305" t="str">
        <f ca="true">+IF(OFFSET('Sanitation Data'!$F$28,0,10*ROW('Sanitation Data'!F148))="","",OFFSET('Sanitation Data'!$F$28,0,10*ROW('Sanitation Data'!F148)))</f>
        <v/>
      </c>
      <c r="CV154" s="305" t="str">
        <f ca="true">+IF(OFFSET('Sanitation Data'!$F$29,0,10*ROW('Sanitation Data'!F148))="","",OFFSET('Sanitation Data'!$F$29,0,10*ROW('Sanitation Data'!F148)))</f>
        <v/>
      </c>
      <c r="CW154" s="305" t="str">
        <f ca="true">+IF(OFFSET('Sanitation Data'!$F$30,0,10*ROW('Sanitation Data'!F148))="","",OFFSET('Sanitation Data'!$F$30,0,10*ROW('Sanitation Data'!F148)))</f>
        <v/>
      </c>
      <c r="CX154" s="305" t="str">
        <f ca="true">+IF(OFFSET('Sanitation Data'!$F$31,0,10*ROW('Sanitation Data'!F148))="","",OFFSET('Sanitation Data'!$F$31,0,10*ROW('Sanitation Data'!F148)))</f>
        <v/>
      </c>
      <c r="CY154" s="305" t="str">
        <f ca="true">+IF(OFFSET('Sanitation Data'!$F$32,0,10*ROW('Sanitation Data'!F148))="","",OFFSET('Sanitation Data'!$F$32,0,10*ROW('Sanitation Data'!F148)))</f>
        <v/>
      </c>
      <c r="CZ154" s="305" t="str">
        <f ca="true">+IF(OFFSET('Sanitation Data'!$G$28,0,10*ROW('Sanitation Data'!G148))="","",OFFSET('Sanitation Data'!$G$28,0,10*ROW('Sanitation Data'!G148)))</f>
        <v/>
      </c>
      <c r="DA154" s="305" t="str">
        <f ca="true">+IF(OFFSET('Sanitation Data'!$G$29,0,10*ROW('Sanitation Data'!G148))="","",OFFSET('Sanitation Data'!$G$29,0,10*ROW('Sanitation Data'!G148)))</f>
        <v/>
      </c>
      <c r="DB154" s="305" t="str">
        <f ca="true">+IF(OFFSET('Sanitation Data'!$G$30,0,10*ROW('Sanitation Data'!G148))="","",OFFSET('Sanitation Data'!$G$30,0,10*ROW('Sanitation Data'!G148)))</f>
        <v/>
      </c>
      <c r="DC154" s="305" t="str">
        <f ca="true">+IF(OFFSET('Sanitation Data'!$G$31,0,10*ROW('Sanitation Data'!G148))="","",OFFSET('Sanitation Data'!$G$31,0,10*ROW('Sanitation Data'!G148)))</f>
        <v/>
      </c>
      <c r="DD154" s="305" t="str">
        <f ca="true">+IF(OFFSET('Sanitation Data'!$G$32,0,10*ROW('Sanitation Data'!G148))="","",OFFSET('Sanitation Data'!$G$32,0,10*ROW('Sanitation Data'!G148)))</f>
        <v/>
      </c>
      <c r="DE154" s="305" t="str">
        <f ca="true">+IF(OFFSET('Sanitation Data'!$H$28,0,10*ROW('Sanitation Data'!H148))="","",OFFSET('Sanitation Data'!$H$28,0,10*ROW('Sanitation Data'!H148)))</f>
        <v/>
      </c>
      <c r="DF154" s="305" t="str">
        <f ca="true">+IF(OFFSET('Sanitation Data'!$H$29,0,10*ROW('Sanitation Data'!H148))="","",OFFSET('Sanitation Data'!$H$29,0,10*ROW('Sanitation Data'!H148)))</f>
        <v/>
      </c>
      <c r="DG154" s="305" t="str">
        <f ca="true">+IF(OFFSET('Sanitation Data'!$H$30,0,10*ROW('Sanitation Data'!H148))="","",OFFSET('Sanitation Data'!$H$30,0,10*ROW('Sanitation Data'!H148)))</f>
        <v/>
      </c>
      <c r="DH154" s="305" t="str">
        <f ca="true">+IF(OFFSET('Sanitation Data'!$H$31,0,10*ROW('Sanitation Data'!H148))="","",OFFSET('Sanitation Data'!$H$31,0,10*ROW('Sanitation Data'!H148)))</f>
        <v/>
      </c>
      <c r="DI154" s="305" t="str">
        <f ca="true">+IF(OFFSET('Sanitation Data'!$H$32,0,10*ROW('Sanitation Data'!H148))="","",OFFSET('Sanitation Data'!$H$32,0,10*ROW('Sanitation Data'!H148)))</f>
        <v/>
      </c>
      <c r="DJ154" s="305" t="str">
        <f ca="true">+IF(OFFSET('Sanitation Data'!$I$28,0,10*ROW('Sanitation Data'!I148))="","",OFFSET('Sanitation Data'!$I$28,0,10*ROW('Sanitation Data'!I148)))</f>
        <v/>
      </c>
      <c r="DK154" s="305" t="str">
        <f ca="true">+IF(OFFSET('Sanitation Data'!$I$29,0,10*ROW('Sanitation Data'!I148))="","",OFFSET('Sanitation Data'!$I$29,0,10*ROW('Sanitation Data'!I148)))</f>
        <v/>
      </c>
      <c r="DL154" s="305" t="str">
        <f ca="true">+IF(OFFSET('Sanitation Data'!$I$30,0,10*ROW('Sanitation Data'!I148))="","",OFFSET('Sanitation Data'!$I$30,0,10*ROW('Sanitation Data'!I148)))</f>
        <v/>
      </c>
      <c r="DM154" s="305" t="str">
        <f ca="true">+IF(OFFSET('Sanitation Data'!$I$31,0,10*ROW('Sanitation Data'!I148))="","",OFFSET('Sanitation Data'!$I$31,0,10*ROW('Sanitation Data'!I148)))</f>
        <v/>
      </c>
      <c r="DN154" s="305" t="str">
        <f ca="true">+IF(OFFSET('Sanitation Data'!$I$32,0,10*ROW('Sanitation Data'!I148))="","",OFFSET('Sanitation Data'!$I$32,0,10*ROW('Sanitation Data'!I148)))</f>
        <v/>
      </c>
      <c r="DO154" s="305" t="str">
        <f ca="true">+IF(OFFSET('Hygiene Data'!$D$11,0,10*ROW('Hygiene Data'!D148))="","",OFFSET('Hygiene Data'!$D$11,0,10*ROW('Hygiene Data'!D148)))</f>
        <v/>
      </c>
      <c r="DP154" s="305" t="str">
        <f ca="true">+IF(OFFSET('Hygiene Data'!$D$12,0,10*ROW('Hygiene Data'!D148))="","",OFFSET('Hygiene Data'!$D$12,0,10*ROW('Hygiene Data'!D148)))</f>
        <v/>
      </c>
      <c r="DQ154" s="305" t="str">
        <f ca="true">+IF(OFFSET('Hygiene Data'!$D$13,0,10*ROW('Hygiene Data'!D148))="","",OFFSET('Hygiene Data'!$D$13,0,10*ROW('Hygiene Data'!D148)))</f>
        <v/>
      </c>
      <c r="DR154" s="305" t="str">
        <f ca="true">+IF(OFFSET('Hygiene Data'!$E$11,0,10*ROW('Hygiene Data'!E148))="","",OFFSET('Hygiene Data'!$E$11,0,10*ROW('Hygiene Data'!E148)))</f>
        <v/>
      </c>
      <c r="DS154" s="305" t="str">
        <f ca="true">+IF(OFFSET('Hygiene Data'!$E$12,0,10*ROW('Hygiene Data'!E148))="","",OFFSET('Hygiene Data'!$E$12,0,10*ROW('Hygiene Data'!E148)))</f>
        <v/>
      </c>
      <c r="DT154" s="305" t="str">
        <f ca="true">+IF(OFFSET('Hygiene Data'!$E$13,0,10*ROW('Hygiene Data'!E148))="","",OFFSET('Hygiene Data'!$E$13,0,10*ROW('Hygiene Data'!E148)))</f>
        <v/>
      </c>
      <c r="DU154" s="305" t="str">
        <f ca="true">+IF(OFFSET('Hygiene Data'!$F$11,0,10*ROW('Hygiene Data'!F148))="","",OFFSET('Hygiene Data'!$F$11,0,10*ROW('Hygiene Data'!F148)))</f>
        <v/>
      </c>
      <c r="DV154" s="305" t="str">
        <f ca="true">+IF(OFFSET('Hygiene Data'!$F$12,0,10*ROW('Hygiene Data'!F148))="","",OFFSET('Hygiene Data'!$F$12,0,10*ROW('Hygiene Data'!F148)))</f>
        <v/>
      </c>
      <c r="DW154" s="305" t="str">
        <f ca="true">+IF(OFFSET('Hygiene Data'!$F$13,0,10*ROW('Hygiene Data'!F148))="","",OFFSET('Hygiene Data'!$F$13,0,10*ROW('Hygiene Data'!F148)))</f>
        <v/>
      </c>
      <c r="DX154" s="305" t="str">
        <f ca="true">+IF(OFFSET('Hygiene Data'!$G$11,0,10*ROW('Hygiene Data'!G148))="","",OFFSET('Hygiene Data'!$G$11,0,10*ROW('Hygiene Data'!G148)))</f>
        <v/>
      </c>
      <c r="DY154" s="305" t="str">
        <f ca="true">+IF(OFFSET('Hygiene Data'!$G$12,0,10*ROW('Hygiene Data'!G148))="","",OFFSET('Hygiene Data'!$G$12,0,10*ROW('Hygiene Data'!G148)))</f>
        <v/>
      </c>
      <c r="DZ154" s="305" t="str">
        <f ca="true">+IF(OFFSET('Hygiene Data'!$G$13,0,10*ROW('Hygiene Data'!G148))="","",OFFSET('Hygiene Data'!$G$13,0,10*ROW('Hygiene Data'!G148)))</f>
        <v/>
      </c>
      <c r="EA154" s="305" t="str">
        <f ca="true">+IF(OFFSET('Hygiene Data'!$H$11,0,10*ROW('Hygiene Data'!H148))="","",OFFSET('Hygiene Data'!$H$11,0,10*ROW('Hygiene Data'!H148)))</f>
        <v/>
      </c>
      <c r="EB154" s="305" t="str">
        <f ca="true">+IF(OFFSET('Hygiene Data'!$H$12,0,10*ROW('Hygiene Data'!H148))="","",OFFSET('Hygiene Data'!$H$12,0,10*ROW('Hygiene Data'!H148)))</f>
        <v/>
      </c>
      <c r="EC154" s="305" t="str">
        <f ca="true">+IF(OFFSET('Hygiene Data'!$H$13,0,10*ROW('Hygiene Data'!H148))="","",OFFSET('Hygiene Data'!$H$13,0,10*ROW('Hygiene Data'!H148)))</f>
        <v/>
      </c>
      <c r="ED154" s="305" t="str">
        <f ca="true">+IF(OFFSET('Hygiene Data'!$I$11,0,10*ROW('Hygiene Data'!I148))="","",OFFSET('Hygiene Data'!$I$11,0,10*ROW('Hygiene Data'!I148)))</f>
        <v/>
      </c>
      <c r="EE154" s="305" t="str">
        <f ca="true">+IF(OFFSET('Hygiene Data'!$I$12,0,10*ROW('Hygiene Data'!I148))="","",OFFSET('Hygiene Data'!$I$12,0,10*ROW('Hygiene Data'!I148)))</f>
        <v/>
      </c>
      <c r="EF154" s="305"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61"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5"/>
      <c r="BS155" s="305" t="str">
        <f ca="true">+IF(OFFSET('Water Data'!$D$27,0,10*ROW('Water Data'!D149))="","",OFFSET('Water Data'!$D$27,0,10*ROW('Water Data'!D149)))</f>
        <v/>
      </c>
      <c r="BT155" s="305" t="str">
        <f ca="true">+IF(OFFSET('Water Data'!$D$28,0,10*ROW('Water Data'!D149))="","",OFFSET('Water Data'!$D$28,0,10*ROW('Water Data'!D149)))</f>
        <v/>
      </c>
      <c r="BU155" s="305" t="str">
        <f ca="true">+IF(OFFSET('Water Data'!$D$29,0,10*ROW('Water Data'!D149))="","",OFFSET('Water Data'!$D$29,0,10*ROW('Water Data'!D149)))</f>
        <v/>
      </c>
      <c r="BV155" s="305" t="str">
        <f ca="true">+IF(OFFSET('Water Data'!$E$27,0,10*ROW('Water Data'!E149))="","",OFFSET('Water Data'!$E$27,0,10*ROW('Water Data'!E149)))</f>
        <v/>
      </c>
      <c r="BW155" s="305" t="str">
        <f ca="true">+IF(OFFSET('Water Data'!$E$28,0,10*ROW('Water Data'!E149))="","",OFFSET('Water Data'!$E$28,0,10*ROW('Water Data'!E149)))</f>
        <v/>
      </c>
      <c r="BX155" s="305" t="str">
        <f ca="true">+IF(OFFSET('Water Data'!$E$29,0,10*ROW('Water Data'!E149))="","",OFFSET('Water Data'!$E$29,0,10*ROW('Water Data'!E149)))</f>
        <v/>
      </c>
      <c r="BY155" s="305" t="str">
        <f ca="true">+IF(OFFSET('Water Data'!$F$27,0,10*ROW('Water Data'!F149))="","",OFFSET('Water Data'!$F$27,0,10*ROW('Water Data'!F149)))</f>
        <v/>
      </c>
      <c r="BZ155" s="305" t="str">
        <f ca="true">+IF(OFFSET('Water Data'!$F$28,0,10*ROW('Water Data'!F149))="","",OFFSET('Water Data'!$F$28,0,10*ROW('Water Data'!F149)))</f>
        <v/>
      </c>
      <c r="CA155" s="305" t="str">
        <f ca="true">+IF(OFFSET('Water Data'!$F$29,0,10*ROW('Water Data'!F149))="","",OFFSET('Water Data'!$F$29,0,10*ROW('Water Data'!F149)))</f>
        <v/>
      </c>
      <c r="CB155" s="305" t="str">
        <f ca="true">+IF(OFFSET('Water Data'!$G$27,0,10*ROW('Water Data'!G149))="","",OFFSET('Water Data'!$G$27,0,10*ROW('Water Data'!G149)))</f>
        <v/>
      </c>
      <c r="CC155" s="305" t="str">
        <f ca="true">+IF(OFFSET('Water Data'!$G$28,0,10*ROW('Water Data'!G149))="","",OFFSET('Water Data'!$G$28,0,10*ROW('Water Data'!G149)))</f>
        <v/>
      </c>
      <c r="CD155" s="305" t="str">
        <f ca="true">+IF(OFFSET('Water Data'!$G$29,0,10*ROW('Water Data'!G149))="","",OFFSET('Water Data'!$G$29,0,10*ROW('Water Data'!G149)))</f>
        <v/>
      </c>
      <c r="CE155" s="305" t="str">
        <f ca="true">+IF(OFFSET('Water Data'!$H$27,0,10*ROW('Water Data'!H149))="","",OFFSET('Water Data'!$H$27,0,10*ROW('Water Data'!H149)))</f>
        <v/>
      </c>
      <c r="CF155" s="305" t="str">
        <f ca="true">+IF(OFFSET('Water Data'!$H$28,0,10*ROW('Water Data'!H149))="","",OFFSET('Water Data'!$H$28,0,10*ROW('Water Data'!H149)))</f>
        <v/>
      </c>
      <c r="CG155" s="305" t="str">
        <f ca="true">+IF(OFFSET('Water Data'!$H$29,0,10*ROW('Water Data'!H149))="","",OFFSET('Water Data'!$H$29,0,10*ROW('Water Data'!H149)))</f>
        <v/>
      </c>
      <c r="CH155" s="305" t="str">
        <f ca="true">+IF(OFFSET('Water Data'!$I$27,0,10*ROW('Water Data'!I149))="","",OFFSET('Water Data'!$I$27,0,10*ROW('Water Data'!I149)))</f>
        <v/>
      </c>
      <c r="CI155" s="305" t="str">
        <f ca="true">+IF(OFFSET('Water Data'!$I$28,0,10*ROW('Water Data'!I149))="","",OFFSET('Water Data'!$I$28,0,10*ROW('Water Data'!I149)))</f>
        <v/>
      </c>
      <c r="CJ155" s="305" t="str">
        <f ca="true">+IF(OFFSET('Water Data'!$I$29,0,10*ROW('Water Data'!I149))="","",OFFSET('Water Data'!$I$29,0,10*ROW('Water Data'!I149)))</f>
        <v/>
      </c>
      <c r="CK155" s="305" t="str">
        <f ca="true">+IF(OFFSET('Sanitation Data'!$D$28,0,10*ROW('Sanitation Data'!D149))="","",OFFSET('Sanitation Data'!$D$28,0,10*ROW('Sanitation Data'!D149)))</f>
        <v/>
      </c>
      <c r="CL155" s="305" t="str">
        <f ca="true">+IF(OFFSET('Sanitation Data'!$D$29,0,10*ROW('Sanitation Data'!D149))="","",OFFSET('Sanitation Data'!$D$29,0,10*ROW('Sanitation Data'!D149)))</f>
        <v/>
      </c>
      <c r="CM155" s="305" t="str">
        <f ca="true">+IF(OFFSET('Sanitation Data'!$D$30,0,10*ROW('Sanitation Data'!D149))="","",OFFSET('Sanitation Data'!$D$30,0,10*ROW('Sanitation Data'!D149)))</f>
        <v/>
      </c>
      <c r="CN155" s="305" t="str">
        <f ca="true">+IF(OFFSET('Sanitation Data'!$D$31,0,10*ROW('Sanitation Data'!D149))="","",OFFSET('Sanitation Data'!$D$31,0,10*ROW('Sanitation Data'!D149)))</f>
        <v/>
      </c>
      <c r="CO155" s="305" t="str">
        <f ca="true">+IF(OFFSET('Sanitation Data'!$D$32,0,10*ROW('Sanitation Data'!D149))="","",OFFSET('Sanitation Data'!$D$32,0,10*ROW('Sanitation Data'!D149)))</f>
        <v/>
      </c>
      <c r="CP155" s="305" t="str">
        <f ca="true">+IF(OFFSET('Sanitation Data'!$E$28,0,10*ROW('Sanitation Data'!E149))="","",OFFSET('Sanitation Data'!$E$28,0,10*ROW('Sanitation Data'!E149)))</f>
        <v/>
      </c>
      <c r="CQ155" s="305" t="str">
        <f ca="true">+IF(OFFSET('Sanitation Data'!$E$29,0,10*ROW('Sanitation Data'!E149))="","",OFFSET('Sanitation Data'!$E$29,0,10*ROW('Sanitation Data'!E149)))</f>
        <v/>
      </c>
      <c r="CR155" s="305" t="str">
        <f ca="true">+IF(OFFSET('Sanitation Data'!$E$30,0,10*ROW('Sanitation Data'!E149))="","",OFFSET('Sanitation Data'!$E$30,0,10*ROW('Sanitation Data'!E149)))</f>
        <v/>
      </c>
      <c r="CS155" s="305" t="str">
        <f ca="true">+IF(OFFSET('Sanitation Data'!$E$31,0,10*ROW('Sanitation Data'!E149))="","",OFFSET('Sanitation Data'!$E$31,0,10*ROW('Sanitation Data'!E149)))</f>
        <v/>
      </c>
      <c r="CT155" s="305" t="str">
        <f ca="true">+IF(OFFSET('Sanitation Data'!$E$32,0,10*ROW('Sanitation Data'!E149))="","",OFFSET('Sanitation Data'!$E$32,0,10*ROW('Sanitation Data'!E149)))</f>
        <v/>
      </c>
      <c r="CU155" s="305" t="str">
        <f ca="true">+IF(OFFSET('Sanitation Data'!$F$28,0,10*ROW('Sanitation Data'!F149))="","",OFFSET('Sanitation Data'!$F$28,0,10*ROW('Sanitation Data'!F149)))</f>
        <v/>
      </c>
      <c r="CV155" s="305" t="str">
        <f ca="true">+IF(OFFSET('Sanitation Data'!$F$29,0,10*ROW('Sanitation Data'!F149))="","",OFFSET('Sanitation Data'!$F$29,0,10*ROW('Sanitation Data'!F149)))</f>
        <v/>
      </c>
      <c r="CW155" s="305" t="str">
        <f ca="true">+IF(OFFSET('Sanitation Data'!$F$30,0,10*ROW('Sanitation Data'!F149))="","",OFFSET('Sanitation Data'!$F$30,0,10*ROW('Sanitation Data'!F149)))</f>
        <v/>
      </c>
      <c r="CX155" s="305" t="str">
        <f ca="true">+IF(OFFSET('Sanitation Data'!$F$31,0,10*ROW('Sanitation Data'!F149))="","",OFFSET('Sanitation Data'!$F$31,0,10*ROW('Sanitation Data'!F149)))</f>
        <v/>
      </c>
      <c r="CY155" s="305" t="str">
        <f ca="true">+IF(OFFSET('Sanitation Data'!$F$32,0,10*ROW('Sanitation Data'!F149))="","",OFFSET('Sanitation Data'!$F$32,0,10*ROW('Sanitation Data'!F149)))</f>
        <v/>
      </c>
      <c r="CZ155" s="305" t="str">
        <f ca="true">+IF(OFFSET('Sanitation Data'!$G$28,0,10*ROW('Sanitation Data'!G149))="","",OFFSET('Sanitation Data'!$G$28,0,10*ROW('Sanitation Data'!G149)))</f>
        <v/>
      </c>
      <c r="DA155" s="305" t="str">
        <f ca="true">+IF(OFFSET('Sanitation Data'!$G$29,0,10*ROW('Sanitation Data'!G149))="","",OFFSET('Sanitation Data'!$G$29,0,10*ROW('Sanitation Data'!G149)))</f>
        <v/>
      </c>
      <c r="DB155" s="305" t="str">
        <f ca="true">+IF(OFFSET('Sanitation Data'!$G$30,0,10*ROW('Sanitation Data'!G149))="","",OFFSET('Sanitation Data'!$G$30,0,10*ROW('Sanitation Data'!G149)))</f>
        <v/>
      </c>
      <c r="DC155" s="305" t="str">
        <f ca="true">+IF(OFFSET('Sanitation Data'!$G$31,0,10*ROW('Sanitation Data'!G149))="","",OFFSET('Sanitation Data'!$G$31,0,10*ROW('Sanitation Data'!G149)))</f>
        <v/>
      </c>
      <c r="DD155" s="305" t="str">
        <f ca="true">+IF(OFFSET('Sanitation Data'!$G$32,0,10*ROW('Sanitation Data'!G149))="","",OFFSET('Sanitation Data'!$G$32,0,10*ROW('Sanitation Data'!G149)))</f>
        <v/>
      </c>
      <c r="DE155" s="305" t="str">
        <f ca="true">+IF(OFFSET('Sanitation Data'!$H$28,0,10*ROW('Sanitation Data'!H149))="","",OFFSET('Sanitation Data'!$H$28,0,10*ROW('Sanitation Data'!H149)))</f>
        <v/>
      </c>
      <c r="DF155" s="305" t="str">
        <f ca="true">+IF(OFFSET('Sanitation Data'!$H$29,0,10*ROW('Sanitation Data'!H149))="","",OFFSET('Sanitation Data'!$H$29,0,10*ROW('Sanitation Data'!H149)))</f>
        <v/>
      </c>
      <c r="DG155" s="305" t="str">
        <f ca="true">+IF(OFFSET('Sanitation Data'!$H$30,0,10*ROW('Sanitation Data'!H149))="","",OFFSET('Sanitation Data'!$H$30,0,10*ROW('Sanitation Data'!H149)))</f>
        <v/>
      </c>
      <c r="DH155" s="305" t="str">
        <f ca="true">+IF(OFFSET('Sanitation Data'!$H$31,0,10*ROW('Sanitation Data'!H149))="","",OFFSET('Sanitation Data'!$H$31,0,10*ROW('Sanitation Data'!H149)))</f>
        <v/>
      </c>
      <c r="DI155" s="305" t="str">
        <f ca="true">+IF(OFFSET('Sanitation Data'!$H$32,0,10*ROW('Sanitation Data'!H149))="","",OFFSET('Sanitation Data'!$H$32,0,10*ROW('Sanitation Data'!H149)))</f>
        <v/>
      </c>
      <c r="DJ155" s="305" t="str">
        <f ca="true">+IF(OFFSET('Sanitation Data'!$I$28,0,10*ROW('Sanitation Data'!I149))="","",OFFSET('Sanitation Data'!$I$28,0,10*ROW('Sanitation Data'!I149)))</f>
        <v/>
      </c>
      <c r="DK155" s="305" t="str">
        <f ca="true">+IF(OFFSET('Sanitation Data'!$I$29,0,10*ROW('Sanitation Data'!I149))="","",OFFSET('Sanitation Data'!$I$29,0,10*ROW('Sanitation Data'!I149)))</f>
        <v/>
      </c>
      <c r="DL155" s="305" t="str">
        <f ca="true">+IF(OFFSET('Sanitation Data'!$I$30,0,10*ROW('Sanitation Data'!I149))="","",OFFSET('Sanitation Data'!$I$30,0,10*ROW('Sanitation Data'!I149)))</f>
        <v/>
      </c>
      <c r="DM155" s="305" t="str">
        <f ca="true">+IF(OFFSET('Sanitation Data'!$I$31,0,10*ROW('Sanitation Data'!I149))="","",OFFSET('Sanitation Data'!$I$31,0,10*ROW('Sanitation Data'!I149)))</f>
        <v/>
      </c>
      <c r="DN155" s="305" t="str">
        <f ca="true">+IF(OFFSET('Sanitation Data'!$I$32,0,10*ROW('Sanitation Data'!I149))="","",OFFSET('Sanitation Data'!$I$32,0,10*ROW('Sanitation Data'!I149)))</f>
        <v/>
      </c>
      <c r="DO155" s="305" t="str">
        <f ca="true">+IF(OFFSET('Hygiene Data'!$D$11,0,10*ROW('Hygiene Data'!D149))="","",OFFSET('Hygiene Data'!$D$11,0,10*ROW('Hygiene Data'!D149)))</f>
        <v/>
      </c>
      <c r="DP155" s="305" t="str">
        <f ca="true">+IF(OFFSET('Hygiene Data'!$D$12,0,10*ROW('Hygiene Data'!D149))="","",OFFSET('Hygiene Data'!$D$12,0,10*ROW('Hygiene Data'!D149)))</f>
        <v/>
      </c>
      <c r="DQ155" s="305" t="str">
        <f ca="true">+IF(OFFSET('Hygiene Data'!$D$13,0,10*ROW('Hygiene Data'!D149))="","",OFFSET('Hygiene Data'!$D$13,0,10*ROW('Hygiene Data'!D149)))</f>
        <v/>
      </c>
      <c r="DR155" s="305" t="str">
        <f ca="true">+IF(OFFSET('Hygiene Data'!$E$11,0,10*ROW('Hygiene Data'!E149))="","",OFFSET('Hygiene Data'!$E$11,0,10*ROW('Hygiene Data'!E149)))</f>
        <v/>
      </c>
      <c r="DS155" s="305" t="str">
        <f ca="true">+IF(OFFSET('Hygiene Data'!$E$12,0,10*ROW('Hygiene Data'!E149))="","",OFFSET('Hygiene Data'!$E$12,0,10*ROW('Hygiene Data'!E149)))</f>
        <v/>
      </c>
      <c r="DT155" s="305" t="str">
        <f ca="true">+IF(OFFSET('Hygiene Data'!$E$13,0,10*ROW('Hygiene Data'!E149))="","",OFFSET('Hygiene Data'!$E$13,0,10*ROW('Hygiene Data'!E149)))</f>
        <v/>
      </c>
      <c r="DU155" s="305" t="str">
        <f ca="true">+IF(OFFSET('Hygiene Data'!$F$11,0,10*ROW('Hygiene Data'!F149))="","",OFFSET('Hygiene Data'!$F$11,0,10*ROW('Hygiene Data'!F149)))</f>
        <v/>
      </c>
      <c r="DV155" s="305" t="str">
        <f ca="true">+IF(OFFSET('Hygiene Data'!$F$12,0,10*ROW('Hygiene Data'!F149))="","",OFFSET('Hygiene Data'!$F$12,0,10*ROW('Hygiene Data'!F149)))</f>
        <v/>
      </c>
      <c r="DW155" s="305" t="str">
        <f ca="true">+IF(OFFSET('Hygiene Data'!$F$13,0,10*ROW('Hygiene Data'!F149))="","",OFFSET('Hygiene Data'!$F$13,0,10*ROW('Hygiene Data'!F149)))</f>
        <v/>
      </c>
      <c r="DX155" s="305" t="str">
        <f ca="true">+IF(OFFSET('Hygiene Data'!$G$11,0,10*ROW('Hygiene Data'!G149))="","",OFFSET('Hygiene Data'!$G$11,0,10*ROW('Hygiene Data'!G149)))</f>
        <v/>
      </c>
      <c r="DY155" s="305" t="str">
        <f ca="true">+IF(OFFSET('Hygiene Data'!$G$12,0,10*ROW('Hygiene Data'!G149))="","",OFFSET('Hygiene Data'!$G$12,0,10*ROW('Hygiene Data'!G149)))</f>
        <v/>
      </c>
      <c r="DZ155" s="305" t="str">
        <f ca="true">+IF(OFFSET('Hygiene Data'!$G$13,0,10*ROW('Hygiene Data'!G149))="","",OFFSET('Hygiene Data'!$G$13,0,10*ROW('Hygiene Data'!G149)))</f>
        <v/>
      </c>
      <c r="EA155" s="305" t="str">
        <f ca="true">+IF(OFFSET('Hygiene Data'!$H$11,0,10*ROW('Hygiene Data'!H149))="","",OFFSET('Hygiene Data'!$H$11,0,10*ROW('Hygiene Data'!H149)))</f>
        <v/>
      </c>
      <c r="EB155" s="305" t="str">
        <f ca="true">+IF(OFFSET('Hygiene Data'!$H$12,0,10*ROW('Hygiene Data'!H149))="","",OFFSET('Hygiene Data'!$H$12,0,10*ROW('Hygiene Data'!H149)))</f>
        <v/>
      </c>
      <c r="EC155" s="305" t="str">
        <f ca="true">+IF(OFFSET('Hygiene Data'!$H$13,0,10*ROW('Hygiene Data'!H149))="","",OFFSET('Hygiene Data'!$H$13,0,10*ROW('Hygiene Data'!H149)))</f>
        <v/>
      </c>
      <c r="ED155" s="305" t="str">
        <f ca="true">+IF(OFFSET('Hygiene Data'!$I$11,0,10*ROW('Hygiene Data'!I149))="","",OFFSET('Hygiene Data'!$I$11,0,10*ROW('Hygiene Data'!I149)))</f>
        <v/>
      </c>
      <c r="EE155" s="305" t="str">
        <f ca="true">+IF(OFFSET('Hygiene Data'!$I$12,0,10*ROW('Hygiene Data'!I149))="","",OFFSET('Hygiene Data'!$I$12,0,10*ROW('Hygiene Data'!I149)))</f>
        <v/>
      </c>
      <c r="EF155" s="305"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61"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5"/>
      <c r="BS156" s="305" t="str">
        <f ca="true">+IF(OFFSET('Water Data'!$D$27,0,10*ROW('Water Data'!D150))="","",OFFSET('Water Data'!$D$27,0,10*ROW('Water Data'!D150)))</f>
        <v/>
      </c>
      <c r="BT156" s="305" t="str">
        <f ca="true">+IF(OFFSET('Water Data'!$D$28,0,10*ROW('Water Data'!D150))="","",OFFSET('Water Data'!$D$28,0,10*ROW('Water Data'!D150)))</f>
        <v/>
      </c>
      <c r="BU156" s="305" t="str">
        <f ca="true">+IF(OFFSET('Water Data'!$D$29,0,10*ROW('Water Data'!D150))="","",OFFSET('Water Data'!$D$29,0,10*ROW('Water Data'!D150)))</f>
        <v/>
      </c>
      <c r="BV156" s="305" t="str">
        <f ca="true">+IF(OFFSET('Water Data'!$E$27,0,10*ROW('Water Data'!E150))="","",OFFSET('Water Data'!$E$27,0,10*ROW('Water Data'!E150)))</f>
        <v/>
      </c>
      <c r="BW156" s="305" t="str">
        <f ca="true">+IF(OFFSET('Water Data'!$E$28,0,10*ROW('Water Data'!E150))="","",OFFSET('Water Data'!$E$28,0,10*ROW('Water Data'!E150)))</f>
        <v/>
      </c>
      <c r="BX156" s="305" t="str">
        <f ca="true">+IF(OFFSET('Water Data'!$E$29,0,10*ROW('Water Data'!E150))="","",OFFSET('Water Data'!$E$29,0,10*ROW('Water Data'!E150)))</f>
        <v/>
      </c>
      <c r="BY156" s="305" t="str">
        <f ca="true">+IF(OFFSET('Water Data'!$F$27,0,10*ROW('Water Data'!F150))="","",OFFSET('Water Data'!$F$27,0,10*ROW('Water Data'!F150)))</f>
        <v/>
      </c>
      <c r="BZ156" s="305" t="str">
        <f ca="true">+IF(OFFSET('Water Data'!$F$28,0,10*ROW('Water Data'!F150))="","",OFFSET('Water Data'!$F$28,0,10*ROW('Water Data'!F150)))</f>
        <v/>
      </c>
      <c r="CA156" s="305" t="str">
        <f ca="true">+IF(OFFSET('Water Data'!$F$29,0,10*ROW('Water Data'!F150))="","",OFFSET('Water Data'!$F$29,0,10*ROW('Water Data'!F150)))</f>
        <v/>
      </c>
      <c r="CB156" s="305" t="str">
        <f ca="true">+IF(OFFSET('Water Data'!$G$27,0,10*ROW('Water Data'!G150))="","",OFFSET('Water Data'!$G$27,0,10*ROW('Water Data'!G150)))</f>
        <v/>
      </c>
      <c r="CC156" s="305" t="str">
        <f ca="true">+IF(OFFSET('Water Data'!$G$28,0,10*ROW('Water Data'!G150))="","",OFFSET('Water Data'!$G$28,0,10*ROW('Water Data'!G150)))</f>
        <v/>
      </c>
      <c r="CD156" s="305" t="str">
        <f ca="true">+IF(OFFSET('Water Data'!$G$29,0,10*ROW('Water Data'!G150))="","",OFFSET('Water Data'!$G$29,0,10*ROW('Water Data'!G150)))</f>
        <v/>
      </c>
      <c r="CE156" s="305" t="str">
        <f ca="true">+IF(OFFSET('Water Data'!$H$27,0,10*ROW('Water Data'!H150))="","",OFFSET('Water Data'!$H$27,0,10*ROW('Water Data'!H150)))</f>
        <v/>
      </c>
      <c r="CF156" s="305" t="str">
        <f ca="true">+IF(OFFSET('Water Data'!$H$28,0,10*ROW('Water Data'!H150))="","",OFFSET('Water Data'!$H$28,0,10*ROW('Water Data'!H150)))</f>
        <v/>
      </c>
      <c r="CG156" s="305" t="str">
        <f ca="true">+IF(OFFSET('Water Data'!$H$29,0,10*ROW('Water Data'!H150))="","",OFFSET('Water Data'!$H$29,0,10*ROW('Water Data'!H150)))</f>
        <v/>
      </c>
      <c r="CH156" s="305" t="str">
        <f ca="true">+IF(OFFSET('Water Data'!$I$27,0,10*ROW('Water Data'!I150))="","",OFFSET('Water Data'!$I$27,0,10*ROW('Water Data'!I150)))</f>
        <v/>
      </c>
      <c r="CI156" s="305" t="str">
        <f ca="true">+IF(OFFSET('Water Data'!$I$28,0,10*ROW('Water Data'!I150))="","",OFFSET('Water Data'!$I$28,0,10*ROW('Water Data'!I150)))</f>
        <v/>
      </c>
      <c r="CJ156" s="305" t="str">
        <f ca="true">+IF(OFFSET('Water Data'!$I$29,0,10*ROW('Water Data'!I150))="","",OFFSET('Water Data'!$I$29,0,10*ROW('Water Data'!I150)))</f>
        <v/>
      </c>
      <c r="CK156" s="305" t="str">
        <f ca="true">+IF(OFFSET('Sanitation Data'!$D$28,0,10*ROW('Sanitation Data'!D150))="","",OFFSET('Sanitation Data'!$D$28,0,10*ROW('Sanitation Data'!D150)))</f>
        <v/>
      </c>
      <c r="CL156" s="305" t="str">
        <f ca="true">+IF(OFFSET('Sanitation Data'!$D$29,0,10*ROW('Sanitation Data'!D150))="","",OFFSET('Sanitation Data'!$D$29,0,10*ROW('Sanitation Data'!D150)))</f>
        <v/>
      </c>
      <c r="CM156" s="305" t="str">
        <f ca="true">+IF(OFFSET('Sanitation Data'!$D$30,0,10*ROW('Sanitation Data'!D150))="","",OFFSET('Sanitation Data'!$D$30,0,10*ROW('Sanitation Data'!D150)))</f>
        <v/>
      </c>
      <c r="CN156" s="305" t="str">
        <f ca="true">+IF(OFFSET('Sanitation Data'!$D$31,0,10*ROW('Sanitation Data'!D150))="","",OFFSET('Sanitation Data'!$D$31,0,10*ROW('Sanitation Data'!D150)))</f>
        <v/>
      </c>
      <c r="CO156" s="305" t="str">
        <f ca="true">+IF(OFFSET('Sanitation Data'!$D$32,0,10*ROW('Sanitation Data'!D150))="","",OFFSET('Sanitation Data'!$D$32,0,10*ROW('Sanitation Data'!D150)))</f>
        <v/>
      </c>
      <c r="CP156" s="305" t="str">
        <f ca="true">+IF(OFFSET('Sanitation Data'!$E$28,0,10*ROW('Sanitation Data'!E150))="","",OFFSET('Sanitation Data'!$E$28,0,10*ROW('Sanitation Data'!E150)))</f>
        <v/>
      </c>
      <c r="CQ156" s="305" t="str">
        <f ca="true">+IF(OFFSET('Sanitation Data'!$E$29,0,10*ROW('Sanitation Data'!E150))="","",OFFSET('Sanitation Data'!$E$29,0,10*ROW('Sanitation Data'!E150)))</f>
        <v/>
      </c>
      <c r="CR156" s="305" t="str">
        <f ca="true">+IF(OFFSET('Sanitation Data'!$E$30,0,10*ROW('Sanitation Data'!E150))="","",OFFSET('Sanitation Data'!$E$30,0,10*ROW('Sanitation Data'!E150)))</f>
        <v/>
      </c>
      <c r="CS156" s="305" t="str">
        <f ca="true">+IF(OFFSET('Sanitation Data'!$E$31,0,10*ROW('Sanitation Data'!E150))="","",OFFSET('Sanitation Data'!$E$31,0,10*ROW('Sanitation Data'!E150)))</f>
        <v/>
      </c>
      <c r="CT156" s="305" t="str">
        <f ca="true">+IF(OFFSET('Sanitation Data'!$E$32,0,10*ROW('Sanitation Data'!E150))="","",OFFSET('Sanitation Data'!$E$32,0,10*ROW('Sanitation Data'!E150)))</f>
        <v/>
      </c>
      <c r="CU156" s="305" t="str">
        <f ca="true">+IF(OFFSET('Sanitation Data'!$F$28,0,10*ROW('Sanitation Data'!F150))="","",OFFSET('Sanitation Data'!$F$28,0,10*ROW('Sanitation Data'!F150)))</f>
        <v/>
      </c>
      <c r="CV156" s="305" t="str">
        <f ca="true">+IF(OFFSET('Sanitation Data'!$F$29,0,10*ROW('Sanitation Data'!F150))="","",OFFSET('Sanitation Data'!$F$29,0,10*ROW('Sanitation Data'!F150)))</f>
        <v/>
      </c>
      <c r="CW156" s="305" t="str">
        <f ca="true">+IF(OFFSET('Sanitation Data'!$F$30,0,10*ROW('Sanitation Data'!F150))="","",OFFSET('Sanitation Data'!$F$30,0,10*ROW('Sanitation Data'!F150)))</f>
        <v/>
      </c>
      <c r="CX156" s="305" t="str">
        <f ca="true">+IF(OFFSET('Sanitation Data'!$F$31,0,10*ROW('Sanitation Data'!F150))="","",OFFSET('Sanitation Data'!$F$31,0,10*ROW('Sanitation Data'!F150)))</f>
        <v/>
      </c>
      <c r="CY156" s="305" t="str">
        <f ca="true">+IF(OFFSET('Sanitation Data'!$F$32,0,10*ROW('Sanitation Data'!F150))="","",OFFSET('Sanitation Data'!$F$32,0,10*ROW('Sanitation Data'!F150)))</f>
        <v/>
      </c>
      <c r="CZ156" s="305" t="str">
        <f ca="true">+IF(OFFSET('Sanitation Data'!$G$28,0,10*ROW('Sanitation Data'!G150))="","",OFFSET('Sanitation Data'!$G$28,0,10*ROW('Sanitation Data'!G150)))</f>
        <v/>
      </c>
      <c r="DA156" s="305" t="str">
        <f ca="true">+IF(OFFSET('Sanitation Data'!$G$29,0,10*ROW('Sanitation Data'!G150))="","",OFFSET('Sanitation Data'!$G$29,0,10*ROW('Sanitation Data'!G150)))</f>
        <v/>
      </c>
      <c r="DB156" s="305" t="str">
        <f ca="true">+IF(OFFSET('Sanitation Data'!$G$30,0,10*ROW('Sanitation Data'!G150))="","",OFFSET('Sanitation Data'!$G$30,0,10*ROW('Sanitation Data'!G150)))</f>
        <v/>
      </c>
      <c r="DC156" s="305" t="str">
        <f ca="true">+IF(OFFSET('Sanitation Data'!$G$31,0,10*ROW('Sanitation Data'!G150))="","",OFFSET('Sanitation Data'!$G$31,0,10*ROW('Sanitation Data'!G150)))</f>
        <v/>
      </c>
      <c r="DD156" s="305" t="str">
        <f ca="true">+IF(OFFSET('Sanitation Data'!$G$32,0,10*ROW('Sanitation Data'!G150))="","",OFFSET('Sanitation Data'!$G$32,0,10*ROW('Sanitation Data'!G150)))</f>
        <v/>
      </c>
      <c r="DE156" s="305" t="str">
        <f ca="true">+IF(OFFSET('Sanitation Data'!$H$28,0,10*ROW('Sanitation Data'!H150))="","",OFFSET('Sanitation Data'!$H$28,0,10*ROW('Sanitation Data'!H150)))</f>
        <v/>
      </c>
      <c r="DF156" s="305" t="str">
        <f ca="true">+IF(OFFSET('Sanitation Data'!$H$29,0,10*ROW('Sanitation Data'!H150))="","",OFFSET('Sanitation Data'!$H$29,0,10*ROW('Sanitation Data'!H150)))</f>
        <v/>
      </c>
      <c r="DG156" s="305" t="str">
        <f ca="true">+IF(OFFSET('Sanitation Data'!$H$30,0,10*ROW('Sanitation Data'!H150))="","",OFFSET('Sanitation Data'!$H$30,0,10*ROW('Sanitation Data'!H150)))</f>
        <v/>
      </c>
      <c r="DH156" s="305" t="str">
        <f ca="true">+IF(OFFSET('Sanitation Data'!$H$31,0,10*ROW('Sanitation Data'!H150))="","",OFFSET('Sanitation Data'!$H$31,0,10*ROW('Sanitation Data'!H150)))</f>
        <v/>
      </c>
      <c r="DI156" s="305" t="str">
        <f ca="true">+IF(OFFSET('Sanitation Data'!$H$32,0,10*ROW('Sanitation Data'!H150))="","",OFFSET('Sanitation Data'!$H$32,0,10*ROW('Sanitation Data'!H150)))</f>
        <v/>
      </c>
      <c r="DJ156" s="305" t="str">
        <f ca="true">+IF(OFFSET('Sanitation Data'!$I$28,0,10*ROW('Sanitation Data'!I150))="","",OFFSET('Sanitation Data'!$I$28,0,10*ROW('Sanitation Data'!I150)))</f>
        <v/>
      </c>
      <c r="DK156" s="305" t="str">
        <f ca="true">+IF(OFFSET('Sanitation Data'!$I$29,0,10*ROW('Sanitation Data'!I150))="","",OFFSET('Sanitation Data'!$I$29,0,10*ROW('Sanitation Data'!I150)))</f>
        <v/>
      </c>
      <c r="DL156" s="305" t="str">
        <f ca="true">+IF(OFFSET('Sanitation Data'!$I$30,0,10*ROW('Sanitation Data'!I150))="","",OFFSET('Sanitation Data'!$I$30,0,10*ROW('Sanitation Data'!I150)))</f>
        <v/>
      </c>
      <c r="DM156" s="305" t="str">
        <f ca="true">+IF(OFFSET('Sanitation Data'!$I$31,0,10*ROW('Sanitation Data'!I150))="","",OFFSET('Sanitation Data'!$I$31,0,10*ROW('Sanitation Data'!I150)))</f>
        <v/>
      </c>
      <c r="DN156" s="305" t="str">
        <f ca="true">+IF(OFFSET('Sanitation Data'!$I$32,0,10*ROW('Sanitation Data'!I150))="","",OFFSET('Sanitation Data'!$I$32,0,10*ROW('Sanitation Data'!I150)))</f>
        <v/>
      </c>
      <c r="DO156" s="305" t="str">
        <f ca="true">+IF(OFFSET('Hygiene Data'!$D$11,0,10*ROW('Hygiene Data'!D150))="","",OFFSET('Hygiene Data'!$D$11,0,10*ROW('Hygiene Data'!D150)))</f>
        <v/>
      </c>
      <c r="DP156" s="305" t="str">
        <f ca="true">+IF(OFFSET('Hygiene Data'!$D$12,0,10*ROW('Hygiene Data'!D150))="","",OFFSET('Hygiene Data'!$D$12,0,10*ROW('Hygiene Data'!D150)))</f>
        <v/>
      </c>
      <c r="DQ156" s="305" t="str">
        <f ca="true">+IF(OFFSET('Hygiene Data'!$D$13,0,10*ROW('Hygiene Data'!D150))="","",OFFSET('Hygiene Data'!$D$13,0,10*ROW('Hygiene Data'!D150)))</f>
        <v/>
      </c>
      <c r="DR156" s="305" t="str">
        <f ca="true">+IF(OFFSET('Hygiene Data'!$E$11,0,10*ROW('Hygiene Data'!E150))="","",OFFSET('Hygiene Data'!$E$11,0,10*ROW('Hygiene Data'!E150)))</f>
        <v/>
      </c>
      <c r="DS156" s="305" t="str">
        <f ca="true">+IF(OFFSET('Hygiene Data'!$E$12,0,10*ROW('Hygiene Data'!E150))="","",OFFSET('Hygiene Data'!$E$12,0,10*ROW('Hygiene Data'!E150)))</f>
        <v/>
      </c>
      <c r="DT156" s="305" t="str">
        <f ca="true">+IF(OFFSET('Hygiene Data'!$E$13,0,10*ROW('Hygiene Data'!E150))="","",OFFSET('Hygiene Data'!$E$13,0,10*ROW('Hygiene Data'!E150)))</f>
        <v/>
      </c>
      <c r="DU156" s="305" t="str">
        <f ca="true">+IF(OFFSET('Hygiene Data'!$F$11,0,10*ROW('Hygiene Data'!F150))="","",OFFSET('Hygiene Data'!$F$11,0,10*ROW('Hygiene Data'!F150)))</f>
        <v/>
      </c>
      <c r="DV156" s="305" t="str">
        <f ca="true">+IF(OFFSET('Hygiene Data'!$F$12,0,10*ROW('Hygiene Data'!F150))="","",OFFSET('Hygiene Data'!$F$12,0,10*ROW('Hygiene Data'!F150)))</f>
        <v/>
      </c>
      <c r="DW156" s="305" t="str">
        <f ca="true">+IF(OFFSET('Hygiene Data'!$F$13,0,10*ROW('Hygiene Data'!F150))="","",OFFSET('Hygiene Data'!$F$13,0,10*ROW('Hygiene Data'!F150)))</f>
        <v/>
      </c>
      <c r="DX156" s="305" t="str">
        <f ca="true">+IF(OFFSET('Hygiene Data'!$G$11,0,10*ROW('Hygiene Data'!G150))="","",OFFSET('Hygiene Data'!$G$11,0,10*ROW('Hygiene Data'!G150)))</f>
        <v/>
      </c>
      <c r="DY156" s="305" t="str">
        <f ca="true">+IF(OFFSET('Hygiene Data'!$G$12,0,10*ROW('Hygiene Data'!G150))="","",OFFSET('Hygiene Data'!$G$12,0,10*ROW('Hygiene Data'!G150)))</f>
        <v/>
      </c>
      <c r="DZ156" s="305" t="str">
        <f ca="true">+IF(OFFSET('Hygiene Data'!$G$13,0,10*ROW('Hygiene Data'!G150))="","",OFFSET('Hygiene Data'!$G$13,0,10*ROW('Hygiene Data'!G150)))</f>
        <v/>
      </c>
      <c r="EA156" s="305" t="str">
        <f ca="true">+IF(OFFSET('Hygiene Data'!$H$11,0,10*ROW('Hygiene Data'!H150))="","",OFFSET('Hygiene Data'!$H$11,0,10*ROW('Hygiene Data'!H150)))</f>
        <v/>
      </c>
      <c r="EB156" s="305" t="str">
        <f ca="true">+IF(OFFSET('Hygiene Data'!$H$12,0,10*ROW('Hygiene Data'!H150))="","",OFFSET('Hygiene Data'!$H$12,0,10*ROW('Hygiene Data'!H150)))</f>
        <v/>
      </c>
      <c r="EC156" s="305" t="str">
        <f ca="true">+IF(OFFSET('Hygiene Data'!$H$13,0,10*ROW('Hygiene Data'!H150))="","",OFFSET('Hygiene Data'!$H$13,0,10*ROW('Hygiene Data'!H150)))</f>
        <v/>
      </c>
      <c r="ED156" s="305" t="str">
        <f ca="true">+IF(OFFSET('Hygiene Data'!$I$11,0,10*ROW('Hygiene Data'!I150))="","",OFFSET('Hygiene Data'!$I$11,0,10*ROW('Hygiene Data'!I150)))</f>
        <v/>
      </c>
      <c r="EE156" s="305" t="str">
        <f ca="true">+IF(OFFSET('Hygiene Data'!$I$12,0,10*ROW('Hygiene Data'!I150))="","",OFFSET('Hygiene Data'!$I$12,0,10*ROW('Hygiene Data'!I150)))</f>
        <v/>
      </c>
      <c r="EF156" s="305"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61"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5"/>
      <c r="BS157" s="305" t="str">
        <f ca="true">+IF(OFFSET('Water Data'!$D$27,0,10*ROW('Water Data'!D151))="","",OFFSET('Water Data'!$D$27,0,10*ROW('Water Data'!D151)))</f>
        <v/>
      </c>
      <c r="BT157" s="305" t="str">
        <f ca="true">+IF(OFFSET('Water Data'!$D$28,0,10*ROW('Water Data'!D151))="","",OFFSET('Water Data'!$D$28,0,10*ROW('Water Data'!D151)))</f>
        <v/>
      </c>
      <c r="BU157" s="305" t="str">
        <f ca="true">+IF(OFFSET('Water Data'!$D$29,0,10*ROW('Water Data'!D151))="","",OFFSET('Water Data'!$D$29,0,10*ROW('Water Data'!D151)))</f>
        <v/>
      </c>
      <c r="BV157" s="305" t="str">
        <f ca="true">+IF(OFFSET('Water Data'!$E$27,0,10*ROW('Water Data'!E151))="","",OFFSET('Water Data'!$E$27,0,10*ROW('Water Data'!E151)))</f>
        <v/>
      </c>
      <c r="BW157" s="305" t="str">
        <f ca="true">+IF(OFFSET('Water Data'!$E$28,0,10*ROW('Water Data'!E151))="","",OFFSET('Water Data'!$E$28,0,10*ROW('Water Data'!E151)))</f>
        <v/>
      </c>
      <c r="BX157" s="305" t="str">
        <f ca="true">+IF(OFFSET('Water Data'!$E$29,0,10*ROW('Water Data'!E151))="","",OFFSET('Water Data'!$E$29,0,10*ROW('Water Data'!E151)))</f>
        <v/>
      </c>
      <c r="BY157" s="305" t="str">
        <f ca="true">+IF(OFFSET('Water Data'!$F$27,0,10*ROW('Water Data'!F151))="","",OFFSET('Water Data'!$F$27,0,10*ROW('Water Data'!F151)))</f>
        <v/>
      </c>
      <c r="BZ157" s="305" t="str">
        <f ca="true">+IF(OFFSET('Water Data'!$F$28,0,10*ROW('Water Data'!F151))="","",OFFSET('Water Data'!$F$28,0,10*ROW('Water Data'!F151)))</f>
        <v/>
      </c>
      <c r="CA157" s="305" t="str">
        <f ca="true">+IF(OFFSET('Water Data'!$F$29,0,10*ROW('Water Data'!F151))="","",OFFSET('Water Data'!$F$29,0,10*ROW('Water Data'!F151)))</f>
        <v/>
      </c>
      <c r="CB157" s="305" t="str">
        <f ca="true">+IF(OFFSET('Water Data'!$G$27,0,10*ROW('Water Data'!G151))="","",OFFSET('Water Data'!$G$27,0,10*ROW('Water Data'!G151)))</f>
        <v/>
      </c>
      <c r="CC157" s="305" t="str">
        <f ca="true">+IF(OFFSET('Water Data'!$G$28,0,10*ROW('Water Data'!G151))="","",OFFSET('Water Data'!$G$28,0,10*ROW('Water Data'!G151)))</f>
        <v/>
      </c>
      <c r="CD157" s="305" t="str">
        <f ca="true">+IF(OFFSET('Water Data'!$G$29,0,10*ROW('Water Data'!G151))="","",OFFSET('Water Data'!$G$29,0,10*ROW('Water Data'!G151)))</f>
        <v/>
      </c>
      <c r="CE157" s="305" t="str">
        <f ca="true">+IF(OFFSET('Water Data'!$H$27,0,10*ROW('Water Data'!H151))="","",OFFSET('Water Data'!$H$27,0,10*ROW('Water Data'!H151)))</f>
        <v/>
      </c>
      <c r="CF157" s="305" t="str">
        <f ca="true">+IF(OFFSET('Water Data'!$H$28,0,10*ROW('Water Data'!H151))="","",OFFSET('Water Data'!$H$28,0,10*ROW('Water Data'!H151)))</f>
        <v/>
      </c>
      <c r="CG157" s="305" t="str">
        <f ca="true">+IF(OFFSET('Water Data'!$H$29,0,10*ROW('Water Data'!H151))="","",OFFSET('Water Data'!$H$29,0,10*ROW('Water Data'!H151)))</f>
        <v/>
      </c>
      <c r="CH157" s="305" t="str">
        <f ca="true">+IF(OFFSET('Water Data'!$I$27,0,10*ROW('Water Data'!I151))="","",OFFSET('Water Data'!$I$27,0,10*ROW('Water Data'!I151)))</f>
        <v/>
      </c>
      <c r="CI157" s="305" t="str">
        <f ca="true">+IF(OFFSET('Water Data'!$I$28,0,10*ROW('Water Data'!I151))="","",OFFSET('Water Data'!$I$28,0,10*ROW('Water Data'!I151)))</f>
        <v/>
      </c>
      <c r="CJ157" s="305" t="str">
        <f ca="true">+IF(OFFSET('Water Data'!$I$29,0,10*ROW('Water Data'!I151))="","",OFFSET('Water Data'!$I$29,0,10*ROW('Water Data'!I151)))</f>
        <v/>
      </c>
      <c r="CK157" s="305" t="str">
        <f ca="true">+IF(OFFSET('Sanitation Data'!$D$28,0,10*ROW('Sanitation Data'!D151))="","",OFFSET('Sanitation Data'!$D$28,0,10*ROW('Sanitation Data'!D151)))</f>
        <v/>
      </c>
      <c r="CL157" s="305" t="str">
        <f ca="true">+IF(OFFSET('Sanitation Data'!$D$29,0,10*ROW('Sanitation Data'!D151))="","",OFFSET('Sanitation Data'!$D$29,0,10*ROW('Sanitation Data'!D151)))</f>
        <v/>
      </c>
      <c r="CM157" s="305" t="str">
        <f ca="true">+IF(OFFSET('Sanitation Data'!$D$30,0,10*ROW('Sanitation Data'!D151))="","",OFFSET('Sanitation Data'!$D$30,0,10*ROW('Sanitation Data'!D151)))</f>
        <v/>
      </c>
      <c r="CN157" s="305" t="str">
        <f ca="true">+IF(OFFSET('Sanitation Data'!$D$31,0,10*ROW('Sanitation Data'!D151))="","",OFFSET('Sanitation Data'!$D$31,0,10*ROW('Sanitation Data'!D151)))</f>
        <v/>
      </c>
      <c r="CO157" s="305" t="str">
        <f ca="true">+IF(OFFSET('Sanitation Data'!$D$32,0,10*ROW('Sanitation Data'!D151))="","",OFFSET('Sanitation Data'!$D$32,0,10*ROW('Sanitation Data'!D151)))</f>
        <v/>
      </c>
      <c r="CP157" s="305" t="str">
        <f ca="true">+IF(OFFSET('Sanitation Data'!$E$28,0,10*ROW('Sanitation Data'!E151))="","",OFFSET('Sanitation Data'!$E$28,0,10*ROW('Sanitation Data'!E151)))</f>
        <v/>
      </c>
      <c r="CQ157" s="305" t="str">
        <f ca="true">+IF(OFFSET('Sanitation Data'!$E$29,0,10*ROW('Sanitation Data'!E151))="","",OFFSET('Sanitation Data'!$E$29,0,10*ROW('Sanitation Data'!E151)))</f>
        <v/>
      </c>
      <c r="CR157" s="305" t="str">
        <f ca="true">+IF(OFFSET('Sanitation Data'!$E$30,0,10*ROW('Sanitation Data'!E151))="","",OFFSET('Sanitation Data'!$E$30,0,10*ROW('Sanitation Data'!E151)))</f>
        <v/>
      </c>
      <c r="CS157" s="305" t="str">
        <f ca="true">+IF(OFFSET('Sanitation Data'!$E$31,0,10*ROW('Sanitation Data'!E151))="","",OFFSET('Sanitation Data'!$E$31,0,10*ROW('Sanitation Data'!E151)))</f>
        <v/>
      </c>
      <c r="CT157" s="305" t="str">
        <f ca="true">+IF(OFFSET('Sanitation Data'!$E$32,0,10*ROW('Sanitation Data'!E151))="","",OFFSET('Sanitation Data'!$E$32,0,10*ROW('Sanitation Data'!E151)))</f>
        <v/>
      </c>
      <c r="CU157" s="305" t="str">
        <f ca="true">+IF(OFFSET('Sanitation Data'!$F$28,0,10*ROW('Sanitation Data'!F151))="","",OFFSET('Sanitation Data'!$F$28,0,10*ROW('Sanitation Data'!F151)))</f>
        <v/>
      </c>
      <c r="CV157" s="305" t="str">
        <f ca="true">+IF(OFFSET('Sanitation Data'!$F$29,0,10*ROW('Sanitation Data'!F151))="","",OFFSET('Sanitation Data'!$F$29,0,10*ROW('Sanitation Data'!F151)))</f>
        <v/>
      </c>
      <c r="CW157" s="305" t="str">
        <f ca="true">+IF(OFFSET('Sanitation Data'!$F$30,0,10*ROW('Sanitation Data'!F151))="","",OFFSET('Sanitation Data'!$F$30,0,10*ROW('Sanitation Data'!F151)))</f>
        <v/>
      </c>
      <c r="CX157" s="305" t="str">
        <f ca="true">+IF(OFFSET('Sanitation Data'!$F$31,0,10*ROW('Sanitation Data'!F151))="","",OFFSET('Sanitation Data'!$F$31,0,10*ROW('Sanitation Data'!F151)))</f>
        <v/>
      </c>
      <c r="CY157" s="305" t="str">
        <f ca="true">+IF(OFFSET('Sanitation Data'!$F$32,0,10*ROW('Sanitation Data'!F151))="","",OFFSET('Sanitation Data'!$F$32,0,10*ROW('Sanitation Data'!F151)))</f>
        <v/>
      </c>
      <c r="CZ157" s="305" t="str">
        <f ca="true">+IF(OFFSET('Sanitation Data'!$G$28,0,10*ROW('Sanitation Data'!G151))="","",OFFSET('Sanitation Data'!$G$28,0,10*ROW('Sanitation Data'!G151)))</f>
        <v/>
      </c>
      <c r="DA157" s="305" t="str">
        <f ca="true">+IF(OFFSET('Sanitation Data'!$G$29,0,10*ROW('Sanitation Data'!G151))="","",OFFSET('Sanitation Data'!$G$29,0,10*ROW('Sanitation Data'!G151)))</f>
        <v/>
      </c>
      <c r="DB157" s="305" t="str">
        <f ca="true">+IF(OFFSET('Sanitation Data'!$G$30,0,10*ROW('Sanitation Data'!G151))="","",OFFSET('Sanitation Data'!$G$30,0,10*ROW('Sanitation Data'!G151)))</f>
        <v/>
      </c>
      <c r="DC157" s="305" t="str">
        <f ca="true">+IF(OFFSET('Sanitation Data'!$G$31,0,10*ROW('Sanitation Data'!G151))="","",OFFSET('Sanitation Data'!$G$31,0,10*ROW('Sanitation Data'!G151)))</f>
        <v/>
      </c>
      <c r="DD157" s="305" t="str">
        <f ca="true">+IF(OFFSET('Sanitation Data'!$G$32,0,10*ROW('Sanitation Data'!G151))="","",OFFSET('Sanitation Data'!$G$32,0,10*ROW('Sanitation Data'!G151)))</f>
        <v/>
      </c>
      <c r="DE157" s="305" t="str">
        <f ca="true">+IF(OFFSET('Sanitation Data'!$H$28,0,10*ROW('Sanitation Data'!H151))="","",OFFSET('Sanitation Data'!$H$28,0,10*ROW('Sanitation Data'!H151)))</f>
        <v/>
      </c>
      <c r="DF157" s="305" t="str">
        <f ca="true">+IF(OFFSET('Sanitation Data'!$H$29,0,10*ROW('Sanitation Data'!H151))="","",OFFSET('Sanitation Data'!$H$29,0,10*ROW('Sanitation Data'!H151)))</f>
        <v/>
      </c>
      <c r="DG157" s="305" t="str">
        <f ca="true">+IF(OFFSET('Sanitation Data'!$H$30,0,10*ROW('Sanitation Data'!H151))="","",OFFSET('Sanitation Data'!$H$30,0,10*ROW('Sanitation Data'!H151)))</f>
        <v/>
      </c>
      <c r="DH157" s="305" t="str">
        <f ca="true">+IF(OFFSET('Sanitation Data'!$H$31,0,10*ROW('Sanitation Data'!H151))="","",OFFSET('Sanitation Data'!$H$31,0,10*ROW('Sanitation Data'!H151)))</f>
        <v/>
      </c>
      <c r="DI157" s="305" t="str">
        <f ca="true">+IF(OFFSET('Sanitation Data'!$H$32,0,10*ROW('Sanitation Data'!H151))="","",OFFSET('Sanitation Data'!$H$32,0,10*ROW('Sanitation Data'!H151)))</f>
        <v/>
      </c>
      <c r="DJ157" s="305" t="str">
        <f ca="true">+IF(OFFSET('Sanitation Data'!$I$28,0,10*ROW('Sanitation Data'!I151))="","",OFFSET('Sanitation Data'!$I$28,0,10*ROW('Sanitation Data'!I151)))</f>
        <v/>
      </c>
      <c r="DK157" s="305" t="str">
        <f ca="true">+IF(OFFSET('Sanitation Data'!$I$29,0,10*ROW('Sanitation Data'!I151))="","",OFFSET('Sanitation Data'!$I$29,0,10*ROW('Sanitation Data'!I151)))</f>
        <v/>
      </c>
      <c r="DL157" s="305" t="str">
        <f ca="true">+IF(OFFSET('Sanitation Data'!$I$30,0,10*ROW('Sanitation Data'!I151))="","",OFFSET('Sanitation Data'!$I$30,0,10*ROW('Sanitation Data'!I151)))</f>
        <v/>
      </c>
      <c r="DM157" s="305" t="str">
        <f ca="true">+IF(OFFSET('Sanitation Data'!$I$31,0,10*ROW('Sanitation Data'!I151))="","",OFFSET('Sanitation Data'!$I$31,0,10*ROW('Sanitation Data'!I151)))</f>
        <v/>
      </c>
      <c r="DN157" s="305" t="str">
        <f ca="true">+IF(OFFSET('Sanitation Data'!$I$32,0,10*ROW('Sanitation Data'!I151))="","",OFFSET('Sanitation Data'!$I$32,0,10*ROW('Sanitation Data'!I151)))</f>
        <v/>
      </c>
      <c r="DO157" s="305" t="str">
        <f ca="true">+IF(OFFSET('Hygiene Data'!$D$11,0,10*ROW('Hygiene Data'!D151))="","",OFFSET('Hygiene Data'!$D$11,0,10*ROW('Hygiene Data'!D151)))</f>
        <v/>
      </c>
      <c r="DP157" s="305" t="str">
        <f ca="true">+IF(OFFSET('Hygiene Data'!$D$12,0,10*ROW('Hygiene Data'!D151))="","",OFFSET('Hygiene Data'!$D$12,0,10*ROW('Hygiene Data'!D151)))</f>
        <v/>
      </c>
      <c r="DQ157" s="305" t="str">
        <f ca="true">+IF(OFFSET('Hygiene Data'!$D$13,0,10*ROW('Hygiene Data'!D151))="","",OFFSET('Hygiene Data'!$D$13,0,10*ROW('Hygiene Data'!D151)))</f>
        <v/>
      </c>
      <c r="DR157" s="305" t="str">
        <f ca="true">+IF(OFFSET('Hygiene Data'!$E$11,0,10*ROW('Hygiene Data'!E151))="","",OFFSET('Hygiene Data'!$E$11,0,10*ROW('Hygiene Data'!E151)))</f>
        <v/>
      </c>
      <c r="DS157" s="305" t="str">
        <f ca="true">+IF(OFFSET('Hygiene Data'!$E$12,0,10*ROW('Hygiene Data'!E151))="","",OFFSET('Hygiene Data'!$E$12,0,10*ROW('Hygiene Data'!E151)))</f>
        <v/>
      </c>
      <c r="DT157" s="305" t="str">
        <f ca="true">+IF(OFFSET('Hygiene Data'!$E$13,0,10*ROW('Hygiene Data'!E151))="","",OFFSET('Hygiene Data'!$E$13,0,10*ROW('Hygiene Data'!E151)))</f>
        <v/>
      </c>
      <c r="DU157" s="305" t="str">
        <f ca="true">+IF(OFFSET('Hygiene Data'!$F$11,0,10*ROW('Hygiene Data'!F151))="","",OFFSET('Hygiene Data'!$F$11,0,10*ROW('Hygiene Data'!F151)))</f>
        <v/>
      </c>
      <c r="DV157" s="305" t="str">
        <f ca="true">+IF(OFFSET('Hygiene Data'!$F$12,0,10*ROW('Hygiene Data'!F151))="","",OFFSET('Hygiene Data'!$F$12,0,10*ROW('Hygiene Data'!F151)))</f>
        <v/>
      </c>
      <c r="DW157" s="305" t="str">
        <f ca="true">+IF(OFFSET('Hygiene Data'!$F$13,0,10*ROW('Hygiene Data'!F151))="","",OFFSET('Hygiene Data'!$F$13,0,10*ROW('Hygiene Data'!F151)))</f>
        <v/>
      </c>
      <c r="DX157" s="305" t="str">
        <f ca="true">+IF(OFFSET('Hygiene Data'!$G$11,0,10*ROW('Hygiene Data'!G151))="","",OFFSET('Hygiene Data'!$G$11,0,10*ROW('Hygiene Data'!G151)))</f>
        <v/>
      </c>
      <c r="DY157" s="305" t="str">
        <f ca="true">+IF(OFFSET('Hygiene Data'!$G$12,0,10*ROW('Hygiene Data'!G151))="","",OFFSET('Hygiene Data'!$G$12,0,10*ROW('Hygiene Data'!G151)))</f>
        <v/>
      </c>
      <c r="DZ157" s="305" t="str">
        <f ca="true">+IF(OFFSET('Hygiene Data'!$G$13,0,10*ROW('Hygiene Data'!G151))="","",OFFSET('Hygiene Data'!$G$13,0,10*ROW('Hygiene Data'!G151)))</f>
        <v/>
      </c>
      <c r="EA157" s="305" t="str">
        <f ca="true">+IF(OFFSET('Hygiene Data'!$H$11,0,10*ROW('Hygiene Data'!H151))="","",OFFSET('Hygiene Data'!$H$11,0,10*ROW('Hygiene Data'!H151)))</f>
        <v/>
      </c>
      <c r="EB157" s="305" t="str">
        <f ca="true">+IF(OFFSET('Hygiene Data'!$H$12,0,10*ROW('Hygiene Data'!H151))="","",OFFSET('Hygiene Data'!$H$12,0,10*ROW('Hygiene Data'!H151)))</f>
        <v/>
      </c>
      <c r="EC157" s="305" t="str">
        <f ca="true">+IF(OFFSET('Hygiene Data'!$H$13,0,10*ROW('Hygiene Data'!H151))="","",OFFSET('Hygiene Data'!$H$13,0,10*ROW('Hygiene Data'!H151)))</f>
        <v/>
      </c>
      <c r="ED157" s="305" t="str">
        <f ca="true">+IF(OFFSET('Hygiene Data'!$I$11,0,10*ROW('Hygiene Data'!I151))="","",OFFSET('Hygiene Data'!$I$11,0,10*ROW('Hygiene Data'!I151)))</f>
        <v/>
      </c>
      <c r="EE157" s="305" t="str">
        <f ca="true">+IF(OFFSET('Hygiene Data'!$I$12,0,10*ROW('Hygiene Data'!I151))="","",OFFSET('Hygiene Data'!$I$12,0,10*ROW('Hygiene Data'!I151)))</f>
        <v/>
      </c>
      <c r="EF157" s="305"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61"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5"/>
      <c r="BS158" s="305" t="str">
        <f ca="true">+IF(OFFSET('Water Data'!$D$27,0,10*ROW('Water Data'!D152))="","",OFFSET('Water Data'!$D$27,0,10*ROW('Water Data'!D152)))</f>
        <v/>
      </c>
      <c r="BT158" s="305" t="str">
        <f ca="true">+IF(OFFSET('Water Data'!$D$28,0,10*ROW('Water Data'!D152))="","",OFFSET('Water Data'!$D$28,0,10*ROW('Water Data'!D152)))</f>
        <v/>
      </c>
      <c r="BU158" s="305" t="str">
        <f ca="true">+IF(OFFSET('Water Data'!$D$29,0,10*ROW('Water Data'!D152))="","",OFFSET('Water Data'!$D$29,0,10*ROW('Water Data'!D152)))</f>
        <v/>
      </c>
      <c r="BV158" s="305" t="str">
        <f ca="true">+IF(OFFSET('Water Data'!$E$27,0,10*ROW('Water Data'!E152))="","",OFFSET('Water Data'!$E$27,0,10*ROW('Water Data'!E152)))</f>
        <v/>
      </c>
      <c r="BW158" s="305" t="str">
        <f ca="true">+IF(OFFSET('Water Data'!$E$28,0,10*ROW('Water Data'!E152))="","",OFFSET('Water Data'!$E$28,0,10*ROW('Water Data'!E152)))</f>
        <v/>
      </c>
      <c r="BX158" s="305" t="str">
        <f ca="true">+IF(OFFSET('Water Data'!$E$29,0,10*ROW('Water Data'!E152))="","",OFFSET('Water Data'!$E$29,0,10*ROW('Water Data'!E152)))</f>
        <v/>
      </c>
      <c r="BY158" s="305" t="str">
        <f ca="true">+IF(OFFSET('Water Data'!$F$27,0,10*ROW('Water Data'!F152))="","",OFFSET('Water Data'!$F$27,0,10*ROW('Water Data'!F152)))</f>
        <v/>
      </c>
      <c r="BZ158" s="305" t="str">
        <f ca="true">+IF(OFFSET('Water Data'!$F$28,0,10*ROW('Water Data'!F152))="","",OFFSET('Water Data'!$F$28,0,10*ROW('Water Data'!F152)))</f>
        <v/>
      </c>
      <c r="CA158" s="305" t="str">
        <f ca="true">+IF(OFFSET('Water Data'!$F$29,0,10*ROW('Water Data'!F152))="","",OFFSET('Water Data'!$F$29,0,10*ROW('Water Data'!F152)))</f>
        <v/>
      </c>
      <c r="CB158" s="305" t="str">
        <f ca="true">+IF(OFFSET('Water Data'!$G$27,0,10*ROW('Water Data'!G152))="","",OFFSET('Water Data'!$G$27,0,10*ROW('Water Data'!G152)))</f>
        <v/>
      </c>
      <c r="CC158" s="305" t="str">
        <f ca="true">+IF(OFFSET('Water Data'!$G$28,0,10*ROW('Water Data'!G152))="","",OFFSET('Water Data'!$G$28,0,10*ROW('Water Data'!G152)))</f>
        <v/>
      </c>
      <c r="CD158" s="305" t="str">
        <f ca="true">+IF(OFFSET('Water Data'!$G$29,0,10*ROW('Water Data'!G152))="","",OFFSET('Water Data'!$G$29,0,10*ROW('Water Data'!G152)))</f>
        <v/>
      </c>
      <c r="CE158" s="305" t="str">
        <f ca="true">+IF(OFFSET('Water Data'!$H$27,0,10*ROW('Water Data'!H152))="","",OFFSET('Water Data'!$H$27,0,10*ROW('Water Data'!H152)))</f>
        <v/>
      </c>
      <c r="CF158" s="305" t="str">
        <f ca="true">+IF(OFFSET('Water Data'!$H$28,0,10*ROW('Water Data'!H152))="","",OFFSET('Water Data'!$H$28,0,10*ROW('Water Data'!H152)))</f>
        <v/>
      </c>
      <c r="CG158" s="305" t="str">
        <f ca="true">+IF(OFFSET('Water Data'!$H$29,0,10*ROW('Water Data'!H152))="","",OFFSET('Water Data'!$H$29,0,10*ROW('Water Data'!H152)))</f>
        <v/>
      </c>
      <c r="CH158" s="305" t="str">
        <f ca="true">+IF(OFFSET('Water Data'!$I$27,0,10*ROW('Water Data'!I152))="","",OFFSET('Water Data'!$I$27,0,10*ROW('Water Data'!I152)))</f>
        <v/>
      </c>
      <c r="CI158" s="305" t="str">
        <f ca="true">+IF(OFFSET('Water Data'!$I$28,0,10*ROW('Water Data'!I152))="","",OFFSET('Water Data'!$I$28,0,10*ROW('Water Data'!I152)))</f>
        <v/>
      </c>
      <c r="CJ158" s="305" t="str">
        <f ca="true">+IF(OFFSET('Water Data'!$I$29,0,10*ROW('Water Data'!I152))="","",OFFSET('Water Data'!$I$29,0,10*ROW('Water Data'!I152)))</f>
        <v/>
      </c>
      <c r="CK158" s="305" t="str">
        <f ca="true">+IF(OFFSET('Sanitation Data'!$D$28,0,10*ROW('Sanitation Data'!D152))="","",OFFSET('Sanitation Data'!$D$28,0,10*ROW('Sanitation Data'!D152)))</f>
        <v/>
      </c>
      <c r="CL158" s="305" t="str">
        <f ca="true">+IF(OFFSET('Sanitation Data'!$D$29,0,10*ROW('Sanitation Data'!D152))="","",OFFSET('Sanitation Data'!$D$29,0,10*ROW('Sanitation Data'!D152)))</f>
        <v/>
      </c>
      <c r="CM158" s="305" t="str">
        <f ca="true">+IF(OFFSET('Sanitation Data'!$D$30,0,10*ROW('Sanitation Data'!D152))="","",OFFSET('Sanitation Data'!$D$30,0,10*ROW('Sanitation Data'!D152)))</f>
        <v/>
      </c>
      <c r="CN158" s="305" t="str">
        <f ca="true">+IF(OFFSET('Sanitation Data'!$D$31,0,10*ROW('Sanitation Data'!D152))="","",OFFSET('Sanitation Data'!$D$31,0,10*ROW('Sanitation Data'!D152)))</f>
        <v/>
      </c>
      <c r="CO158" s="305" t="str">
        <f ca="true">+IF(OFFSET('Sanitation Data'!$D$32,0,10*ROW('Sanitation Data'!D152))="","",OFFSET('Sanitation Data'!$D$32,0,10*ROW('Sanitation Data'!D152)))</f>
        <v/>
      </c>
      <c r="CP158" s="305" t="str">
        <f ca="true">+IF(OFFSET('Sanitation Data'!$E$28,0,10*ROW('Sanitation Data'!E152))="","",OFFSET('Sanitation Data'!$E$28,0,10*ROW('Sanitation Data'!E152)))</f>
        <v/>
      </c>
      <c r="CQ158" s="305" t="str">
        <f ca="true">+IF(OFFSET('Sanitation Data'!$E$29,0,10*ROW('Sanitation Data'!E152))="","",OFFSET('Sanitation Data'!$E$29,0,10*ROW('Sanitation Data'!E152)))</f>
        <v/>
      </c>
      <c r="CR158" s="305" t="str">
        <f ca="true">+IF(OFFSET('Sanitation Data'!$E$30,0,10*ROW('Sanitation Data'!E152))="","",OFFSET('Sanitation Data'!$E$30,0,10*ROW('Sanitation Data'!E152)))</f>
        <v/>
      </c>
      <c r="CS158" s="305" t="str">
        <f ca="true">+IF(OFFSET('Sanitation Data'!$E$31,0,10*ROW('Sanitation Data'!E152))="","",OFFSET('Sanitation Data'!$E$31,0,10*ROW('Sanitation Data'!E152)))</f>
        <v/>
      </c>
      <c r="CT158" s="305" t="str">
        <f ca="true">+IF(OFFSET('Sanitation Data'!$E$32,0,10*ROW('Sanitation Data'!E152))="","",OFFSET('Sanitation Data'!$E$32,0,10*ROW('Sanitation Data'!E152)))</f>
        <v/>
      </c>
      <c r="CU158" s="305" t="str">
        <f ca="true">+IF(OFFSET('Sanitation Data'!$F$28,0,10*ROW('Sanitation Data'!F152))="","",OFFSET('Sanitation Data'!$F$28,0,10*ROW('Sanitation Data'!F152)))</f>
        <v/>
      </c>
      <c r="CV158" s="305" t="str">
        <f ca="true">+IF(OFFSET('Sanitation Data'!$F$29,0,10*ROW('Sanitation Data'!F152))="","",OFFSET('Sanitation Data'!$F$29,0,10*ROW('Sanitation Data'!F152)))</f>
        <v/>
      </c>
      <c r="CW158" s="305" t="str">
        <f ca="true">+IF(OFFSET('Sanitation Data'!$F$30,0,10*ROW('Sanitation Data'!F152))="","",OFFSET('Sanitation Data'!$F$30,0,10*ROW('Sanitation Data'!F152)))</f>
        <v/>
      </c>
      <c r="CX158" s="305" t="str">
        <f ca="true">+IF(OFFSET('Sanitation Data'!$F$31,0,10*ROW('Sanitation Data'!F152))="","",OFFSET('Sanitation Data'!$F$31,0,10*ROW('Sanitation Data'!F152)))</f>
        <v/>
      </c>
      <c r="CY158" s="305" t="str">
        <f ca="true">+IF(OFFSET('Sanitation Data'!$F$32,0,10*ROW('Sanitation Data'!F152))="","",OFFSET('Sanitation Data'!$F$32,0,10*ROW('Sanitation Data'!F152)))</f>
        <v/>
      </c>
      <c r="CZ158" s="305" t="str">
        <f ca="true">+IF(OFFSET('Sanitation Data'!$G$28,0,10*ROW('Sanitation Data'!G152))="","",OFFSET('Sanitation Data'!$G$28,0,10*ROW('Sanitation Data'!G152)))</f>
        <v/>
      </c>
      <c r="DA158" s="305" t="str">
        <f ca="true">+IF(OFFSET('Sanitation Data'!$G$29,0,10*ROW('Sanitation Data'!G152))="","",OFFSET('Sanitation Data'!$G$29,0,10*ROW('Sanitation Data'!G152)))</f>
        <v/>
      </c>
      <c r="DB158" s="305" t="str">
        <f ca="true">+IF(OFFSET('Sanitation Data'!$G$30,0,10*ROW('Sanitation Data'!G152))="","",OFFSET('Sanitation Data'!$G$30,0,10*ROW('Sanitation Data'!G152)))</f>
        <v/>
      </c>
      <c r="DC158" s="305" t="str">
        <f ca="true">+IF(OFFSET('Sanitation Data'!$G$31,0,10*ROW('Sanitation Data'!G152))="","",OFFSET('Sanitation Data'!$G$31,0,10*ROW('Sanitation Data'!G152)))</f>
        <v/>
      </c>
      <c r="DD158" s="305" t="str">
        <f ca="true">+IF(OFFSET('Sanitation Data'!$G$32,0,10*ROW('Sanitation Data'!G152))="","",OFFSET('Sanitation Data'!$G$32,0,10*ROW('Sanitation Data'!G152)))</f>
        <v/>
      </c>
      <c r="DE158" s="305" t="str">
        <f ca="true">+IF(OFFSET('Sanitation Data'!$H$28,0,10*ROW('Sanitation Data'!H152))="","",OFFSET('Sanitation Data'!$H$28,0,10*ROW('Sanitation Data'!H152)))</f>
        <v/>
      </c>
      <c r="DF158" s="305" t="str">
        <f ca="true">+IF(OFFSET('Sanitation Data'!$H$29,0,10*ROW('Sanitation Data'!H152))="","",OFFSET('Sanitation Data'!$H$29,0,10*ROW('Sanitation Data'!H152)))</f>
        <v/>
      </c>
      <c r="DG158" s="305" t="str">
        <f ca="true">+IF(OFFSET('Sanitation Data'!$H$30,0,10*ROW('Sanitation Data'!H152))="","",OFFSET('Sanitation Data'!$H$30,0,10*ROW('Sanitation Data'!H152)))</f>
        <v/>
      </c>
      <c r="DH158" s="305" t="str">
        <f ca="true">+IF(OFFSET('Sanitation Data'!$H$31,0,10*ROW('Sanitation Data'!H152))="","",OFFSET('Sanitation Data'!$H$31,0,10*ROW('Sanitation Data'!H152)))</f>
        <v/>
      </c>
      <c r="DI158" s="305" t="str">
        <f ca="true">+IF(OFFSET('Sanitation Data'!$H$32,0,10*ROW('Sanitation Data'!H152))="","",OFFSET('Sanitation Data'!$H$32,0,10*ROW('Sanitation Data'!H152)))</f>
        <v/>
      </c>
      <c r="DJ158" s="305" t="str">
        <f ca="true">+IF(OFFSET('Sanitation Data'!$I$28,0,10*ROW('Sanitation Data'!I152))="","",OFFSET('Sanitation Data'!$I$28,0,10*ROW('Sanitation Data'!I152)))</f>
        <v/>
      </c>
      <c r="DK158" s="305" t="str">
        <f ca="true">+IF(OFFSET('Sanitation Data'!$I$29,0,10*ROW('Sanitation Data'!I152))="","",OFFSET('Sanitation Data'!$I$29,0,10*ROW('Sanitation Data'!I152)))</f>
        <v/>
      </c>
      <c r="DL158" s="305" t="str">
        <f ca="true">+IF(OFFSET('Sanitation Data'!$I$30,0,10*ROW('Sanitation Data'!I152))="","",OFFSET('Sanitation Data'!$I$30,0,10*ROW('Sanitation Data'!I152)))</f>
        <v/>
      </c>
      <c r="DM158" s="305" t="str">
        <f ca="true">+IF(OFFSET('Sanitation Data'!$I$31,0,10*ROW('Sanitation Data'!I152))="","",OFFSET('Sanitation Data'!$I$31,0,10*ROW('Sanitation Data'!I152)))</f>
        <v/>
      </c>
      <c r="DN158" s="305" t="str">
        <f ca="true">+IF(OFFSET('Sanitation Data'!$I$32,0,10*ROW('Sanitation Data'!I152))="","",OFFSET('Sanitation Data'!$I$32,0,10*ROW('Sanitation Data'!I152)))</f>
        <v/>
      </c>
      <c r="DO158" s="305" t="str">
        <f ca="true">+IF(OFFSET('Hygiene Data'!$D$11,0,10*ROW('Hygiene Data'!D152))="","",OFFSET('Hygiene Data'!$D$11,0,10*ROW('Hygiene Data'!D152)))</f>
        <v/>
      </c>
      <c r="DP158" s="305" t="str">
        <f ca="true">+IF(OFFSET('Hygiene Data'!$D$12,0,10*ROW('Hygiene Data'!D152))="","",OFFSET('Hygiene Data'!$D$12,0,10*ROW('Hygiene Data'!D152)))</f>
        <v/>
      </c>
      <c r="DQ158" s="305" t="str">
        <f ca="true">+IF(OFFSET('Hygiene Data'!$D$13,0,10*ROW('Hygiene Data'!D152))="","",OFFSET('Hygiene Data'!$D$13,0,10*ROW('Hygiene Data'!D152)))</f>
        <v/>
      </c>
      <c r="DR158" s="305" t="str">
        <f ca="true">+IF(OFFSET('Hygiene Data'!$E$11,0,10*ROW('Hygiene Data'!E152))="","",OFFSET('Hygiene Data'!$E$11,0,10*ROW('Hygiene Data'!E152)))</f>
        <v/>
      </c>
      <c r="DS158" s="305" t="str">
        <f ca="true">+IF(OFFSET('Hygiene Data'!$E$12,0,10*ROW('Hygiene Data'!E152))="","",OFFSET('Hygiene Data'!$E$12,0,10*ROW('Hygiene Data'!E152)))</f>
        <v/>
      </c>
      <c r="DT158" s="305" t="str">
        <f ca="true">+IF(OFFSET('Hygiene Data'!$E$13,0,10*ROW('Hygiene Data'!E152))="","",OFFSET('Hygiene Data'!$E$13,0,10*ROW('Hygiene Data'!E152)))</f>
        <v/>
      </c>
      <c r="DU158" s="305" t="str">
        <f ca="true">+IF(OFFSET('Hygiene Data'!$F$11,0,10*ROW('Hygiene Data'!F152))="","",OFFSET('Hygiene Data'!$F$11,0,10*ROW('Hygiene Data'!F152)))</f>
        <v/>
      </c>
      <c r="DV158" s="305" t="str">
        <f ca="true">+IF(OFFSET('Hygiene Data'!$F$12,0,10*ROW('Hygiene Data'!F152))="","",OFFSET('Hygiene Data'!$F$12,0,10*ROW('Hygiene Data'!F152)))</f>
        <v/>
      </c>
      <c r="DW158" s="305" t="str">
        <f ca="true">+IF(OFFSET('Hygiene Data'!$F$13,0,10*ROW('Hygiene Data'!F152))="","",OFFSET('Hygiene Data'!$F$13,0,10*ROW('Hygiene Data'!F152)))</f>
        <v/>
      </c>
      <c r="DX158" s="305" t="str">
        <f ca="true">+IF(OFFSET('Hygiene Data'!$G$11,0,10*ROW('Hygiene Data'!G152))="","",OFFSET('Hygiene Data'!$G$11,0,10*ROW('Hygiene Data'!G152)))</f>
        <v/>
      </c>
      <c r="DY158" s="305" t="str">
        <f ca="true">+IF(OFFSET('Hygiene Data'!$G$12,0,10*ROW('Hygiene Data'!G152))="","",OFFSET('Hygiene Data'!$G$12,0,10*ROW('Hygiene Data'!G152)))</f>
        <v/>
      </c>
      <c r="DZ158" s="305" t="str">
        <f ca="true">+IF(OFFSET('Hygiene Data'!$G$13,0,10*ROW('Hygiene Data'!G152))="","",OFFSET('Hygiene Data'!$G$13,0,10*ROW('Hygiene Data'!G152)))</f>
        <v/>
      </c>
      <c r="EA158" s="305" t="str">
        <f ca="true">+IF(OFFSET('Hygiene Data'!$H$11,0,10*ROW('Hygiene Data'!H152))="","",OFFSET('Hygiene Data'!$H$11,0,10*ROW('Hygiene Data'!H152)))</f>
        <v/>
      </c>
      <c r="EB158" s="305" t="str">
        <f ca="true">+IF(OFFSET('Hygiene Data'!$H$12,0,10*ROW('Hygiene Data'!H152))="","",OFFSET('Hygiene Data'!$H$12,0,10*ROW('Hygiene Data'!H152)))</f>
        <v/>
      </c>
      <c r="EC158" s="305" t="str">
        <f ca="true">+IF(OFFSET('Hygiene Data'!$H$13,0,10*ROW('Hygiene Data'!H152))="","",OFFSET('Hygiene Data'!$H$13,0,10*ROW('Hygiene Data'!H152)))</f>
        <v/>
      </c>
      <c r="ED158" s="305" t="str">
        <f ca="true">+IF(OFFSET('Hygiene Data'!$I$11,0,10*ROW('Hygiene Data'!I152))="","",OFFSET('Hygiene Data'!$I$11,0,10*ROW('Hygiene Data'!I152)))</f>
        <v/>
      </c>
      <c r="EE158" s="305" t="str">
        <f ca="true">+IF(OFFSET('Hygiene Data'!$I$12,0,10*ROW('Hygiene Data'!I152))="","",OFFSET('Hygiene Data'!$I$12,0,10*ROW('Hygiene Data'!I152)))</f>
        <v/>
      </c>
      <c r="EF158" s="305"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61"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5"/>
      <c r="BS159" s="305" t="str">
        <f ca="true">+IF(OFFSET('Water Data'!$D$27,0,10*ROW('Water Data'!D153))="","",OFFSET('Water Data'!$D$27,0,10*ROW('Water Data'!D153)))</f>
        <v/>
      </c>
      <c r="BT159" s="305" t="str">
        <f ca="true">+IF(OFFSET('Water Data'!$D$28,0,10*ROW('Water Data'!D153))="","",OFFSET('Water Data'!$D$28,0,10*ROW('Water Data'!D153)))</f>
        <v/>
      </c>
      <c r="BU159" s="305" t="str">
        <f ca="true">+IF(OFFSET('Water Data'!$D$29,0,10*ROW('Water Data'!D153))="","",OFFSET('Water Data'!$D$29,0,10*ROW('Water Data'!D153)))</f>
        <v/>
      </c>
      <c r="BV159" s="305" t="str">
        <f ca="true">+IF(OFFSET('Water Data'!$E$27,0,10*ROW('Water Data'!E153))="","",OFFSET('Water Data'!$E$27,0,10*ROW('Water Data'!E153)))</f>
        <v/>
      </c>
      <c r="BW159" s="305" t="str">
        <f ca="true">+IF(OFFSET('Water Data'!$E$28,0,10*ROW('Water Data'!E153))="","",OFFSET('Water Data'!$E$28,0,10*ROW('Water Data'!E153)))</f>
        <v/>
      </c>
      <c r="BX159" s="305" t="str">
        <f ca="true">+IF(OFFSET('Water Data'!$E$29,0,10*ROW('Water Data'!E153))="","",OFFSET('Water Data'!$E$29,0,10*ROW('Water Data'!E153)))</f>
        <v/>
      </c>
      <c r="BY159" s="305" t="str">
        <f ca="true">+IF(OFFSET('Water Data'!$F$27,0,10*ROW('Water Data'!F153))="","",OFFSET('Water Data'!$F$27,0,10*ROW('Water Data'!F153)))</f>
        <v/>
      </c>
      <c r="BZ159" s="305" t="str">
        <f ca="true">+IF(OFFSET('Water Data'!$F$28,0,10*ROW('Water Data'!F153))="","",OFFSET('Water Data'!$F$28,0,10*ROW('Water Data'!F153)))</f>
        <v/>
      </c>
      <c r="CA159" s="305" t="str">
        <f ca="true">+IF(OFFSET('Water Data'!$F$29,0,10*ROW('Water Data'!F153))="","",OFFSET('Water Data'!$F$29,0,10*ROW('Water Data'!F153)))</f>
        <v/>
      </c>
      <c r="CB159" s="305" t="str">
        <f ca="true">+IF(OFFSET('Water Data'!$G$27,0,10*ROW('Water Data'!G153))="","",OFFSET('Water Data'!$G$27,0,10*ROW('Water Data'!G153)))</f>
        <v/>
      </c>
      <c r="CC159" s="305" t="str">
        <f ca="true">+IF(OFFSET('Water Data'!$G$28,0,10*ROW('Water Data'!G153))="","",OFFSET('Water Data'!$G$28,0,10*ROW('Water Data'!G153)))</f>
        <v/>
      </c>
      <c r="CD159" s="305" t="str">
        <f ca="true">+IF(OFFSET('Water Data'!$G$29,0,10*ROW('Water Data'!G153))="","",OFFSET('Water Data'!$G$29,0,10*ROW('Water Data'!G153)))</f>
        <v/>
      </c>
      <c r="CE159" s="305" t="str">
        <f ca="true">+IF(OFFSET('Water Data'!$H$27,0,10*ROW('Water Data'!H153))="","",OFFSET('Water Data'!$H$27,0,10*ROW('Water Data'!H153)))</f>
        <v/>
      </c>
      <c r="CF159" s="305" t="str">
        <f ca="true">+IF(OFFSET('Water Data'!$H$28,0,10*ROW('Water Data'!H153))="","",OFFSET('Water Data'!$H$28,0,10*ROW('Water Data'!H153)))</f>
        <v/>
      </c>
      <c r="CG159" s="305" t="str">
        <f ca="true">+IF(OFFSET('Water Data'!$H$29,0,10*ROW('Water Data'!H153))="","",OFFSET('Water Data'!$H$29,0,10*ROW('Water Data'!H153)))</f>
        <v/>
      </c>
      <c r="CH159" s="305" t="str">
        <f ca="true">+IF(OFFSET('Water Data'!$I$27,0,10*ROW('Water Data'!I153))="","",OFFSET('Water Data'!$I$27,0,10*ROW('Water Data'!I153)))</f>
        <v/>
      </c>
      <c r="CI159" s="305" t="str">
        <f ca="true">+IF(OFFSET('Water Data'!$I$28,0,10*ROW('Water Data'!I153))="","",OFFSET('Water Data'!$I$28,0,10*ROW('Water Data'!I153)))</f>
        <v/>
      </c>
      <c r="CJ159" s="305" t="str">
        <f ca="true">+IF(OFFSET('Water Data'!$I$29,0,10*ROW('Water Data'!I153))="","",OFFSET('Water Data'!$I$29,0,10*ROW('Water Data'!I153)))</f>
        <v/>
      </c>
      <c r="CK159" s="305" t="str">
        <f ca="true">+IF(OFFSET('Sanitation Data'!$D$28,0,10*ROW('Sanitation Data'!D153))="","",OFFSET('Sanitation Data'!$D$28,0,10*ROW('Sanitation Data'!D153)))</f>
        <v/>
      </c>
      <c r="CL159" s="305" t="str">
        <f ca="true">+IF(OFFSET('Sanitation Data'!$D$29,0,10*ROW('Sanitation Data'!D153))="","",OFFSET('Sanitation Data'!$D$29,0,10*ROW('Sanitation Data'!D153)))</f>
        <v/>
      </c>
      <c r="CM159" s="305" t="str">
        <f ca="true">+IF(OFFSET('Sanitation Data'!$D$30,0,10*ROW('Sanitation Data'!D153))="","",OFFSET('Sanitation Data'!$D$30,0,10*ROW('Sanitation Data'!D153)))</f>
        <v/>
      </c>
      <c r="CN159" s="305" t="str">
        <f ca="true">+IF(OFFSET('Sanitation Data'!$D$31,0,10*ROW('Sanitation Data'!D153))="","",OFFSET('Sanitation Data'!$D$31,0,10*ROW('Sanitation Data'!D153)))</f>
        <v/>
      </c>
      <c r="CO159" s="305" t="str">
        <f ca="true">+IF(OFFSET('Sanitation Data'!$D$32,0,10*ROW('Sanitation Data'!D153))="","",OFFSET('Sanitation Data'!$D$32,0,10*ROW('Sanitation Data'!D153)))</f>
        <v/>
      </c>
      <c r="CP159" s="305" t="str">
        <f ca="true">+IF(OFFSET('Sanitation Data'!$E$28,0,10*ROW('Sanitation Data'!E153))="","",OFFSET('Sanitation Data'!$E$28,0,10*ROW('Sanitation Data'!E153)))</f>
        <v/>
      </c>
      <c r="CQ159" s="305" t="str">
        <f ca="true">+IF(OFFSET('Sanitation Data'!$E$29,0,10*ROW('Sanitation Data'!E153))="","",OFFSET('Sanitation Data'!$E$29,0,10*ROW('Sanitation Data'!E153)))</f>
        <v/>
      </c>
      <c r="CR159" s="305" t="str">
        <f ca="true">+IF(OFFSET('Sanitation Data'!$E$30,0,10*ROW('Sanitation Data'!E153))="","",OFFSET('Sanitation Data'!$E$30,0,10*ROW('Sanitation Data'!E153)))</f>
        <v/>
      </c>
      <c r="CS159" s="305" t="str">
        <f ca="true">+IF(OFFSET('Sanitation Data'!$E$31,0,10*ROW('Sanitation Data'!E153))="","",OFFSET('Sanitation Data'!$E$31,0,10*ROW('Sanitation Data'!E153)))</f>
        <v/>
      </c>
      <c r="CT159" s="305" t="str">
        <f ca="true">+IF(OFFSET('Sanitation Data'!$E$32,0,10*ROW('Sanitation Data'!E153))="","",OFFSET('Sanitation Data'!$E$32,0,10*ROW('Sanitation Data'!E153)))</f>
        <v/>
      </c>
      <c r="CU159" s="305" t="str">
        <f ca="true">+IF(OFFSET('Sanitation Data'!$F$28,0,10*ROW('Sanitation Data'!F153))="","",OFFSET('Sanitation Data'!$F$28,0,10*ROW('Sanitation Data'!F153)))</f>
        <v/>
      </c>
      <c r="CV159" s="305" t="str">
        <f ca="true">+IF(OFFSET('Sanitation Data'!$F$29,0,10*ROW('Sanitation Data'!F153))="","",OFFSET('Sanitation Data'!$F$29,0,10*ROW('Sanitation Data'!F153)))</f>
        <v/>
      </c>
      <c r="CW159" s="305" t="str">
        <f ca="true">+IF(OFFSET('Sanitation Data'!$F$30,0,10*ROW('Sanitation Data'!F153))="","",OFFSET('Sanitation Data'!$F$30,0,10*ROW('Sanitation Data'!F153)))</f>
        <v/>
      </c>
      <c r="CX159" s="305" t="str">
        <f ca="true">+IF(OFFSET('Sanitation Data'!$F$31,0,10*ROW('Sanitation Data'!F153))="","",OFFSET('Sanitation Data'!$F$31,0,10*ROW('Sanitation Data'!F153)))</f>
        <v/>
      </c>
      <c r="CY159" s="305" t="str">
        <f ca="true">+IF(OFFSET('Sanitation Data'!$F$32,0,10*ROW('Sanitation Data'!F153))="","",OFFSET('Sanitation Data'!$F$32,0,10*ROW('Sanitation Data'!F153)))</f>
        <v/>
      </c>
      <c r="CZ159" s="305" t="str">
        <f ca="true">+IF(OFFSET('Sanitation Data'!$G$28,0,10*ROW('Sanitation Data'!G153))="","",OFFSET('Sanitation Data'!$G$28,0,10*ROW('Sanitation Data'!G153)))</f>
        <v/>
      </c>
      <c r="DA159" s="305" t="str">
        <f ca="true">+IF(OFFSET('Sanitation Data'!$G$29,0,10*ROW('Sanitation Data'!G153))="","",OFFSET('Sanitation Data'!$G$29,0,10*ROW('Sanitation Data'!G153)))</f>
        <v/>
      </c>
      <c r="DB159" s="305" t="str">
        <f ca="true">+IF(OFFSET('Sanitation Data'!$G$30,0,10*ROW('Sanitation Data'!G153))="","",OFFSET('Sanitation Data'!$G$30,0,10*ROW('Sanitation Data'!G153)))</f>
        <v/>
      </c>
      <c r="DC159" s="305" t="str">
        <f ca="true">+IF(OFFSET('Sanitation Data'!$G$31,0,10*ROW('Sanitation Data'!G153))="","",OFFSET('Sanitation Data'!$G$31,0,10*ROW('Sanitation Data'!G153)))</f>
        <v/>
      </c>
      <c r="DD159" s="305" t="str">
        <f ca="true">+IF(OFFSET('Sanitation Data'!$G$32,0,10*ROW('Sanitation Data'!G153))="","",OFFSET('Sanitation Data'!$G$32,0,10*ROW('Sanitation Data'!G153)))</f>
        <v/>
      </c>
      <c r="DE159" s="305" t="str">
        <f ca="true">+IF(OFFSET('Sanitation Data'!$H$28,0,10*ROW('Sanitation Data'!H153))="","",OFFSET('Sanitation Data'!$H$28,0,10*ROW('Sanitation Data'!H153)))</f>
        <v/>
      </c>
      <c r="DF159" s="305" t="str">
        <f ca="true">+IF(OFFSET('Sanitation Data'!$H$29,0,10*ROW('Sanitation Data'!H153))="","",OFFSET('Sanitation Data'!$H$29,0,10*ROW('Sanitation Data'!H153)))</f>
        <v/>
      </c>
      <c r="DG159" s="305" t="str">
        <f ca="true">+IF(OFFSET('Sanitation Data'!$H$30,0,10*ROW('Sanitation Data'!H153))="","",OFFSET('Sanitation Data'!$H$30,0,10*ROW('Sanitation Data'!H153)))</f>
        <v/>
      </c>
      <c r="DH159" s="305" t="str">
        <f ca="true">+IF(OFFSET('Sanitation Data'!$H$31,0,10*ROW('Sanitation Data'!H153))="","",OFFSET('Sanitation Data'!$H$31,0,10*ROW('Sanitation Data'!H153)))</f>
        <v/>
      </c>
      <c r="DI159" s="305" t="str">
        <f ca="true">+IF(OFFSET('Sanitation Data'!$H$32,0,10*ROW('Sanitation Data'!H153))="","",OFFSET('Sanitation Data'!$H$32,0,10*ROW('Sanitation Data'!H153)))</f>
        <v/>
      </c>
      <c r="DJ159" s="305" t="str">
        <f ca="true">+IF(OFFSET('Sanitation Data'!$I$28,0,10*ROW('Sanitation Data'!I153))="","",OFFSET('Sanitation Data'!$I$28,0,10*ROW('Sanitation Data'!I153)))</f>
        <v/>
      </c>
      <c r="DK159" s="305" t="str">
        <f ca="true">+IF(OFFSET('Sanitation Data'!$I$29,0,10*ROW('Sanitation Data'!I153))="","",OFFSET('Sanitation Data'!$I$29,0,10*ROW('Sanitation Data'!I153)))</f>
        <v/>
      </c>
      <c r="DL159" s="305" t="str">
        <f ca="true">+IF(OFFSET('Sanitation Data'!$I$30,0,10*ROW('Sanitation Data'!I153))="","",OFFSET('Sanitation Data'!$I$30,0,10*ROW('Sanitation Data'!I153)))</f>
        <v/>
      </c>
      <c r="DM159" s="305" t="str">
        <f ca="true">+IF(OFFSET('Sanitation Data'!$I$31,0,10*ROW('Sanitation Data'!I153))="","",OFFSET('Sanitation Data'!$I$31,0,10*ROW('Sanitation Data'!I153)))</f>
        <v/>
      </c>
      <c r="DN159" s="305" t="str">
        <f ca="true">+IF(OFFSET('Sanitation Data'!$I$32,0,10*ROW('Sanitation Data'!I153))="","",OFFSET('Sanitation Data'!$I$32,0,10*ROW('Sanitation Data'!I153)))</f>
        <v/>
      </c>
      <c r="DO159" s="305" t="str">
        <f ca="true">+IF(OFFSET('Hygiene Data'!$D$11,0,10*ROW('Hygiene Data'!D153))="","",OFFSET('Hygiene Data'!$D$11,0,10*ROW('Hygiene Data'!D153)))</f>
        <v/>
      </c>
      <c r="DP159" s="305" t="str">
        <f ca="true">+IF(OFFSET('Hygiene Data'!$D$12,0,10*ROW('Hygiene Data'!D153))="","",OFFSET('Hygiene Data'!$D$12,0,10*ROW('Hygiene Data'!D153)))</f>
        <v/>
      </c>
      <c r="DQ159" s="305" t="str">
        <f ca="true">+IF(OFFSET('Hygiene Data'!$D$13,0,10*ROW('Hygiene Data'!D153))="","",OFFSET('Hygiene Data'!$D$13,0,10*ROW('Hygiene Data'!D153)))</f>
        <v/>
      </c>
      <c r="DR159" s="305" t="str">
        <f ca="true">+IF(OFFSET('Hygiene Data'!$E$11,0,10*ROW('Hygiene Data'!E153))="","",OFFSET('Hygiene Data'!$E$11,0,10*ROW('Hygiene Data'!E153)))</f>
        <v/>
      </c>
      <c r="DS159" s="305" t="str">
        <f ca="true">+IF(OFFSET('Hygiene Data'!$E$12,0,10*ROW('Hygiene Data'!E153))="","",OFFSET('Hygiene Data'!$E$12,0,10*ROW('Hygiene Data'!E153)))</f>
        <v/>
      </c>
      <c r="DT159" s="305" t="str">
        <f ca="true">+IF(OFFSET('Hygiene Data'!$E$13,0,10*ROW('Hygiene Data'!E153))="","",OFFSET('Hygiene Data'!$E$13,0,10*ROW('Hygiene Data'!E153)))</f>
        <v/>
      </c>
      <c r="DU159" s="305" t="str">
        <f ca="true">+IF(OFFSET('Hygiene Data'!$F$11,0,10*ROW('Hygiene Data'!F153))="","",OFFSET('Hygiene Data'!$F$11,0,10*ROW('Hygiene Data'!F153)))</f>
        <v/>
      </c>
      <c r="DV159" s="305" t="str">
        <f ca="true">+IF(OFFSET('Hygiene Data'!$F$12,0,10*ROW('Hygiene Data'!F153))="","",OFFSET('Hygiene Data'!$F$12,0,10*ROW('Hygiene Data'!F153)))</f>
        <v/>
      </c>
      <c r="DW159" s="305" t="str">
        <f ca="true">+IF(OFFSET('Hygiene Data'!$F$13,0,10*ROW('Hygiene Data'!F153))="","",OFFSET('Hygiene Data'!$F$13,0,10*ROW('Hygiene Data'!F153)))</f>
        <v/>
      </c>
      <c r="DX159" s="305" t="str">
        <f ca="true">+IF(OFFSET('Hygiene Data'!$G$11,0,10*ROW('Hygiene Data'!G153))="","",OFFSET('Hygiene Data'!$G$11,0,10*ROW('Hygiene Data'!G153)))</f>
        <v/>
      </c>
      <c r="DY159" s="305" t="str">
        <f ca="true">+IF(OFFSET('Hygiene Data'!$G$12,0,10*ROW('Hygiene Data'!G153))="","",OFFSET('Hygiene Data'!$G$12,0,10*ROW('Hygiene Data'!G153)))</f>
        <v/>
      </c>
      <c r="DZ159" s="305" t="str">
        <f ca="true">+IF(OFFSET('Hygiene Data'!$G$13,0,10*ROW('Hygiene Data'!G153))="","",OFFSET('Hygiene Data'!$G$13,0,10*ROW('Hygiene Data'!G153)))</f>
        <v/>
      </c>
      <c r="EA159" s="305" t="str">
        <f ca="true">+IF(OFFSET('Hygiene Data'!$H$11,0,10*ROW('Hygiene Data'!H153))="","",OFFSET('Hygiene Data'!$H$11,0,10*ROW('Hygiene Data'!H153)))</f>
        <v/>
      </c>
      <c r="EB159" s="305" t="str">
        <f ca="true">+IF(OFFSET('Hygiene Data'!$H$12,0,10*ROW('Hygiene Data'!H153))="","",OFFSET('Hygiene Data'!$H$12,0,10*ROW('Hygiene Data'!H153)))</f>
        <v/>
      </c>
      <c r="EC159" s="305" t="str">
        <f ca="true">+IF(OFFSET('Hygiene Data'!$H$13,0,10*ROW('Hygiene Data'!H153))="","",OFFSET('Hygiene Data'!$H$13,0,10*ROW('Hygiene Data'!H153)))</f>
        <v/>
      </c>
      <c r="ED159" s="305" t="str">
        <f ca="true">+IF(OFFSET('Hygiene Data'!$I$11,0,10*ROW('Hygiene Data'!I153))="","",OFFSET('Hygiene Data'!$I$11,0,10*ROW('Hygiene Data'!I153)))</f>
        <v/>
      </c>
      <c r="EE159" s="305" t="str">
        <f ca="true">+IF(OFFSET('Hygiene Data'!$I$12,0,10*ROW('Hygiene Data'!I153))="","",OFFSET('Hygiene Data'!$I$12,0,10*ROW('Hygiene Data'!I153)))</f>
        <v/>
      </c>
      <c r="EF159" s="305"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61"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5"/>
      <c r="BS160" s="305" t="str">
        <f ca="true">+IF(OFFSET('Water Data'!$D$27,0,10*ROW('Water Data'!D154))="","",OFFSET('Water Data'!$D$27,0,10*ROW('Water Data'!D154)))</f>
        <v/>
      </c>
      <c r="BT160" s="305" t="str">
        <f ca="true">+IF(OFFSET('Water Data'!$D$28,0,10*ROW('Water Data'!D154))="","",OFFSET('Water Data'!$D$28,0,10*ROW('Water Data'!D154)))</f>
        <v/>
      </c>
      <c r="BU160" s="305" t="str">
        <f ca="true">+IF(OFFSET('Water Data'!$D$29,0,10*ROW('Water Data'!D154))="","",OFFSET('Water Data'!$D$29,0,10*ROW('Water Data'!D154)))</f>
        <v/>
      </c>
      <c r="BV160" s="305" t="str">
        <f ca="true">+IF(OFFSET('Water Data'!$E$27,0,10*ROW('Water Data'!E154))="","",OFFSET('Water Data'!$E$27,0,10*ROW('Water Data'!E154)))</f>
        <v/>
      </c>
      <c r="BW160" s="305" t="str">
        <f ca="true">+IF(OFFSET('Water Data'!$E$28,0,10*ROW('Water Data'!E154))="","",OFFSET('Water Data'!$E$28,0,10*ROW('Water Data'!E154)))</f>
        <v/>
      </c>
      <c r="BX160" s="305" t="str">
        <f ca="true">+IF(OFFSET('Water Data'!$E$29,0,10*ROW('Water Data'!E154))="","",OFFSET('Water Data'!$E$29,0,10*ROW('Water Data'!E154)))</f>
        <v/>
      </c>
      <c r="BY160" s="305" t="str">
        <f ca="true">+IF(OFFSET('Water Data'!$F$27,0,10*ROW('Water Data'!F154))="","",OFFSET('Water Data'!$F$27,0,10*ROW('Water Data'!F154)))</f>
        <v/>
      </c>
      <c r="BZ160" s="305" t="str">
        <f ca="true">+IF(OFFSET('Water Data'!$F$28,0,10*ROW('Water Data'!F154))="","",OFFSET('Water Data'!$F$28,0,10*ROW('Water Data'!F154)))</f>
        <v/>
      </c>
      <c r="CA160" s="305" t="str">
        <f ca="true">+IF(OFFSET('Water Data'!$F$29,0,10*ROW('Water Data'!F154))="","",OFFSET('Water Data'!$F$29,0,10*ROW('Water Data'!F154)))</f>
        <v/>
      </c>
      <c r="CB160" s="305" t="str">
        <f ca="true">+IF(OFFSET('Water Data'!$G$27,0,10*ROW('Water Data'!G154))="","",OFFSET('Water Data'!$G$27,0,10*ROW('Water Data'!G154)))</f>
        <v/>
      </c>
      <c r="CC160" s="305" t="str">
        <f ca="true">+IF(OFFSET('Water Data'!$G$28,0,10*ROW('Water Data'!G154))="","",OFFSET('Water Data'!$G$28,0,10*ROW('Water Data'!G154)))</f>
        <v/>
      </c>
      <c r="CD160" s="305" t="str">
        <f ca="true">+IF(OFFSET('Water Data'!$G$29,0,10*ROW('Water Data'!G154))="","",OFFSET('Water Data'!$G$29,0,10*ROW('Water Data'!G154)))</f>
        <v/>
      </c>
      <c r="CE160" s="305" t="str">
        <f ca="true">+IF(OFFSET('Water Data'!$H$27,0,10*ROW('Water Data'!H154))="","",OFFSET('Water Data'!$H$27,0,10*ROW('Water Data'!H154)))</f>
        <v/>
      </c>
      <c r="CF160" s="305" t="str">
        <f ca="true">+IF(OFFSET('Water Data'!$H$28,0,10*ROW('Water Data'!H154))="","",OFFSET('Water Data'!$H$28,0,10*ROW('Water Data'!H154)))</f>
        <v/>
      </c>
      <c r="CG160" s="305" t="str">
        <f ca="true">+IF(OFFSET('Water Data'!$H$29,0,10*ROW('Water Data'!H154))="","",OFFSET('Water Data'!$H$29,0,10*ROW('Water Data'!H154)))</f>
        <v/>
      </c>
      <c r="CH160" s="305" t="str">
        <f ca="true">+IF(OFFSET('Water Data'!$I$27,0,10*ROW('Water Data'!I154))="","",OFFSET('Water Data'!$I$27,0,10*ROW('Water Data'!I154)))</f>
        <v/>
      </c>
      <c r="CI160" s="305" t="str">
        <f ca="true">+IF(OFFSET('Water Data'!$I$28,0,10*ROW('Water Data'!I154))="","",OFFSET('Water Data'!$I$28,0,10*ROW('Water Data'!I154)))</f>
        <v/>
      </c>
      <c r="CJ160" s="305" t="str">
        <f ca="true">+IF(OFFSET('Water Data'!$I$29,0,10*ROW('Water Data'!I154))="","",OFFSET('Water Data'!$I$29,0,10*ROW('Water Data'!I154)))</f>
        <v/>
      </c>
      <c r="CK160" s="305" t="str">
        <f ca="true">+IF(OFFSET('Sanitation Data'!$D$28,0,10*ROW('Sanitation Data'!D154))="","",OFFSET('Sanitation Data'!$D$28,0,10*ROW('Sanitation Data'!D154)))</f>
        <v/>
      </c>
      <c r="CL160" s="305" t="str">
        <f ca="true">+IF(OFFSET('Sanitation Data'!$D$29,0,10*ROW('Sanitation Data'!D154))="","",OFFSET('Sanitation Data'!$D$29,0,10*ROW('Sanitation Data'!D154)))</f>
        <v/>
      </c>
      <c r="CM160" s="305" t="str">
        <f ca="true">+IF(OFFSET('Sanitation Data'!$D$30,0,10*ROW('Sanitation Data'!D154))="","",OFFSET('Sanitation Data'!$D$30,0,10*ROW('Sanitation Data'!D154)))</f>
        <v/>
      </c>
      <c r="CN160" s="305" t="str">
        <f ca="true">+IF(OFFSET('Sanitation Data'!$D$31,0,10*ROW('Sanitation Data'!D154))="","",OFFSET('Sanitation Data'!$D$31,0,10*ROW('Sanitation Data'!D154)))</f>
        <v/>
      </c>
      <c r="CO160" s="305" t="str">
        <f ca="true">+IF(OFFSET('Sanitation Data'!$D$32,0,10*ROW('Sanitation Data'!D154))="","",OFFSET('Sanitation Data'!$D$32,0,10*ROW('Sanitation Data'!D154)))</f>
        <v/>
      </c>
      <c r="CP160" s="305" t="str">
        <f ca="true">+IF(OFFSET('Sanitation Data'!$E$28,0,10*ROW('Sanitation Data'!E154))="","",OFFSET('Sanitation Data'!$E$28,0,10*ROW('Sanitation Data'!E154)))</f>
        <v/>
      </c>
      <c r="CQ160" s="305" t="str">
        <f ca="true">+IF(OFFSET('Sanitation Data'!$E$29,0,10*ROW('Sanitation Data'!E154))="","",OFFSET('Sanitation Data'!$E$29,0,10*ROW('Sanitation Data'!E154)))</f>
        <v/>
      </c>
      <c r="CR160" s="305" t="str">
        <f ca="true">+IF(OFFSET('Sanitation Data'!$E$30,0,10*ROW('Sanitation Data'!E154))="","",OFFSET('Sanitation Data'!$E$30,0,10*ROW('Sanitation Data'!E154)))</f>
        <v/>
      </c>
      <c r="CS160" s="305" t="str">
        <f ca="true">+IF(OFFSET('Sanitation Data'!$E$31,0,10*ROW('Sanitation Data'!E154))="","",OFFSET('Sanitation Data'!$E$31,0,10*ROW('Sanitation Data'!E154)))</f>
        <v/>
      </c>
      <c r="CT160" s="305" t="str">
        <f ca="true">+IF(OFFSET('Sanitation Data'!$E$32,0,10*ROW('Sanitation Data'!E154))="","",OFFSET('Sanitation Data'!$E$32,0,10*ROW('Sanitation Data'!E154)))</f>
        <v/>
      </c>
      <c r="CU160" s="305" t="str">
        <f ca="true">+IF(OFFSET('Sanitation Data'!$F$28,0,10*ROW('Sanitation Data'!F154))="","",OFFSET('Sanitation Data'!$F$28,0,10*ROW('Sanitation Data'!F154)))</f>
        <v/>
      </c>
      <c r="CV160" s="305" t="str">
        <f ca="true">+IF(OFFSET('Sanitation Data'!$F$29,0,10*ROW('Sanitation Data'!F154))="","",OFFSET('Sanitation Data'!$F$29,0,10*ROW('Sanitation Data'!F154)))</f>
        <v/>
      </c>
      <c r="CW160" s="305" t="str">
        <f ca="true">+IF(OFFSET('Sanitation Data'!$F$30,0,10*ROW('Sanitation Data'!F154))="","",OFFSET('Sanitation Data'!$F$30,0,10*ROW('Sanitation Data'!F154)))</f>
        <v/>
      </c>
      <c r="CX160" s="305" t="str">
        <f ca="true">+IF(OFFSET('Sanitation Data'!$F$31,0,10*ROW('Sanitation Data'!F154))="","",OFFSET('Sanitation Data'!$F$31,0,10*ROW('Sanitation Data'!F154)))</f>
        <v/>
      </c>
      <c r="CY160" s="305" t="str">
        <f ca="true">+IF(OFFSET('Sanitation Data'!$F$32,0,10*ROW('Sanitation Data'!F154))="","",OFFSET('Sanitation Data'!$F$32,0,10*ROW('Sanitation Data'!F154)))</f>
        <v/>
      </c>
      <c r="CZ160" s="305" t="str">
        <f ca="true">+IF(OFFSET('Sanitation Data'!$G$28,0,10*ROW('Sanitation Data'!G154))="","",OFFSET('Sanitation Data'!$G$28,0,10*ROW('Sanitation Data'!G154)))</f>
        <v/>
      </c>
      <c r="DA160" s="305" t="str">
        <f ca="true">+IF(OFFSET('Sanitation Data'!$G$29,0,10*ROW('Sanitation Data'!G154))="","",OFFSET('Sanitation Data'!$G$29,0,10*ROW('Sanitation Data'!G154)))</f>
        <v/>
      </c>
      <c r="DB160" s="305" t="str">
        <f ca="true">+IF(OFFSET('Sanitation Data'!$G$30,0,10*ROW('Sanitation Data'!G154))="","",OFFSET('Sanitation Data'!$G$30,0,10*ROW('Sanitation Data'!G154)))</f>
        <v/>
      </c>
      <c r="DC160" s="305" t="str">
        <f ca="true">+IF(OFFSET('Sanitation Data'!$G$31,0,10*ROW('Sanitation Data'!G154))="","",OFFSET('Sanitation Data'!$G$31,0,10*ROW('Sanitation Data'!G154)))</f>
        <v/>
      </c>
      <c r="DD160" s="305" t="str">
        <f ca="true">+IF(OFFSET('Sanitation Data'!$G$32,0,10*ROW('Sanitation Data'!G154))="","",OFFSET('Sanitation Data'!$G$32,0,10*ROW('Sanitation Data'!G154)))</f>
        <v/>
      </c>
      <c r="DE160" s="305" t="str">
        <f ca="true">+IF(OFFSET('Sanitation Data'!$H$28,0,10*ROW('Sanitation Data'!H154))="","",OFFSET('Sanitation Data'!$H$28,0,10*ROW('Sanitation Data'!H154)))</f>
        <v/>
      </c>
      <c r="DF160" s="305" t="str">
        <f ca="true">+IF(OFFSET('Sanitation Data'!$H$29,0,10*ROW('Sanitation Data'!H154))="","",OFFSET('Sanitation Data'!$H$29,0,10*ROW('Sanitation Data'!H154)))</f>
        <v/>
      </c>
      <c r="DG160" s="305" t="str">
        <f ca="true">+IF(OFFSET('Sanitation Data'!$H$30,0,10*ROW('Sanitation Data'!H154))="","",OFFSET('Sanitation Data'!$H$30,0,10*ROW('Sanitation Data'!H154)))</f>
        <v/>
      </c>
      <c r="DH160" s="305" t="str">
        <f ca="true">+IF(OFFSET('Sanitation Data'!$H$31,0,10*ROW('Sanitation Data'!H154))="","",OFFSET('Sanitation Data'!$H$31,0,10*ROW('Sanitation Data'!H154)))</f>
        <v/>
      </c>
      <c r="DI160" s="305" t="str">
        <f ca="true">+IF(OFFSET('Sanitation Data'!$H$32,0,10*ROW('Sanitation Data'!H154))="","",OFFSET('Sanitation Data'!$H$32,0,10*ROW('Sanitation Data'!H154)))</f>
        <v/>
      </c>
      <c r="DJ160" s="305" t="str">
        <f ca="true">+IF(OFFSET('Sanitation Data'!$I$28,0,10*ROW('Sanitation Data'!I154))="","",OFFSET('Sanitation Data'!$I$28,0,10*ROW('Sanitation Data'!I154)))</f>
        <v/>
      </c>
      <c r="DK160" s="305" t="str">
        <f ca="true">+IF(OFFSET('Sanitation Data'!$I$29,0,10*ROW('Sanitation Data'!I154))="","",OFFSET('Sanitation Data'!$I$29,0,10*ROW('Sanitation Data'!I154)))</f>
        <v/>
      </c>
      <c r="DL160" s="305" t="str">
        <f ca="true">+IF(OFFSET('Sanitation Data'!$I$30,0,10*ROW('Sanitation Data'!I154))="","",OFFSET('Sanitation Data'!$I$30,0,10*ROW('Sanitation Data'!I154)))</f>
        <v/>
      </c>
      <c r="DM160" s="305" t="str">
        <f ca="true">+IF(OFFSET('Sanitation Data'!$I$31,0,10*ROW('Sanitation Data'!I154))="","",OFFSET('Sanitation Data'!$I$31,0,10*ROW('Sanitation Data'!I154)))</f>
        <v/>
      </c>
      <c r="DN160" s="305" t="str">
        <f ca="true">+IF(OFFSET('Sanitation Data'!$I$32,0,10*ROW('Sanitation Data'!I154))="","",OFFSET('Sanitation Data'!$I$32,0,10*ROW('Sanitation Data'!I154)))</f>
        <v/>
      </c>
      <c r="DO160" s="305" t="str">
        <f ca="true">+IF(OFFSET('Hygiene Data'!$D$11,0,10*ROW('Hygiene Data'!D154))="","",OFFSET('Hygiene Data'!$D$11,0,10*ROW('Hygiene Data'!D154)))</f>
        <v/>
      </c>
      <c r="DP160" s="305" t="str">
        <f ca="true">+IF(OFFSET('Hygiene Data'!$D$12,0,10*ROW('Hygiene Data'!D154))="","",OFFSET('Hygiene Data'!$D$12,0,10*ROW('Hygiene Data'!D154)))</f>
        <v/>
      </c>
      <c r="DQ160" s="305" t="str">
        <f ca="true">+IF(OFFSET('Hygiene Data'!$D$13,0,10*ROW('Hygiene Data'!D154))="","",OFFSET('Hygiene Data'!$D$13,0,10*ROW('Hygiene Data'!D154)))</f>
        <v/>
      </c>
      <c r="DR160" s="305" t="str">
        <f ca="true">+IF(OFFSET('Hygiene Data'!$E$11,0,10*ROW('Hygiene Data'!E154))="","",OFFSET('Hygiene Data'!$E$11,0,10*ROW('Hygiene Data'!E154)))</f>
        <v/>
      </c>
      <c r="DS160" s="305" t="str">
        <f ca="true">+IF(OFFSET('Hygiene Data'!$E$12,0,10*ROW('Hygiene Data'!E154))="","",OFFSET('Hygiene Data'!$E$12,0,10*ROW('Hygiene Data'!E154)))</f>
        <v/>
      </c>
      <c r="DT160" s="305" t="str">
        <f ca="true">+IF(OFFSET('Hygiene Data'!$E$13,0,10*ROW('Hygiene Data'!E154))="","",OFFSET('Hygiene Data'!$E$13,0,10*ROW('Hygiene Data'!E154)))</f>
        <v/>
      </c>
      <c r="DU160" s="305" t="str">
        <f ca="true">+IF(OFFSET('Hygiene Data'!$F$11,0,10*ROW('Hygiene Data'!F154))="","",OFFSET('Hygiene Data'!$F$11,0,10*ROW('Hygiene Data'!F154)))</f>
        <v/>
      </c>
      <c r="DV160" s="305" t="str">
        <f ca="true">+IF(OFFSET('Hygiene Data'!$F$12,0,10*ROW('Hygiene Data'!F154))="","",OFFSET('Hygiene Data'!$F$12,0,10*ROW('Hygiene Data'!F154)))</f>
        <v/>
      </c>
      <c r="DW160" s="305" t="str">
        <f ca="true">+IF(OFFSET('Hygiene Data'!$F$13,0,10*ROW('Hygiene Data'!F154))="","",OFFSET('Hygiene Data'!$F$13,0,10*ROW('Hygiene Data'!F154)))</f>
        <v/>
      </c>
      <c r="DX160" s="305" t="str">
        <f ca="true">+IF(OFFSET('Hygiene Data'!$G$11,0,10*ROW('Hygiene Data'!G154))="","",OFFSET('Hygiene Data'!$G$11,0,10*ROW('Hygiene Data'!G154)))</f>
        <v/>
      </c>
      <c r="DY160" s="305" t="str">
        <f ca="true">+IF(OFFSET('Hygiene Data'!$G$12,0,10*ROW('Hygiene Data'!G154))="","",OFFSET('Hygiene Data'!$G$12,0,10*ROW('Hygiene Data'!G154)))</f>
        <v/>
      </c>
      <c r="DZ160" s="305" t="str">
        <f ca="true">+IF(OFFSET('Hygiene Data'!$G$13,0,10*ROW('Hygiene Data'!G154))="","",OFFSET('Hygiene Data'!$G$13,0,10*ROW('Hygiene Data'!G154)))</f>
        <v/>
      </c>
      <c r="EA160" s="305" t="str">
        <f ca="true">+IF(OFFSET('Hygiene Data'!$H$11,0,10*ROW('Hygiene Data'!H154))="","",OFFSET('Hygiene Data'!$H$11,0,10*ROW('Hygiene Data'!H154)))</f>
        <v/>
      </c>
      <c r="EB160" s="305" t="str">
        <f ca="true">+IF(OFFSET('Hygiene Data'!$H$12,0,10*ROW('Hygiene Data'!H154))="","",OFFSET('Hygiene Data'!$H$12,0,10*ROW('Hygiene Data'!H154)))</f>
        <v/>
      </c>
      <c r="EC160" s="305" t="str">
        <f ca="true">+IF(OFFSET('Hygiene Data'!$H$13,0,10*ROW('Hygiene Data'!H154))="","",OFFSET('Hygiene Data'!$H$13,0,10*ROW('Hygiene Data'!H154)))</f>
        <v/>
      </c>
      <c r="ED160" s="305" t="str">
        <f ca="true">+IF(OFFSET('Hygiene Data'!$I$11,0,10*ROW('Hygiene Data'!I154))="","",OFFSET('Hygiene Data'!$I$11,0,10*ROW('Hygiene Data'!I154)))</f>
        <v/>
      </c>
      <c r="EE160" s="305" t="str">
        <f ca="true">+IF(OFFSET('Hygiene Data'!$I$12,0,10*ROW('Hygiene Data'!I154))="","",OFFSET('Hygiene Data'!$I$12,0,10*ROW('Hygiene Data'!I154)))</f>
        <v/>
      </c>
      <c r="EF160" s="305"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61"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5"/>
      <c r="BS161" s="305" t="str">
        <f ca="true">+IF(OFFSET('Water Data'!$D$27,0,10*ROW('Water Data'!D155))="","",OFFSET('Water Data'!$D$27,0,10*ROW('Water Data'!D155)))</f>
        <v/>
      </c>
      <c r="BT161" s="305" t="str">
        <f ca="true">+IF(OFFSET('Water Data'!$D$28,0,10*ROW('Water Data'!D155))="","",OFFSET('Water Data'!$D$28,0,10*ROW('Water Data'!D155)))</f>
        <v/>
      </c>
      <c r="BU161" s="305" t="str">
        <f ca="true">+IF(OFFSET('Water Data'!$D$29,0,10*ROW('Water Data'!D155))="","",OFFSET('Water Data'!$D$29,0,10*ROW('Water Data'!D155)))</f>
        <v/>
      </c>
      <c r="BV161" s="305" t="str">
        <f ca="true">+IF(OFFSET('Water Data'!$E$27,0,10*ROW('Water Data'!E155))="","",OFFSET('Water Data'!$E$27,0,10*ROW('Water Data'!E155)))</f>
        <v/>
      </c>
      <c r="BW161" s="305" t="str">
        <f ca="true">+IF(OFFSET('Water Data'!$E$28,0,10*ROW('Water Data'!E155))="","",OFFSET('Water Data'!$E$28,0,10*ROW('Water Data'!E155)))</f>
        <v/>
      </c>
      <c r="BX161" s="305" t="str">
        <f ca="true">+IF(OFFSET('Water Data'!$E$29,0,10*ROW('Water Data'!E155))="","",OFFSET('Water Data'!$E$29,0,10*ROW('Water Data'!E155)))</f>
        <v/>
      </c>
      <c r="BY161" s="305" t="str">
        <f ca="true">+IF(OFFSET('Water Data'!$F$27,0,10*ROW('Water Data'!F155))="","",OFFSET('Water Data'!$F$27,0,10*ROW('Water Data'!F155)))</f>
        <v/>
      </c>
      <c r="BZ161" s="305" t="str">
        <f ca="true">+IF(OFFSET('Water Data'!$F$28,0,10*ROW('Water Data'!F155))="","",OFFSET('Water Data'!$F$28,0,10*ROW('Water Data'!F155)))</f>
        <v/>
      </c>
      <c r="CA161" s="305" t="str">
        <f ca="true">+IF(OFFSET('Water Data'!$F$29,0,10*ROW('Water Data'!F155))="","",OFFSET('Water Data'!$F$29,0,10*ROW('Water Data'!F155)))</f>
        <v/>
      </c>
      <c r="CB161" s="305" t="str">
        <f ca="true">+IF(OFFSET('Water Data'!$G$27,0,10*ROW('Water Data'!G155))="","",OFFSET('Water Data'!$G$27,0,10*ROW('Water Data'!G155)))</f>
        <v/>
      </c>
      <c r="CC161" s="305" t="str">
        <f ca="true">+IF(OFFSET('Water Data'!$G$28,0,10*ROW('Water Data'!G155))="","",OFFSET('Water Data'!$G$28,0,10*ROW('Water Data'!G155)))</f>
        <v/>
      </c>
      <c r="CD161" s="305" t="str">
        <f ca="true">+IF(OFFSET('Water Data'!$G$29,0,10*ROW('Water Data'!G155))="","",OFFSET('Water Data'!$G$29,0,10*ROW('Water Data'!G155)))</f>
        <v/>
      </c>
      <c r="CE161" s="305" t="str">
        <f ca="true">+IF(OFFSET('Water Data'!$H$27,0,10*ROW('Water Data'!H155))="","",OFFSET('Water Data'!$H$27,0,10*ROW('Water Data'!H155)))</f>
        <v/>
      </c>
      <c r="CF161" s="305" t="str">
        <f ca="true">+IF(OFFSET('Water Data'!$H$28,0,10*ROW('Water Data'!H155))="","",OFFSET('Water Data'!$H$28,0,10*ROW('Water Data'!H155)))</f>
        <v/>
      </c>
      <c r="CG161" s="305" t="str">
        <f ca="true">+IF(OFFSET('Water Data'!$H$29,0,10*ROW('Water Data'!H155))="","",OFFSET('Water Data'!$H$29,0,10*ROW('Water Data'!H155)))</f>
        <v/>
      </c>
      <c r="CH161" s="305" t="str">
        <f ca="true">+IF(OFFSET('Water Data'!$I$27,0,10*ROW('Water Data'!I155))="","",OFFSET('Water Data'!$I$27,0,10*ROW('Water Data'!I155)))</f>
        <v/>
      </c>
      <c r="CI161" s="305" t="str">
        <f ca="true">+IF(OFFSET('Water Data'!$I$28,0,10*ROW('Water Data'!I155))="","",OFFSET('Water Data'!$I$28,0,10*ROW('Water Data'!I155)))</f>
        <v/>
      </c>
      <c r="CJ161" s="305" t="str">
        <f ca="true">+IF(OFFSET('Water Data'!$I$29,0,10*ROW('Water Data'!I155))="","",OFFSET('Water Data'!$I$29,0,10*ROW('Water Data'!I155)))</f>
        <v/>
      </c>
      <c r="CK161" s="305" t="str">
        <f ca="true">+IF(OFFSET('Sanitation Data'!$D$28,0,10*ROW('Sanitation Data'!D155))="","",OFFSET('Sanitation Data'!$D$28,0,10*ROW('Sanitation Data'!D155)))</f>
        <v/>
      </c>
      <c r="CL161" s="305" t="str">
        <f ca="true">+IF(OFFSET('Sanitation Data'!$D$29,0,10*ROW('Sanitation Data'!D155))="","",OFFSET('Sanitation Data'!$D$29,0,10*ROW('Sanitation Data'!D155)))</f>
        <v/>
      </c>
      <c r="CM161" s="305" t="str">
        <f ca="true">+IF(OFFSET('Sanitation Data'!$D$30,0,10*ROW('Sanitation Data'!D155))="","",OFFSET('Sanitation Data'!$D$30,0,10*ROW('Sanitation Data'!D155)))</f>
        <v/>
      </c>
      <c r="CN161" s="305" t="str">
        <f ca="true">+IF(OFFSET('Sanitation Data'!$D$31,0,10*ROW('Sanitation Data'!D155))="","",OFFSET('Sanitation Data'!$D$31,0,10*ROW('Sanitation Data'!D155)))</f>
        <v/>
      </c>
      <c r="CO161" s="305" t="str">
        <f ca="true">+IF(OFFSET('Sanitation Data'!$D$32,0,10*ROW('Sanitation Data'!D155))="","",OFFSET('Sanitation Data'!$D$32,0,10*ROW('Sanitation Data'!D155)))</f>
        <v/>
      </c>
      <c r="CP161" s="305" t="str">
        <f ca="true">+IF(OFFSET('Sanitation Data'!$E$28,0,10*ROW('Sanitation Data'!E155))="","",OFFSET('Sanitation Data'!$E$28,0,10*ROW('Sanitation Data'!E155)))</f>
        <v/>
      </c>
      <c r="CQ161" s="305" t="str">
        <f ca="true">+IF(OFFSET('Sanitation Data'!$E$29,0,10*ROW('Sanitation Data'!E155))="","",OFFSET('Sanitation Data'!$E$29,0,10*ROW('Sanitation Data'!E155)))</f>
        <v/>
      </c>
      <c r="CR161" s="305" t="str">
        <f ca="true">+IF(OFFSET('Sanitation Data'!$E$30,0,10*ROW('Sanitation Data'!E155))="","",OFFSET('Sanitation Data'!$E$30,0,10*ROW('Sanitation Data'!E155)))</f>
        <v/>
      </c>
      <c r="CS161" s="305" t="str">
        <f ca="true">+IF(OFFSET('Sanitation Data'!$E$31,0,10*ROW('Sanitation Data'!E155))="","",OFFSET('Sanitation Data'!$E$31,0,10*ROW('Sanitation Data'!E155)))</f>
        <v/>
      </c>
      <c r="CT161" s="305" t="str">
        <f ca="true">+IF(OFFSET('Sanitation Data'!$E$32,0,10*ROW('Sanitation Data'!E155))="","",OFFSET('Sanitation Data'!$E$32,0,10*ROW('Sanitation Data'!E155)))</f>
        <v/>
      </c>
      <c r="CU161" s="305" t="str">
        <f ca="true">+IF(OFFSET('Sanitation Data'!$F$28,0,10*ROW('Sanitation Data'!F155))="","",OFFSET('Sanitation Data'!$F$28,0,10*ROW('Sanitation Data'!F155)))</f>
        <v/>
      </c>
      <c r="CV161" s="305" t="str">
        <f ca="true">+IF(OFFSET('Sanitation Data'!$F$29,0,10*ROW('Sanitation Data'!F155))="","",OFFSET('Sanitation Data'!$F$29,0,10*ROW('Sanitation Data'!F155)))</f>
        <v/>
      </c>
      <c r="CW161" s="305" t="str">
        <f ca="true">+IF(OFFSET('Sanitation Data'!$F$30,0,10*ROW('Sanitation Data'!F155))="","",OFFSET('Sanitation Data'!$F$30,0,10*ROW('Sanitation Data'!F155)))</f>
        <v/>
      </c>
      <c r="CX161" s="305" t="str">
        <f ca="true">+IF(OFFSET('Sanitation Data'!$F$31,0,10*ROW('Sanitation Data'!F155))="","",OFFSET('Sanitation Data'!$F$31,0,10*ROW('Sanitation Data'!F155)))</f>
        <v/>
      </c>
      <c r="CY161" s="305" t="str">
        <f ca="true">+IF(OFFSET('Sanitation Data'!$F$32,0,10*ROW('Sanitation Data'!F155))="","",OFFSET('Sanitation Data'!$F$32,0,10*ROW('Sanitation Data'!F155)))</f>
        <v/>
      </c>
      <c r="CZ161" s="305" t="str">
        <f ca="true">+IF(OFFSET('Sanitation Data'!$G$28,0,10*ROW('Sanitation Data'!G155))="","",OFFSET('Sanitation Data'!$G$28,0,10*ROW('Sanitation Data'!G155)))</f>
        <v/>
      </c>
      <c r="DA161" s="305" t="str">
        <f ca="true">+IF(OFFSET('Sanitation Data'!$G$29,0,10*ROW('Sanitation Data'!G155))="","",OFFSET('Sanitation Data'!$G$29,0,10*ROW('Sanitation Data'!G155)))</f>
        <v/>
      </c>
      <c r="DB161" s="305" t="str">
        <f ca="true">+IF(OFFSET('Sanitation Data'!$G$30,0,10*ROW('Sanitation Data'!G155))="","",OFFSET('Sanitation Data'!$G$30,0,10*ROW('Sanitation Data'!G155)))</f>
        <v/>
      </c>
      <c r="DC161" s="305" t="str">
        <f ca="true">+IF(OFFSET('Sanitation Data'!$G$31,0,10*ROW('Sanitation Data'!G155))="","",OFFSET('Sanitation Data'!$G$31,0,10*ROW('Sanitation Data'!G155)))</f>
        <v/>
      </c>
      <c r="DD161" s="305" t="str">
        <f ca="true">+IF(OFFSET('Sanitation Data'!$G$32,0,10*ROW('Sanitation Data'!G155))="","",OFFSET('Sanitation Data'!$G$32,0,10*ROW('Sanitation Data'!G155)))</f>
        <v/>
      </c>
      <c r="DE161" s="305" t="str">
        <f ca="true">+IF(OFFSET('Sanitation Data'!$H$28,0,10*ROW('Sanitation Data'!H155))="","",OFFSET('Sanitation Data'!$H$28,0,10*ROW('Sanitation Data'!H155)))</f>
        <v/>
      </c>
      <c r="DF161" s="305" t="str">
        <f ca="true">+IF(OFFSET('Sanitation Data'!$H$29,0,10*ROW('Sanitation Data'!H155))="","",OFFSET('Sanitation Data'!$H$29,0,10*ROW('Sanitation Data'!H155)))</f>
        <v/>
      </c>
      <c r="DG161" s="305" t="str">
        <f ca="true">+IF(OFFSET('Sanitation Data'!$H$30,0,10*ROW('Sanitation Data'!H155))="","",OFFSET('Sanitation Data'!$H$30,0,10*ROW('Sanitation Data'!H155)))</f>
        <v/>
      </c>
      <c r="DH161" s="305" t="str">
        <f ca="true">+IF(OFFSET('Sanitation Data'!$H$31,0,10*ROW('Sanitation Data'!H155))="","",OFFSET('Sanitation Data'!$H$31,0,10*ROW('Sanitation Data'!H155)))</f>
        <v/>
      </c>
      <c r="DI161" s="305" t="str">
        <f ca="true">+IF(OFFSET('Sanitation Data'!$H$32,0,10*ROW('Sanitation Data'!H155))="","",OFFSET('Sanitation Data'!$H$32,0,10*ROW('Sanitation Data'!H155)))</f>
        <v/>
      </c>
      <c r="DJ161" s="305" t="str">
        <f ca="true">+IF(OFFSET('Sanitation Data'!$I$28,0,10*ROW('Sanitation Data'!I155))="","",OFFSET('Sanitation Data'!$I$28,0,10*ROW('Sanitation Data'!I155)))</f>
        <v/>
      </c>
      <c r="DK161" s="305" t="str">
        <f ca="true">+IF(OFFSET('Sanitation Data'!$I$29,0,10*ROW('Sanitation Data'!I155))="","",OFFSET('Sanitation Data'!$I$29,0,10*ROW('Sanitation Data'!I155)))</f>
        <v/>
      </c>
      <c r="DL161" s="305" t="str">
        <f ca="true">+IF(OFFSET('Sanitation Data'!$I$30,0,10*ROW('Sanitation Data'!I155))="","",OFFSET('Sanitation Data'!$I$30,0,10*ROW('Sanitation Data'!I155)))</f>
        <v/>
      </c>
      <c r="DM161" s="305" t="str">
        <f ca="true">+IF(OFFSET('Sanitation Data'!$I$31,0,10*ROW('Sanitation Data'!I155))="","",OFFSET('Sanitation Data'!$I$31,0,10*ROW('Sanitation Data'!I155)))</f>
        <v/>
      </c>
      <c r="DN161" s="305" t="str">
        <f ca="true">+IF(OFFSET('Sanitation Data'!$I$32,0,10*ROW('Sanitation Data'!I155))="","",OFFSET('Sanitation Data'!$I$32,0,10*ROW('Sanitation Data'!I155)))</f>
        <v/>
      </c>
      <c r="DO161" s="305" t="str">
        <f ca="true">+IF(OFFSET('Hygiene Data'!$D$11,0,10*ROW('Hygiene Data'!D155))="","",OFFSET('Hygiene Data'!$D$11,0,10*ROW('Hygiene Data'!D155)))</f>
        <v/>
      </c>
      <c r="DP161" s="305" t="str">
        <f ca="true">+IF(OFFSET('Hygiene Data'!$D$12,0,10*ROW('Hygiene Data'!D155))="","",OFFSET('Hygiene Data'!$D$12,0,10*ROW('Hygiene Data'!D155)))</f>
        <v/>
      </c>
      <c r="DQ161" s="305" t="str">
        <f ca="true">+IF(OFFSET('Hygiene Data'!$D$13,0,10*ROW('Hygiene Data'!D155))="","",OFFSET('Hygiene Data'!$D$13,0,10*ROW('Hygiene Data'!D155)))</f>
        <v/>
      </c>
      <c r="DR161" s="305" t="str">
        <f ca="true">+IF(OFFSET('Hygiene Data'!$E$11,0,10*ROW('Hygiene Data'!E155))="","",OFFSET('Hygiene Data'!$E$11,0,10*ROW('Hygiene Data'!E155)))</f>
        <v/>
      </c>
      <c r="DS161" s="305" t="str">
        <f ca="true">+IF(OFFSET('Hygiene Data'!$E$12,0,10*ROW('Hygiene Data'!E155))="","",OFFSET('Hygiene Data'!$E$12,0,10*ROW('Hygiene Data'!E155)))</f>
        <v/>
      </c>
      <c r="DT161" s="305" t="str">
        <f ca="true">+IF(OFFSET('Hygiene Data'!$E$13,0,10*ROW('Hygiene Data'!E155))="","",OFFSET('Hygiene Data'!$E$13,0,10*ROW('Hygiene Data'!E155)))</f>
        <v/>
      </c>
      <c r="DU161" s="305" t="str">
        <f ca="true">+IF(OFFSET('Hygiene Data'!$F$11,0,10*ROW('Hygiene Data'!F155))="","",OFFSET('Hygiene Data'!$F$11,0,10*ROW('Hygiene Data'!F155)))</f>
        <v/>
      </c>
      <c r="DV161" s="305" t="str">
        <f ca="true">+IF(OFFSET('Hygiene Data'!$F$12,0,10*ROW('Hygiene Data'!F155))="","",OFFSET('Hygiene Data'!$F$12,0,10*ROW('Hygiene Data'!F155)))</f>
        <v/>
      </c>
      <c r="DW161" s="305" t="str">
        <f ca="true">+IF(OFFSET('Hygiene Data'!$F$13,0,10*ROW('Hygiene Data'!F155))="","",OFFSET('Hygiene Data'!$F$13,0,10*ROW('Hygiene Data'!F155)))</f>
        <v/>
      </c>
      <c r="DX161" s="305" t="str">
        <f ca="true">+IF(OFFSET('Hygiene Data'!$G$11,0,10*ROW('Hygiene Data'!G155))="","",OFFSET('Hygiene Data'!$G$11,0,10*ROW('Hygiene Data'!G155)))</f>
        <v/>
      </c>
      <c r="DY161" s="305" t="str">
        <f ca="true">+IF(OFFSET('Hygiene Data'!$G$12,0,10*ROW('Hygiene Data'!G155))="","",OFFSET('Hygiene Data'!$G$12,0,10*ROW('Hygiene Data'!G155)))</f>
        <v/>
      </c>
      <c r="DZ161" s="305" t="str">
        <f ca="true">+IF(OFFSET('Hygiene Data'!$G$13,0,10*ROW('Hygiene Data'!G155))="","",OFFSET('Hygiene Data'!$G$13,0,10*ROW('Hygiene Data'!G155)))</f>
        <v/>
      </c>
      <c r="EA161" s="305" t="str">
        <f ca="true">+IF(OFFSET('Hygiene Data'!$H$11,0,10*ROW('Hygiene Data'!H155))="","",OFFSET('Hygiene Data'!$H$11,0,10*ROW('Hygiene Data'!H155)))</f>
        <v/>
      </c>
      <c r="EB161" s="305" t="str">
        <f ca="true">+IF(OFFSET('Hygiene Data'!$H$12,0,10*ROW('Hygiene Data'!H155))="","",OFFSET('Hygiene Data'!$H$12,0,10*ROW('Hygiene Data'!H155)))</f>
        <v/>
      </c>
      <c r="EC161" s="305" t="str">
        <f ca="true">+IF(OFFSET('Hygiene Data'!$H$13,0,10*ROW('Hygiene Data'!H155))="","",OFFSET('Hygiene Data'!$H$13,0,10*ROW('Hygiene Data'!H155)))</f>
        <v/>
      </c>
      <c r="ED161" s="305" t="str">
        <f ca="true">+IF(OFFSET('Hygiene Data'!$I$11,0,10*ROW('Hygiene Data'!I155))="","",OFFSET('Hygiene Data'!$I$11,0,10*ROW('Hygiene Data'!I155)))</f>
        <v/>
      </c>
      <c r="EE161" s="305" t="str">
        <f ca="true">+IF(OFFSET('Hygiene Data'!$I$12,0,10*ROW('Hygiene Data'!I155))="","",OFFSET('Hygiene Data'!$I$12,0,10*ROW('Hygiene Data'!I155)))</f>
        <v/>
      </c>
      <c r="EF161" s="305"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61"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5"/>
      <c r="BS162" s="305" t="str">
        <f ca="true">+IF(OFFSET('Water Data'!$D$27,0,10*ROW('Water Data'!D156))="","",OFFSET('Water Data'!$D$27,0,10*ROW('Water Data'!D156)))</f>
        <v/>
      </c>
      <c r="BT162" s="305" t="str">
        <f ca="true">+IF(OFFSET('Water Data'!$D$28,0,10*ROW('Water Data'!D156))="","",OFFSET('Water Data'!$D$28,0,10*ROW('Water Data'!D156)))</f>
        <v/>
      </c>
      <c r="BU162" s="305" t="str">
        <f ca="true">+IF(OFFSET('Water Data'!$D$29,0,10*ROW('Water Data'!D156))="","",OFFSET('Water Data'!$D$29,0,10*ROW('Water Data'!D156)))</f>
        <v/>
      </c>
      <c r="BV162" s="305" t="str">
        <f ca="true">+IF(OFFSET('Water Data'!$E$27,0,10*ROW('Water Data'!E156))="","",OFFSET('Water Data'!$E$27,0,10*ROW('Water Data'!E156)))</f>
        <v/>
      </c>
      <c r="BW162" s="305" t="str">
        <f ca="true">+IF(OFFSET('Water Data'!$E$28,0,10*ROW('Water Data'!E156))="","",OFFSET('Water Data'!$E$28,0,10*ROW('Water Data'!E156)))</f>
        <v/>
      </c>
      <c r="BX162" s="305" t="str">
        <f ca="true">+IF(OFFSET('Water Data'!$E$29,0,10*ROW('Water Data'!E156))="","",OFFSET('Water Data'!$E$29,0,10*ROW('Water Data'!E156)))</f>
        <v/>
      </c>
      <c r="BY162" s="305" t="str">
        <f ca="true">+IF(OFFSET('Water Data'!$F$27,0,10*ROW('Water Data'!F156))="","",OFFSET('Water Data'!$F$27,0,10*ROW('Water Data'!F156)))</f>
        <v/>
      </c>
      <c r="BZ162" s="305" t="str">
        <f ca="true">+IF(OFFSET('Water Data'!$F$28,0,10*ROW('Water Data'!F156))="","",OFFSET('Water Data'!$F$28,0,10*ROW('Water Data'!F156)))</f>
        <v/>
      </c>
      <c r="CA162" s="305" t="str">
        <f ca="true">+IF(OFFSET('Water Data'!$F$29,0,10*ROW('Water Data'!F156))="","",OFFSET('Water Data'!$F$29,0,10*ROW('Water Data'!F156)))</f>
        <v/>
      </c>
      <c r="CB162" s="305" t="str">
        <f ca="true">+IF(OFFSET('Water Data'!$G$27,0,10*ROW('Water Data'!G156))="","",OFFSET('Water Data'!$G$27,0,10*ROW('Water Data'!G156)))</f>
        <v/>
      </c>
      <c r="CC162" s="305" t="str">
        <f ca="true">+IF(OFFSET('Water Data'!$G$28,0,10*ROW('Water Data'!G156))="","",OFFSET('Water Data'!$G$28,0,10*ROW('Water Data'!G156)))</f>
        <v/>
      </c>
      <c r="CD162" s="305" t="str">
        <f ca="true">+IF(OFFSET('Water Data'!$G$29,0,10*ROW('Water Data'!G156))="","",OFFSET('Water Data'!$G$29,0,10*ROW('Water Data'!G156)))</f>
        <v/>
      </c>
      <c r="CE162" s="305" t="str">
        <f ca="true">+IF(OFFSET('Water Data'!$H$27,0,10*ROW('Water Data'!H156))="","",OFFSET('Water Data'!$H$27,0,10*ROW('Water Data'!H156)))</f>
        <v/>
      </c>
      <c r="CF162" s="305" t="str">
        <f ca="true">+IF(OFFSET('Water Data'!$H$28,0,10*ROW('Water Data'!H156))="","",OFFSET('Water Data'!$H$28,0,10*ROW('Water Data'!H156)))</f>
        <v/>
      </c>
      <c r="CG162" s="305" t="str">
        <f ca="true">+IF(OFFSET('Water Data'!$H$29,0,10*ROW('Water Data'!H156))="","",OFFSET('Water Data'!$H$29,0,10*ROW('Water Data'!H156)))</f>
        <v/>
      </c>
      <c r="CH162" s="305" t="str">
        <f ca="true">+IF(OFFSET('Water Data'!$I$27,0,10*ROW('Water Data'!I156))="","",OFFSET('Water Data'!$I$27,0,10*ROW('Water Data'!I156)))</f>
        <v/>
      </c>
      <c r="CI162" s="305" t="str">
        <f ca="true">+IF(OFFSET('Water Data'!$I$28,0,10*ROW('Water Data'!I156))="","",OFFSET('Water Data'!$I$28,0,10*ROW('Water Data'!I156)))</f>
        <v/>
      </c>
      <c r="CJ162" s="305" t="str">
        <f ca="true">+IF(OFFSET('Water Data'!$I$29,0,10*ROW('Water Data'!I156))="","",OFFSET('Water Data'!$I$29,0,10*ROW('Water Data'!I156)))</f>
        <v/>
      </c>
      <c r="CK162" s="305" t="str">
        <f ca="true">+IF(OFFSET('Sanitation Data'!$D$28,0,10*ROW('Sanitation Data'!D156))="","",OFFSET('Sanitation Data'!$D$28,0,10*ROW('Sanitation Data'!D156)))</f>
        <v/>
      </c>
      <c r="CL162" s="305" t="str">
        <f ca="true">+IF(OFFSET('Sanitation Data'!$D$29,0,10*ROW('Sanitation Data'!D156))="","",OFFSET('Sanitation Data'!$D$29,0,10*ROW('Sanitation Data'!D156)))</f>
        <v/>
      </c>
      <c r="CM162" s="305" t="str">
        <f ca="true">+IF(OFFSET('Sanitation Data'!$D$30,0,10*ROW('Sanitation Data'!D156))="","",OFFSET('Sanitation Data'!$D$30,0,10*ROW('Sanitation Data'!D156)))</f>
        <v/>
      </c>
      <c r="CN162" s="305" t="str">
        <f ca="true">+IF(OFFSET('Sanitation Data'!$D$31,0,10*ROW('Sanitation Data'!D156))="","",OFFSET('Sanitation Data'!$D$31,0,10*ROW('Sanitation Data'!D156)))</f>
        <v/>
      </c>
      <c r="CO162" s="305" t="str">
        <f ca="true">+IF(OFFSET('Sanitation Data'!$D$32,0,10*ROW('Sanitation Data'!D156))="","",OFFSET('Sanitation Data'!$D$32,0,10*ROW('Sanitation Data'!D156)))</f>
        <v/>
      </c>
      <c r="CP162" s="305" t="str">
        <f ca="true">+IF(OFFSET('Sanitation Data'!$E$28,0,10*ROW('Sanitation Data'!E156))="","",OFFSET('Sanitation Data'!$E$28,0,10*ROW('Sanitation Data'!E156)))</f>
        <v/>
      </c>
      <c r="CQ162" s="305" t="str">
        <f ca="true">+IF(OFFSET('Sanitation Data'!$E$29,0,10*ROW('Sanitation Data'!E156))="","",OFFSET('Sanitation Data'!$E$29,0,10*ROW('Sanitation Data'!E156)))</f>
        <v/>
      </c>
      <c r="CR162" s="305" t="str">
        <f ca="true">+IF(OFFSET('Sanitation Data'!$E$30,0,10*ROW('Sanitation Data'!E156))="","",OFFSET('Sanitation Data'!$E$30,0,10*ROW('Sanitation Data'!E156)))</f>
        <v/>
      </c>
      <c r="CS162" s="305" t="str">
        <f ca="true">+IF(OFFSET('Sanitation Data'!$E$31,0,10*ROW('Sanitation Data'!E156))="","",OFFSET('Sanitation Data'!$E$31,0,10*ROW('Sanitation Data'!E156)))</f>
        <v/>
      </c>
      <c r="CT162" s="305" t="str">
        <f ca="true">+IF(OFFSET('Sanitation Data'!$E$32,0,10*ROW('Sanitation Data'!E156))="","",OFFSET('Sanitation Data'!$E$32,0,10*ROW('Sanitation Data'!E156)))</f>
        <v/>
      </c>
      <c r="CU162" s="305" t="str">
        <f ca="true">+IF(OFFSET('Sanitation Data'!$F$28,0,10*ROW('Sanitation Data'!F156))="","",OFFSET('Sanitation Data'!$F$28,0,10*ROW('Sanitation Data'!F156)))</f>
        <v/>
      </c>
      <c r="CV162" s="305" t="str">
        <f ca="true">+IF(OFFSET('Sanitation Data'!$F$29,0,10*ROW('Sanitation Data'!F156))="","",OFFSET('Sanitation Data'!$F$29,0,10*ROW('Sanitation Data'!F156)))</f>
        <v/>
      </c>
      <c r="CW162" s="305" t="str">
        <f ca="true">+IF(OFFSET('Sanitation Data'!$F$30,0,10*ROW('Sanitation Data'!F156))="","",OFFSET('Sanitation Data'!$F$30,0,10*ROW('Sanitation Data'!F156)))</f>
        <v/>
      </c>
      <c r="CX162" s="305" t="str">
        <f ca="true">+IF(OFFSET('Sanitation Data'!$F$31,0,10*ROW('Sanitation Data'!F156))="","",OFFSET('Sanitation Data'!$F$31,0,10*ROW('Sanitation Data'!F156)))</f>
        <v/>
      </c>
      <c r="CY162" s="305" t="str">
        <f ca="true">+IF(OFFSET('Sanitation Data'!$F$32,0,10*ROW('Sanitation Data'!F156))="","",OFFSET('Sanitation Data'!$F$32,0,10*ROW('Sanitation Data'!F156)))</f>
        <v/>
      </c>
      <c r="CZ162" s="305" t="str">
        <f ca="true">+IF(OFFSET('Sanitation Data'!$G$28,0,10*ROW('Sanitation Data'!G156))="","",OFFSET('Sanitation Data'!$G$28,0,10*ROW('Sanitation Data'!G156)))</f>
        <v/>
      </c>
      <c r="DA162" s="305" t="str">
        <f ca="true">+IF(OFFSET('Sanitation Data'!$G$29,0,10*ROW('Sanitation Data'!G156))="","",OFFSET('Sanitation Data'!$G$29,0,10*ROW('Sanitation Data'!G156)))</f>
        <v/>
      </c>
      <c r="DB162" s="305" t="str">
        <f ca="true">+IF(OFFSET('Sanitation Data'!$G$30,0,10*ROW('Sanitation Data'!G156))="","",OFFSET('Sanitation Data'!$G$30,0,10*ROW('Sanitation Data'!G156)))</f>
        <v/>
      </c>
      <c r="DC162" s="305" t="str">
        <f ca="true">+IF(OFFSET('Sanitation Data'!$G$31,0,10*ROW('Sanitation Data'!G156))="","",OFFSET('Sanitation Data'!$G$31,0,10*ROW('Sanitation Data'!G156)))</f>
        <v/>
      </c>
      <c r="DD162" s="305" t="str">
        <f ca="true">+IF(OFFSET('Sanitation Data'!$G$32,0,10*ROW('Sanitation Data'!G156))="","",OFFSET('Sanitation Data'!$G$32,0,10*ROW('Sanitation Data'!G156)))</f>
        <v/>
      </c>
      <c r="DE162" s="305" t="str">
        <f ca="true">+IF(OFFSET('Sanitation Data'!$H$28,0,10*ROW('Sanitation Data'!H156))="","",OFFSET('Sanitation Data'!$H$28,0,10*ROW('Sanitation Data'!H156)))</f>
        <v/>
      </c>
      <c r="DF162" s="305" t="str">
        <f ca="true">+IF(OFFSET('Sanitation Data'!$H$29,0,10*ROW('Sanitation Data'!H156))="","",OFFSET('Sanitation Data'!$H$29,0,10*ROW('Sanitation Data'!H156)))</f>
        <v/>
      </c>
      <c r="DG162" s="305" t="str">
        <f ca="true">+IF(OFFSET('Sanitation Data'!$H$30,0,10*ROW('Sanitation Data'!H156))="","",OFFSET('Sanitation Data'!$H$30,0,10*ROW('Sanitation Data'!H156)))</f>
        <v/>
      </c>
      <c r="DH162" s="305" t="str">
        <f ca="true">+IF(OFFSET('Sanitation Data'!$H$31,0,10*ROW('Sanitation Data'!H156))="","",OFFSET('Sanitation Data'!$H$31,0,10*ROW('Sanitation Data'!H156)))</f>
        <v/>
      </c>
      <c r="DI162" s="305" t="str">
        <f ca="true">+IF(OFFSET('Sanitation Data'!$H$32,0,10*ROW('Sanitation Data'!H156))="","",OFFSET('Sanitation Data'!$H$32,0,10*ROW('Sanitation Data'!H156)))</f>
        <v/>
      </c>
      <c r="DJ162" s="305" t="str">
        <f ca="true">+IF(OFFSET('Sanitation Data'!$I$28,0,10*ROW('Sanitation Data'!I156))="","",OFFSET('Sanitation Data'!$I$28,0,10*ROW('Sanitation Data'!I156)))</f>
        <v/>
      </c>
      <c r="DK162" s="305" t="str">
        <f ca="true">+IF(OFFSET('Sanitation Data'!$I$29,0,10*ROW('Sanitation Data'!I156))="","",OFFSET('Sanitation Data'!$I$29,0,10*ROW('Sanitation Data'!I156)))</f>
        <v/>
      </c>
      <c r="DL162" s="305" t="str">
        <f ca="true">+IF(OFFSET('Sanitation Data'!$I$30,0,10*ROW('Sanitation Data'!I156))="","",OFFSET('Sanitation Data'!$I$30,0,10*ROW('Sanitation Data'!I156)))</f>
        <v/>
      </c>
      <c r="DM162" s="305" t="str">
        <f ca="true">+IF(OFFSET('Sanitation Data'!$I$31,0,10*ROW('Sanitation Data'!I156))="","",OFFSET('Sanitation Data'!$I$31,0,10*ROW('Sanitation Data'!I156)))</f>
        <v/>
      </c>
      <c r="DN162" s="305" t="str">
        <f ca="true">+IF(OFFSET('Sanitation Data'!$I$32,0,10*ROW('Sanitation Data'!I156))="","",OFFSET('Sanitation Data'!$I$32,0,10*ROW('Sanitation Data'!I156)))</f>
        <v/>
      </c>
      <c r="DO162" s="305" t="str">
        <f ca="true">+IF(OFFSET('Hygiene Data'!$D$11,0,10*ROW('Hygiene Data'!D156))="","",OFFSET('Hygiene Data'!$D$11,0,10*ROW('Hygiene Data'!D156)))</f>
        <v/>
      </c>
      <c r="DP162" s="305" t="str">
        <f ca="true">+IF(OFFSET('Hygiene Data'!$D$12,0,10*ROW('Hygiene Data'!D156))="","",OFFSET('Hygiene Data'!$D$12,0,10*ROW('Hygiene Data'!D156)))</f>
        <v/>
      </c>
      <c r="DQ162" s="305" t="str">
        <f ca="true">+IF(OFFSET('Hygiene Data'!$D$13,0,10*ROW('Hygiene Data'!D156))="","",OFFSET('Hygiene Data'!$D$13,0,10*ROW('Hygiene Data'!D156)))</f>
        <v/>
      </c>
      <c r="DR162" s="305" t="str">
        <f ca="true">+IF(OFFSET('Hygiene Data'!$E$11,0,10*ROW('Hygiene Data'!E156))="","",OFFSET('Hygiene Data'!$E$11,0,10*ROW('Hygiene Data'!E156)))</f>
        <v/>
      </c>
      <c r="DS162" s="305" t="str">
        <f ca="true">+IF(OFFSET('Hygiene Data'!$E$12,0,10*ROW('Hygiene Data'!E156))="","",OFFSET('Hygiene Data'!$E$12,0,10*ROW('Hygiene Data'!E156)))</f>
        <v/>
      </c>
      <c r="DT162" s="305" t="str">
        <f ca="true">+IF(OFFSET('Hygiene Data'!$E$13,0,10*ROW('Hygiene Data'!E156))="","",OFFSET('Hygiene Data'!$E$13,0,10*ROW('Hygiene Data'!E156)))</f>
        <v/>
      </c>
      <c r="DU162" s="305" t="str">
        <f ca="true">+IF(OFFSET('Hygiene Data'!$F$11,0,10*ROW('Hygiene Data'!F156))="","",OFFSET('Hygiene Data'!$F$11,0,10*ROW('Hygiene Data'!F156)))</f>
        <v/>
      </c>
      <c r="DV162" s="305" t="str">
        <f ca="true">+IF(OFFSET('Hygiene Data'!$F$12,0,10*ROW('Hygiene Data'!F156))="","",OFFSET('Hygiene Data'!$F$12,0,10*ROW('Hygiene Data'!F156)))</f>
        <v/>
      </c>
      <c r="DW162" s="305" t="str">
        <f ca="true">+IF(OFFSET('Hygiene Data'!$F$13,0,10*ROW('Hygiene Data'!F156))="","",OFFSET('Hygiene Data'!$F$13,0,10*ROW('Hygiene Data'!F156)))</f>
        <v/>
      </c>
      <c r="DX162" s="305" t="str">
        <f ca="true">+IF(OFFSET('Hygiene Data'!$G$11,0,10*ROW('Hygiene Data'!G156))="","",OFFSET('Hygiene Data'!$G$11,0,10*ROW('Hygiene Data'!G156)))</f>
        <v/>
      </c>
      <c r="DY162" s="305" t="str">
        <f ca="true">+IF(OFFSET('Hygiene Data'!$G$12,0,10*ROW('Hygiene Data'!G156))="","",OFFSET('Hygiene Data'!$G$12,0,10*ROW('Hygiene Data'!G156)))</f>
        <v/>
      </c>
      <c r="DZ162" s="305" t="str">
        <f ca="true">+IF(OFFSET('Hygiene Data'!$G$13,0,10*ROW('Hygiene Data'!G156))="","",OFFSET('Hygiene Data'!$G$13,0,10*ROW('Hygiene Data'!G156)))</f>
        <v/>
      </c>
      <c r="EA162" s="305" t="str">
        <f ca="true">+IF(OFFSET('Hygiene Data'!$H$11,0,10*ROW('Hygiene Data'!H156))="","",OFFSET('Hygiene Data'!$H$11,0,10*ROW('Hygiene Data'!H156)))</f>
        <v/>
      </c>
      <c r="EB162" s="305" t="str">
        <f ca="true">+IF(OFFSET('Hygiene Data'!$H$12,0,10*ROW('Hygiene Data'!H156))="","",OFFSET('Hygiene Data'!$H$12,0,10*ROW('Hygiene Data'!H156)))</f>
        <v/>
      </c>
      <c r="EC162" s="305" t="str">
        <f ca="true">+IF(OFFSET('Hygiene Data'!$H$13,0,10*ROW('Hygiene Data'!H156))="","",OFFSET('Hygiene Data'!$H$13,0,10*ROW('Hygiene Data'!H156)))</f>
        <v/>
      </c>
      <c r="ED162" s="305" t="str">
        <f ca="true">+IF(OFFSET('Hygiene Data'!$I$11,0,10*ROW('Hygiene Data'!I156))="","",OFFSET('Hygiene Data'!$I$11,0,10*ROW('Hygiene Data'!I156)))</f>
        <v/>
      </c>
      <c r="EE162" s="305" t="str">
        <f ca="true">+IF(OFFSET('Hygiene Data'!$I$12,0,10*ROW('Hygiene Data'!I156))="","",OFFSET('Hygiene Data'!$I$12,0,10*ROW('Hygiene Data'!I156)))</f>
        <v/>
      </c>
      <c r="EF162" s="305"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61"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5"/>
      <c r="BS163" s="305" t="str">
        <f ca="true">+IF(OFFSET('Water Data'!$D$27,0,10*ROW('Water Data'!D157))="","",OFFSET('Water Data'!$D$27,0,10*ROW('Water Data'!D157)))</f>
        <v/>
      </c>
      <c r="BT163" s="305" t="str">
        <f ca="true">+IF(OFFSET('Water Data'!$D$28,0,10*ROW('Water Data'!D157))="","",OFFSET('Water Data'!$D$28,0,10*ROW('Water Data'!D157)))</f>
        <v/>
      </c>
      <c r="BU163" s="305" t="str">
        <f ca="true">+IF(OFFSET('Water Data'!$D$29,0,10*ROW('Water Data'!D157))="","",OFFSET('Water Data'!$D$29,0,10*ROW('Water Data'!D157)))</f>
        <v/>
      </c>
      <c r="BV163" s="305" t="str">
        <f ca="true">+IF(OFFSET('Water Data'!$E$27,0,10*ROW('Water Data'!E157))="","",OFFSET('Water Data'!$E$27,0,10*ROW('Water Data'!E157)))</f>
        <v/>
      </c>
      <c r="BW163" s="305" t="str">
        <f ca="true">+IF(OFFSET('Water Data'!$E$28,0,10*ROW('Water Data'!E157))="","",OFFSET('Water Data'!$E$28,0,10*ROW('Water Data'!E157)))</f>
        <v/>
      </c>
      <c r="BX163" s="305" t="str">
        <f ca="true">+IF(OFFSET('Water Data'!$E$29,0,10*ROW('Water Data'!E157))="","",OFFSET('Water Data'!$E$29,0,10*ROW('Water Data'!E157)))</f>
        <v/>
      </c>
      <c r="BY163" s="305" t="str">
        <f ca="true">+IF(OFFSET('Water Data'!$F$27,0,10*ROW('Water Data'!F157))="","",OFFSET('Water Data'!$F$27,0,10*ROW('Water Data'!F157)))</f>
        <v/>
      </c>
      <c r="BZ163" s="305" t="str">
        <f ca="true">+IF(OFFSET('Water Data'!$F$28,0,10*ROW('Water Data'!F157))="","",OFFSET('Water Data'!$F$28,0,10*ROW('Water Data'!F157)))</f>
        <v/>
      </c>
      <c r="CA163" s="305" t="str">
        <f ca="true">+IF(OFFSET('Water Data'!$F$29,0,10*ROW('Water Data'!F157))="","",OFFSET('Water Data'!$F$29,0,10*ROW('Water Data'!F157)))</f>
        <v/>
      </c>
      <c r="CB163" s="305" t="str">
        <f ca="true">+IF(OFFSET('Water Data'!$G$27,0,10*ROW('Water Data'!G157))="","",OFFSET('Water Data'!$G$27,0,10*ROW('Water Data'!G157)))</f>
        <v/>
      </c>
      <c r="CC163" s="305" t="str">
        <f ca="true">+IF(OFFSET('Water Data'!$G$28,0,10*ROW('Water Data'!G157))="","",OFFSET('Water Data'!$G$28,0,10*ROW('Water Data'!G157)))</f>
        <v/>
      </c>
      <c r="CD163" s="305" t="str">
        <f ca="true">+IF(OFFSET('Water Data'!$G$29,0,10*ROW('Water Data'!G157))="","",OFFSET('Water Data'!$G$29,0,10*ROW('Water Data'!G157)))</f>
        <v/>
      </c>
      <c r="CE163" s="305" t="str">
        <f ca="true">+IF(OFFSET('Water Data'!$H$27,0,10*ROW('Water Data'!H157))="","",OFFSET('Water Data'!$H$27,0,10*ROW('Water Data'!H157)))</f>
        <v/>
      </c>
      <c r="CF163" s="305" t="str">
        <f ca="true">+IF(OFFSET('Water Data'!$H$28,0,10*ROW('Water Data'!H157))="","",OFFSET('Water Data'!$H$28,0,10*ROW('Water Data'!H157)))</f>
        <v/>
      </c>
      <c r="CG163" s="305" t="str">
        <f ca="true">+IF(OFFSET('Water Data'!$H$29,0,10*ROW('Water Data'!H157))="","",OFFSET('Water Data'!$H$29,0,10*ROW('Water Data'!H157)))</f>
        <v/>
      </c>
      <c r="CH163" s="305" t="str">
        <f ca="true">+IF(OFFSET('Water Data'!$I$27,0,10*ROW('Water Data'!I157))="","",OFFSET('Water Data'!$I$27,0,10*ROW('Water Data'!I157)))</f>
        <v/>
      </c>
      <c r="CI163" s="305" t="str">
        <f ca="true">+IF(OFFSET('Water Data'!$I$28,0,10*ROW('Water Data'!I157))="","",OFFSET('Water Data'!$I$28,0,10*ROW('Water Data'!I157)))</f>
        <v/>
      </c>
      <c r="CJ163" s="305" t="str">
        <f ca="true">+IF(OFFSET('Water Data'!$I$29,0,10*ROW('Water Data'!I157))="","",OFFSET('Water Data'!$I$29,0,10*ROW('Water Data'!I157)))</f>
        <v/>
      </c>
      <c r="CK163" s="305" t="str">
        <f ca="true">+IF(OFFSET('Sanitation Data'!$D$28,0,10*ROW('Sanitation Data'!D157))="","",OFFSET('Sanitation Data'!$D$28,0,10*ROW('Sanitation Data'!D157)))</f>
        <v/>
      </c>
      <c r="CL163" s="305" t="str">
        <f ca="true">+IF(OFFSET('Sanitation Data'!$D$29,0,10*ROW('Sanitation Data'!D157))="","",OFFSET('Sanitation Data'!$D$29,0,10*ROW('Sanitation Data'!D157)))</f>
        <v/>
      </c>
      <c r="CM163" s="305" t="str">
        <f ca="true">+IF(OFFSET('Sanitation Data'!$D$30,0,10*ROW('Sanitation Data'!D157))="","",OFFSET('Sanitation Data'!$D$30,0,10*ROW('Sanitation Data'!D157)))</f>
        <v/>
      </c>
      <c r="CN163" s="305" t="str">
        <f ca="true">+IF(OFFSET('Sanitation Data'!$D$31,0,10*ROW('Sanitation Data'!D157))="","",OFFSET('Sanitation Data'!$D$31,0,10*ROW('Sanitation Data'!D157)))</f>
        <v/>
      </c>
      <c r="CO163" s="305" t="str">
        <f ca="true">+IF(OFFSET('Sanitation Data'!$D$32,0,10*ROW('Sanitation Data'!D157))="","",OFFSET('Sanitation Data'!$D$32,0,10*ROW('Sanitation Data'!D157)))</f>
        <v/>
      </c>
      <c r="CP163" s="305" t="str">
        <f ca="true">+IF(OFFSET('Sanitation Data'!$E$28,0,10*ROW('Sanitation Data'!E157))="","",OFFSET('Sanitation Data'!$E$28,0,10*ROW('Sanitation Data'!E157)))</f>
        <v/>
      </c>
      <c r="CQ163" s="305" t="str">
        <f ca="true">+IF(OFFSET('Sanitation Data'!$E$29,0,10*ROW('Sanitation Data'!E157))="","",OFFSET('Sanitation Data'!$E$29,0,10*ROW('Sanitation Data'!E157)))</f>
        <v/>
      </c>
      <c r="CR163" s="305" t="str">
        <f ca="true">+IF(OFFSET('Sanitation Data'!$E$30,0,10*ROW('Sanitation Data'!E157))="","",OFFSET('Sanitation Data'!$E$30,0,10*ROW('Sanitation Data'!E157)))</f>
        <v/>
      </c>
      <c r="CS163" s="305" t="str">
        <f ca="true">+IF(OFFSET('Sanitation Data'!$E$31,0,10*ROW('Sanitation Data'!E157))="","",OFFSET('Sanitation Data'!$E$31,0,10*ROW('Sanitation Data'!E157)))</f>
        <v/>
      </c>
      <c r="CT163" s="305" t="str">
        <f ca="true">+IF(OFFSET('Sanitation Data'!$E$32,0,10*ROW('Sanitation Data'!E157))="","",OFFSET('Sanitation Data'!$E$32,0,10*ROW('Sanitation Data'!E157)))</f>
        <v/>
      </c>
      <c r="CU163" s="305" t="str">
        <f ca="true">+IF(OFFSET('Sanitation Data'!$F$28,0,10*ROW('Sanitation Data'!F157))="","",OFFSET('Sanitation Data'!$F$28,0,10*ROW('Sanitation Data'!F157)))</f>
        <v/>
      </c>
      <c r="CV163" s="305" t="str">
        <f ca="true">+IF(OFFSET('Sanitation Data'!$F$29,0,10*ROW('Sanitation Data'!F157))="","",OFFSET('Sanitation Data'!$F$29,0,10*ROW('Sanitation Data'!F157)))</f>
        <v/>
      </c>
      <c r="CW163" s="305" t="str">
        <f ca="true">+IF(OFFSET('Sanitation Data'!$F$30,0,10*ROW('Sanitation Data'!F157))="","",OFFSET('Sanitation Data'!$F$30,0,10*ROW('Sanitation Data'!F157)))</f>
        <v/>
      </c>
      <c r="CX163" s="305" t="str">
        <f ca="true">+IF(OFFSET('Sanitation Data'!$F$31,0,10*ROW('Sanitation Data'!F157))="","",OFFSET('Sanitation Data'!$F$31,0,10*ROW('Sanitation Data'!F157)))</f>
        <v/>
      </c>
      <c r="CY163" s="305" t="str">
        <f ca="true">+IF(OFFSET('Sanitation Data'!$F$32,0,10*ROW('Sanitation Data'!F157))="","",OFFSET('Sanitation Data'!$F$32,0,10*ROW('Sanitation Data'!F157)))</f>
        <v/>
      </c>
      <c r="CZ163" s="305" t="str">
        <f ca="true">+IF(OFFSET('Sanitation Data'!$G$28,0,10*ROW('Sanitation Data'!G157))="","",OFFSET('Sanitation Data'!$G$28,0,10*ROW('Sanitation Data'!G157)))</f>
        <v/>
      </c>
      <c r="DA163" s="305" t="str">
        <f ca="true">+IF(OFFSET('Sanitation Data'!$G$29,0,10*ROW('Sanitation Data'!G157))="","",OFFSET('Sanitation Data'!$G$29,0,10*ROW('Sanitation Data'!G157)))</f>
        <v/>
      </c>
      <c r="DB163" s="305" t="str">
        <f ca="true">+IF(OFFSET('Sanitation Data'!$G$30,0,10*ROW('Sanitation Data'!G157))="","",OFFSET('Sanitation Data'!$G$30,0,10*ROW('Sanitation Data'!G157)))</f>
        <v/>
      </c>
      <c r="DC163" s="305" t="str">
        <f ca="true">+IF(OFFSET('Sanitation Data'!$G$31,0,10*ROW('Sanitation Data'!G157))="","",OFFSET('Sanitation Data'!$G$31,0,10*ROW('Sanitation Data'!G157)))</f>
        <v/>
      </c>
      <c r="DD163" s="305" t="str">
        <f ca="true">+IF(OFFSET('Sanitation Data'!$G$32,0,10*ROW('Sanitation Data'!G157))="","",OFFSET('Sanitation Data'!$G$32,0,10*ROW('Sanitation Data'!G157)))</f>
        <v/>
      </c>
      <c r="DE163" s="305" t="str">
        <f ca="true">+IF(OFFSET('Sanitation Data'!$H$28,0,10*ROW('Sanitation Data'!H157))="","",OFFSET('Sanitation Data'!$H$28,0,10*ROW('Sanitation Data'!H157)))</f>
        <v/>
      </c>
      <c r="DF163" s="305" t="str">
        <f ca="true">+IF(OFFSET('Sanitation Data'!$H$29,0,10*ROW('Sanitation Data'!H157))="","",OFFSET('Sanitation Data'!$H$29,0,10*ROW('Sanitation Data'!H157)))</f>
        <v/>
      </c>
      <c r="DG163" s="305" t="str">
        <f ca="true">+IF(OFFSET('Sanitation Data'!$H$30,0,10*ROW('Sanitation Data'!H157))="","",OFFSET('Sanitation Data'!$H$30,0,10*ROW('Sanitation Data'!H157)))</f>
        <v/>
      </c>
      <c r="DH163" s="305" t="str">
        <f ca="true">+IF(OFFSET('Sanitation Data'!$H$31,0,10*ROW('Sanitation Data'!H157))="","",OFFSET('Sanitation Data'!$H$31,0,10*ROW('Sanitation Data'!H157)))</f>
        <v/>
      </c>
      <c r="DI163" s="305" t="str">
        <f ca="true">+IF(OFFSET('Sanitation Data'!$H$32,0,10*ROW('Sanitation Data'!H157))="","",OFFSET('Sanitation Data'!$H$32,0,10*ROW('Sanitation Data'!H157)))</f>
        <v/>
      </c>
      <c r="DJ163" s="305" t="str">
        <f ca="true">+IF(OFFSET('Sanitation Data'!$I$28,0,10*ROW('Sanitation Data'!I157))="","",OFFSET('Sanitation Data'!$I$28,0,10*ROW('Sanitation Data'!I157)))</f>
        <v/>
      </c>
      <c r="DK163" s="305" t="str">
        <f ca="true">+IF(OFFSET('Sanitation Data'!$I$29,0,10*ROW('Sanitation Data'!I157))="","",OFFSET('Sanitation Data'!$I$29,0,10*ROW('Sanitation Data'!I157)))</f>
        <v/>
      </c>
      <c r="DL163" s="305" t="str">
        <f ca="true">+IF(OFFSET('Sanitation Data'!$I$30,0,10*ROW('Sanitation Data'!I157))="","",OFFSET('Sanitation Data'!$I$30,0,10*ROW('Sanitation Data'!I157)))</f>
        <v/>
      </c>
      <c r="DM163" s="305" t="str">
        <f ca="true">+IF(OFFSET('Sanitation Data'!$I$31,0,10*ROW('Sanitation Data'!I157))="","",OFFSET('Sanitation Data'!$I$31,0,10*ROW('Sanitation Data'!I157)))</f>
        <v/>
      </c>
      <c r="DN163" s="305" t="str">
        <f ca="true">+IF(OFFSET('Sanitation Data'!$I$32,0,10*ROW('Sanitation Data'!I157))="","",OFFSET('Sanitation Data'!$I$32,0,10*ROW('Sanitation Data'!I157)))</f>
        <v/>
      </c>
      <c r="DO163" s="305" t="str">
        <f ca="true">+IF(OFFSET('Hygiene Data'!$D$11,0,10*ROW('Hygiene Data'!D157))="","",OFFSET('Hygiene Data'!$D$11,0,10*ROW('Hygiene Data'!D157)))</f>
        <v/>
      </c>
      <c r="DP163" s="305" t="str">
        <f ca="true">+IF(OFFSET('Hygiene Data'!$D$12,0,10*ROW('Hygiene Data'!D157))="","",OFFSET('Hygiene Data'!$D$12,0,10*ROW('Hygiene Data'!D157)))</f>
        <v/>
      </c>
      <c r="DQ163" s="305" t="str">
        <f ca="true">+IF(OFFSET('Hygiene Data'!$D$13,0,10*ROW('Hygiene Data'!D157))="","",OFFSET('Hygiene Data'!$D$13,0,10*ROW('Hygiene Data'!D157)))</f>
        <v/>
      </c>
      <c r="DR163" s="305" t="str">
        <f ca="true">+IF(OFFSET('Hygiene Data'!$E$11,0,10*ROW('Hygiene Data'!E157))="","",OFFSET('Hygiene Data'!$E$11,0,10*ROW('Hygiene Data'!E157)))</f>
        <v/>
      </c>
      <c r="DS163" s="305" t="str">
        <f ca="true">+IF(OFFSET('Hygiene Data'!$E$12,0,10*ROW('Hygiene Data'!E157))="","",OFFSET('Hygiene Data'!$E$12,0,10*ROW('Hygiene Data'!E157)))</f>
        <v/>
      </c>
      <c r="DT163" s="305" t="str">
        <f ca="true">+IF(OFFSET('Hygiene Data'!$E$13,0,10*ROW('Hygiene Data'!E157))="","",OFFSET('Hygiene Data'!$E$13,0,10*ROW('Hygiene Data'!E157)))</f>
        <v/>
      </c>
      <c r="DU163" s="305" t="str">
        <f ca="true">+IF(OFFSET('Hygiene Data'!$F$11,0,10*ROW('Hygiene Data'!F157))="","",OFFSET('Hygiene Data'!$F$11,0,10*ROW('Hygiene Data'!F157)))</f>
        <v/>
      </c>
      <c r="DV163" s="305" t="str">
        <f ca="true">+IF(OFFSET('Hygiene Data'!$F$12,0,10*ROW('Hygiene Data'!F157))="","",OFFSET('Hygiene Data'!$F$12,0,10*ROW('Hygiene Data'!F157)))</f>
        <v/>
      </c>
      <c r="DW163" s="305" t="str">
        <f ca="true">+IF(OFFSET('Hygiene Data'!$F$13,0,10*ROW('Hygiene Data'!F157))="","",OFFSET('Hygiene Data'!$F$13,0,10*ROW('Hygiene Data'!F157)))</f>
        <v/>
      </c>
      <c r="DX163" s="305" t="str">
        <f ca="true">+IF(OFFSET('Hygiene Data'!$G$11,0,10*ROW('Hygiene Data'!G157))="","",OFFSET('Hygiene Data'!$G$11,0,10*ROW('Hygiene Data'!G157)))</f>
        <v/>
      </c>
      <c r="DY163" s="305" t="str">
        <f ca="true">+IF(OFFSET('Hygiene Data'!$G$12,0,10*ROW('Hygiene Data'!G157))="","",OFFSET('Hygiene Data'!$G$12,0,10*ROW('Hygiene Data'!G157)))</f>
        <v/>
      </c>
      <c r="DZ163" s="305" t="str">
        <f ca="true">+IF(OFFSET('Hygiene Data'!$G$13,0,10*ROW('Hygiene Data'!G157))="","",OFFSET('Hygiene Data'!$G$13,0,10*ROW('Hygiene Data'!G157)))</f>
        <v/>
      </c>
      <c r="EA163" s="305" t="str">
        <f ca="true">+IF(OFFSET('Hygiene Data'!$H$11,0,10*ROW('Hygiene Data'!H157))="","",OFFSET('Hygiene Data'!$H$11,0,10*ROW('Hygiene Data'!H157)))</f>
        <v/>
      </c>
      <c r="EB163" s="305" t="str">
        <f ca="true">+IF(OFFSET('Hygiene Data'!$H$12,0,10*ROW('Hygiene Data'!H157))="","",OFFSET('Hygiene Data'!$H$12,0,10*ROW('Hygiene Data'!H157)))</f>
        <v/>
      </c>
      <c r="EC163" s="305" t="str">
        <f ca="true">+IF(OFFSET('Hygiene Data'!$H$13,0,10*ROW('Hygiene Data'!H157))="","",OFFSET('Hygiene Data'!$H$13,0,10*ROW('Hygiene Data'!H157)))</f>
        <v/>
      </c>
      <c r="ED163" s="305" t="str">
        <f ca="true">+IF(OFFSET('Hygiene Data'!$I$11,0,10*ROW('Hygiene Data'!I157))="","",OFFSET('Hygiene Data'!$I$11,0,10*ROW('Hygiene Data'!I157)))</f>
        <v/>
      </c>
      <c r="EE163" s="305" t="str">
        <f ca="true">+IF(OFFSET('Hygiene Data'!$I$12,0,10*ROW('Hygiene Data'!I157))="","",OFFSET('Hygiene Data'!$I$12,0,10*ROW('Hygiene Data'!I157)))</f>
        <v/>
      </c>
      <c r="EF163" s="305"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61"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5"/>
      <c r="BS164" s="305" t="str">
        <f ca="true">+IF(OFFSET('Water Data'!$D$27,0,10*ROW('Water Data'!D158))="","",OFFSET('Water Data'!$D$27,0,10*ROW('Water Data'!D158)))</f>
        <v/>
      </c>
      <c r="BT164" s="305" t="str">
        <f ca="true">+IF(OFFSET('Water Data'!$D$28,0,10*ROW('Water Data'!D158))="","",OFFSET('Water Data'!$D$28,0,10*ROW('Water Data'!D158)))</f>
        <v/>
      </c>
      <c r="BU164" s="305" t="str">
        <f ca="true">+IF(OFFSET('Water Data'!$D$29,0,10*ROW('Water Data'!D158))="","",OFFSET('Water Data'!$D$29,0,10*ROW('Water Data'!D158)))</f>
        <v/>
      </c>
      <c r="BV164" s="305" t="str">
        <f ca="true">+IF(OFFSET('Water Data'!$E$27,0,10*ROW('Water Data'!E158))="","",OFFSET('Water Data'!$E$27,0,10*ROW('Water Data'!E158)))</f>
        <v/>
      </c>
      <c r="BW164" s="305" t="str">
        <f ca="true">+IF(OFFSET('Water Data'!$E$28,0,10*ROW('Water Data'!E158))="","",OFFSET('Water Data'!$E$28,0,10*ROW('Water Data'!E158)))</f>
        <v/>
      </c>
      <c r="BX164" s="305" t="str">
        <f ca="true">+IF(OFFSET('Water Data'!$E$29,0,10*ROW('Water Data'!E158))="","",OFFSET('Water Data'!$E$29,0,10*ROW('Water Data'!E158)))</f>
        <v/>
      </c>
      <c r="BY164" s="305" t="str">
        <f ca="true">+IF(OFFSET('Water Data'!$F$27,0,10*ROW('Water Data'!F158))="","",OFFSET('Water Data'!$F$27,0,10*ROW('Water Data'!F158)))</f>
        <v/>
      </c>
      <c r="BZ164" s="305" t="str">
        <f ca="true">+IF(OFFSET('Water Data'!$F$28,0,10*ROW('Water Data'!F158))="","",OFFSET('Water Data'!$F$28,0,10*ROW('Water Data'!F158)))</f>
        <v/>
      </c>
      <c r="CA164" s="305" t="str">
        <f ca="true">+IF(OFFSET('Water Data'!$F$29,0,10*ROW('Water Data'!F158))="","",OFFSET('Water Data'!$F$29,0,10*ROW('Water Data'!F158)))</f>
        <v/>
      </c>
      <c r="CB164" s="305" t="str">
        <f ca="true">+IF(OFFSET('Water Data'!$G$27,0,10*ROW('Water Data'!G158))="","",OFFSET('Water Data'!$G$27,0,10*ROW('Water Data'!G158)))</f>
        <v/>
      </c>
      <c r="CC164" s="305" t="str">
        <f ca="true">+IF(OFFSET('Water Data'!$G$28,0,10*ROW('Water Data'!G158))="","",OFFSET('Water Data'!$G$28,0,10*ROW('Water Data'!G158)))</f>
        <v/>
      </c>
      <c r="CD164" s="305" t="str">
        <f ca="true">+IF(OFFSET('Water Data'!$G$29,0,10*ROW('Water Data'!G158))="","",OFFSET('Water Data'!$G$29,0,10*ROW('Water Data'!G158)))</f>
        <v/>
      </c>
      <c r="CE164" s="305" t="str">
        <f ca="true">+IF(OFFSET('Water Data'!$H$27,0,10*ROW('Water Data'!H158))="","",OFFSET('Water Data'!$H$27,0,10*ROW('Water Data'!H158)))</f>
        <v/>
      </c>
      <c r="CF164" s="305" t="str">
        <f ca="true">+IF(OFFSET('Water Data'!$H$28,0,10*ROW('Water Data'!H158))="","",OFFSET('Water Data'!$H$28,0,10*ROW('Water Data'!H158)))</f>
        <v/>
      </c>
      <c r="CG164" s="305" t="str">
        <f ca="true">+IF(OFFSET('Water Data'!$H$29,0,10*ROW('Water Data'!H158))="","",OFFSET('Water Data'!$H$29,0,10*ROW('Water Data'!H158)))</f>
        <v/>
      </c>
      <c r="CH164" s="305" t="str">
        <f ca="true">+IF(OFFSET('Water Data'!$I$27,0,10*ROW('Water Data'!I158))="","",OFFSET('Water Data'!$I$27,0,10*ROW('Water Data'!I158)))</f>
        <v/>
      </c>
      <c r="CI164" s="305" t="str">
        <f ca="true">+IF(OFFSET('Water Data'!$I$28,0,10*ROW('Water Data'!I158))="","",OFFSET('Water Data'!$I$28,0,10*ROW('Water Data'!I158)))</f>
        <v/>
      </c>
      <c r="CJ164" s="305" t="str">
        <f ca="true">+IF(OFFSET('Water Data'!$I$29,0,10*ROW('Water Data'!I158))="","",OFFSET('Water Data'!$I$29,0,10*ROW('Water Data'!I158)))</f>
        <v/>
      </c>
      <c r="CK164" s="305" t="str">
        <f ca="true">+IF(OFFSET('Sanitation Data'!$D$28,0,10*ROW('Sanitation Data'!D158))="","",OFFSET('Sanitation Data'!$D$28,0,10*ROW('Sanitation Data'!D158)))</f>
        <v/>
      </c>
      <c r="CL164" s="305" t="str">
        <f ca="true">+IF(OFFSET('Sanitation Data'!$D$29,0,10*ROW('Sanitation Data'!D158))="","",OFFSET('Sanitation Data'!$D$29,0,10*ROW('Sanitation Data'!D158)))</f>
        <v/>
      </c>
      <c r="CM164" s="305" t="str">
        <f ca="true">+IF(OFFSET('Sanitation Data'!$D$30,0,10*ROW('Sanitation Data'!D158))="","",OFFSET('Sanitation Data'!$D$30,0,10*ROW('Sanitation Data'!D158)))</f>
        <v/>
      </c>
      <c r="CN164" s="305" t="str">
        <f ca="true">+IF(OFFSET('Sanitation Data'!$D$31,0,10*ROW('Sanitation Data'!D158))="","",OFFSET('Sanitation Data'!$D$31,0,10*ROW('Sanitation Data'!D158)))</f>
        <v/>
      </c>
      <c r="CO164" s="305" t="str">
        <f ca="true">+IF(OFFSET('Sanitation Data'!$D$32,0,10*ROW('Sanitation Data'!D158))="","",OFFSET('Sanitation Data'!$D$32,0,10*ROW('Sanitation Data'!D158)))</f>
        <v/>
      </c>
      <c r="CP164" s="305" t="str">
        <f ca="true">+IF(OFFSET('Sanitation Data'!$E$28,0,10*ROW('Sanitation Data'!E158))="","",OFFSET('Sanitation Data'!$E$28,0,10*ROW('Sanitation Data'!E158)))</f>
        <v/>
      </c>
      <c r="CQ164" s="305" t="str">
        <f ca="true">+IF(OFFSET('Sanitation Data'!$E$29,0,10*ROW('Sanitation Data'!E158))="","",OFFSET('Sanitation Data'!$E$29,0,10*ROW('Sanitation Data'!E158)))</f>
        <v/>
      </c>
      <c r="CR164" s="305" t="str">
        <f ca="true">+IF(OFFSET('Sanitation Data'!$E$30,0,10*ROW('Sanitation Data'!E158))="","",OFFSET('Sanitation Data'!$E$30,0,10*ROW('Sanitation Data'!E158)))</f>
        <v/>
      </c>
      <c r="CS164" s="305" t="str">
        <f ca="true">+IF(OFFSET('Sanitation Data'!$E$31,0,10*ROW('Sanitation Data'!E158))="","",OFFSET('Sanitation Data'!$E$31,0,10*ROW('Sanitation Data'!E158)))</f>
        <v/>
      </c>
      <c r="CT164" s="305" t="str">
        <f ca="true">+IF(OFFSET('Sanitation Data'!$E$32,0,10*ROW('Sanitation Data'!E158))="","",OFFSET('Sanitation Data'!$E$32,0,10*ROW('Sanitation Data'!E158)))</f>
        <v/>
      </c>
      <c r="CU164" s="305" t="str">
        <f ca="true">+IF(OFFSET('Sanitation Data'!$F$28,0,10*ROW('Sanitation Data'!F158))="","",OFFSET('Sanitation Data'!$F$28,0,10*ROW('Sanitation Data'!F158)))</f>
        <v/>
      </c>
      <c r="CV164" s="305" t="str">
        <f ca="true">+IF(OFFSET('Sanitation Data'!$F$29,0,10*ROW('Sanitation Data'!F158))="","",OFFSET('Sanitation Data'!$F$29,0,10*ROW('Sanitation Data'!F158)))</f>
        <v/>
      </c>
      <c r="CW164" s="305" t="str">
        <f ca="true">+IF(OFFSET('Sanitation Data'!$F$30,0,10*ROW('Sanitation Data'!F158))="","",OFFSET('Sanitation Data'!$F$30,0,10*ROW('Sanitation Data'!F158)))</f>
        <v/>
      </c>
      <c r="CX164" s="305" t="str">
        <f ca="true">+IF(OFFSET('Sanitation Data'!$F$31,0,10*ROW('Sanitation Data'!F158))="","",OFFSET('Sanitation Data'!$F$31,0,10*ROW('Sanitation Data'!F158)))</f>
        <v/>
      </c>
      <c r="CY164" s="305" t="str">
        <f ca="true">+IF(OFFSET('Sanitation Data'!$F$32,0,10*ROW('Sanitation Data'!F158))="","",OFFSET('Sanitation Data'!$F$32,0,10*ROW('Sanitation Data'!F158)))</f>
        <v/>
      </c>
      <c r="CZ164" s="305" t="str">
        <f ca="true">+IF(OFFSET('Sanitation Data'!$G$28,0,10*ROW('Sanitation Data'!G158))="","",OFFSET('Sanitation Data'!$G$28,0,10*ROW('Sanitation Data'!G158)))</f>
        <v/>
      </c>
      <c r="DA164" s="305" t="str">
        <f ca="true">+IF(OFFSET('Sanitation Data'!$G$29,0,10*ROW('Sanitation Data'!G158))="","",OFFSET('Sanitation Data'!$G$29,0,10*ROW('Sanitation Data'!G158)))</f>
        <v/>
      </c>
      <c r="DB164" s="305" t="str">
        <f ca="true">+IF(OFFSET('Sanitation Data'!$G$30,0,10*ROW('Sanitation Data'!G158))="","",OFFSET('Sanitation Data'!$G$30,0,10*ROW('Sanitation Data'!G158)))</f>
        <v/>
      </c>
      <c r="DC164" s="305" t="str">
        <f ca="true">+IF(OFFSET('Sanitation Data'!$G$31,0,10*ROW('Sanitation Data'!G158))="","",OFFSET('Sanitation Data'!$G$31,0,10*ROW('Sanitation Data'!G158)))</f>
        <v/>
      </c>
      <c r="DD164" s="305" t="str">
        <f ca="true">+IF(OFFSET('Sanitation Data'!$G$32,0,10*ROW('Sanitation Data'!G158))="","",OFFSET('Sanitation Data'!$G$32,0,10*ROW('Sanitation Data'!G158)))</f>
        <v/>
      </c>
      <c r="DE164" s="305" t="str">
        <f ca="true">+IF(OFFSET('Sanitation Data'!$H$28,0,10*ROW('Sanitation Data'!H158))="","",OFFSET('Sanitation Data'!$H$28,0,10*ROW('Sanitation Data'!H158)))</f>
        <v/>
      </c>
      <c r="DF164" s="305" t="str">
        <f ca="true">+IF(OFFSET('Sanitation Data'!$H$29,0,10*ROW('Sanitation Data'!H158))="","",OFFSET('Sanitation Data'!$H$29,0,10*ROW('Sanitation Data'!H158)))</f>
        <v/>
      </c>
      <c r="DG164" s="305" t="str">
        <f ca="true">+IF(OFFSET('Sanitation Data'!$H$30,0,10*ROW('Sanitation Data'!H158))="","",OFFSET('Sanitation Data'!$H$30,0,10*ROW('Sanitation Data'!H158)))</f>
        <v/>
      </c>
      <c r="DH164" s="305" t="str">
        <f ca="true">+IF(OFFSET('Sanitation Data'!$H$31,0,10*ROW('Sanitation Data'!H158))="","",OFFSET('Sanitation Data'!$H$31,0,10*ROW('Sanitation Data'!H158)))</f>
        <v/>
      </c>
      <c r="DI164" s="305" t="str">
        <f ca="true">+IF(OFFSET('Sanitation Data'!$H$32,0,10*ROW('Sanitation Data'!H158))="","",OFFSET('Sanitation Data'!$H$32,0,10*ROW('Sanitation Data'!H158)))</f>
        <v/>
      </c>
      <c r="DJ164" s="305" t="str">
        <f ca="true">+IF(OFFSET('Sanitation Data'!$I$28,0,10*ROW('Sanitation Data'!I158))="","",OFFSET('Sanitation Data'!$I$28,0,10*ROW('Sanitation Data'!I158)))</f>
        <v/>
      </c>
      <c r="DK164" s="305" t="str">
        <f ca="true">+IF(OFFSET('Sanitation Data'!$I$29,0,10*ROW('Sanitation Data'!I158))="","",OFFSET('Sanitation Data'!$I$29,0,10*ROW('Sanitation Data'!I158)))</f>
        <v/>
      </c>
      <c r="DL164" s="305" t="str">
        <f ca="true">+IF(OFFSET('Sanitation Data'!$I$30,0,10*ROW('Sanitation Data'!I158))="","",OFFSET('Sanitation Data'!$I$30,0,10*ROW('Sanitation Data'!I158)))</f>
        <v/>
      </c>
      <c r="DM164" s="305" t="str">
        <f ca="true">+IF(OFFSET('Sanitation Data'!$I$31,0,10*ROW('Sanitation Data'!I158))="","",OFFSET('Sanitation Data'!$I$31,0,10*ROW('Sanitation Data'!I158)))</f>
        <v/>
      </c>
      <c r="DN164" s="305" t="str">
        <f ca="true">+IF(OFFSET('Sanitation Data'!$I$32,0,10*ROW('Sanitation Data'!I158))="","",OFFSET('Sanitation Data'!$I$32,0,10*ROW('Sanitation Data'!I158)))</f>
        <v/>
      </c>
      <c r="DO164" s="305" t="str">
        <f ca="true">+IF(OFFSET('Hygiene Data'!$D$11,0,10*ROW('Hygiene Data'!D158))="","",OFFSET('Hygiene Data'!$D$11,0,10*ROW('Hygiene Data'!D158)))</f>
        <v/>
      </c>
      <c r="DP164" s="305" t="str">
        <f ca="true">+IF(OFFSET('Hygiene Data'!$D$12,0,10*ROW('Hygiene Data'!D158))="","",OFFSET('Hygiene Data'!$D$12,0,10*ROW('Hygiene Data'!D158)))</f>
        <v/>
      </c>
      <c r="DQ164" s="305" t="str">
        <f ca="true">+IF(OFFSET('Hygiene Data'!$D$13,0,10*ROW('Hygiene Data'!D158))="","",OFFSET('Hygiene Data'!$D$13,0,10*ROW('Hygiene Data'!D158)))</f>
        <v/>
      </c>
      <c r="DR164" s="305" t="str">
        <f ca="true">+IF(OFFSET('Hygiene Data'!$E$11,0,10*ROW('Hygiene Data'!E158))="","",OFFSET('Hygiene Data'!$E$11,0,10*ROW('Hygiene Data'!E158)))</f>
        <v/>
      </c>
      <c r="DS164" s="305" t="str">
        <f ca="true">+IF(OFFSET('Hygiene Data'!$E$12,0,10*ROW('Hygiene Data'!E158))="","",OFFSET('Hygiene Data'!$E$12,0,10*ROW('Hygiene Data'!E158)))</f>
        <v/>
      </c>
      <c r="DT164" s="305" t="str">
        <f ca="true">+IF(OFFSET('Hygiene Data'!$E$13,0,10*ROW('Hygiene Data'!E158))="","",OFFSET('Hygiene Data'!$E$13,0,10*ROW('Hygiene Data'!E158)))</f>
        <v/>
      </c>
      <c r="DU164" s="305" t="str">
        <f ca="true">+IF(OFFSET('Hygiene Data'!$F$11,0,10*ROW('Hygiene Data'!F158))="","",OFFSET('Hygiene Data'!$F$11,0,10*ROW('Hygiene Data'!F158)))</f>
        <v/>
      </c>
      <c r="DV164" s="305" t="str">
        <f ca="true">+IF(OFFSET('Hygiene Data'!$F$12,0,10*ROW('Hygiene Data'!F158))="","",OFFSET('Hygiene Data'!$F$12,0,10*ROW('Hygiene Data'!F158)))</f>
        <v/>
      </c>
      <c r="DW164" s="305" t="str">
        <f ca="true">+IF(OFFSET('Hygiene Data'!$F$13,0,10*ROW('Hygiene Data'!F158))="","",OFFSET('Hygiene Data'!$F$13,0,10*ROW('Hygiene Data'!F158)))</f>
        <v/>
      </c>
      <c r="DX164" s="305" t="str">
        <f ca="true">+IF(OFFSET('Hygiene Data'!$G$11,0,10*ROW('Hygiene Data'!G158))="","",OFFSET('Hygiene Data'!$G$11,0,10*ROW('Hygiene Data'!G158)))</f>
        <v/>
      </c>
      <c r="DY164" s="305" t="str">
        <f ca="true">+IF(OFFSET('Hygiene Data'!$G$12,0,10*ROW('Hygiene Data'!G158))="","",OFFSET('Hygiene Data'!$G$12,0,10*ROW('Hygiene Data'!G158)))</f>
        <v/>
      </c>
      <c r="DZ164" s="305" t="str">
        <f ca="true">+IF(OFFSET('Hygiene Data'!$G$13,0,10*ROW('Hygiene Data'!G158))="","",OFFSET('Hygiene Data'!$G$13,0,10*ROW('Hygiene Data'!G158)))</f>
        <v/>
      </c>
      <c r="EA164" s="305" t="str">
        <f ca="true">+IF(OFFSET('Hygiene Data'!$H$11,0,10*ROW('Hygiene Data'!H158))="","",OFFSET('Hygiene Data'!$H$11,0,10*ROW('Hygiene Data'!H158)))</f>
        <v/>
      </c>
      <c r="EB164" s="305" t="str">
        <f ca="true">+IF(OFFSET('Hygiene Data'!$H$12,0,10*ROW('Hygiene Data'!H158))="","",OFFSET('Hygiene Data'!$H$12,0,10*ROW('Hygiene Data'!H158)))</f>
        <v/>
      </c>
      <c r="EC164" s="305" t="str">
        <f ca="true">+IF(OFFSET('Hygiene Data'!$H$13,0,10*ROW('Hygiene Data'!H158))="","",OFFSET('Hygiene Data'!$H$13,0,10*ROW('Hygiene Data'!H158)))</f>
        <v/>
      </c>
      <c r="ED164" s="305" t="str">
        <f ca="true">+IF(OFFSET('Hygiene Data'!$I$11,0,10*ROW('Hygiene Data'!I158))="","",OFFSET('Hygiene Data'!$I$11,0,10*ROW('Hygiene Data'!I158)))</f>
        <v/>
      </c>
      <c r="EE164" s="305" t="str">
        <f ca="true">+IF(OFFSET('Hygiene Data'!$I$12,0,10*ROW('Hygiene Data'!I158))="","",OFFSET('Hygiene Data'!$I$12,0,10*ROW('Hygiene Data'!I158)))</f>
        <v/>
      </c>
      <c r="EF164" s="305"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61"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5"/>
      <c r="BS165" s="305" t="str">
        <f ca="true">+IF(OFFSET('Water Data'!$D$27,0,10*ROW('Water Data'!D159))="","",OFFSET('Water Data'!$D$27,0,10*ROW('Water Data'!D159)))</f>
        <v/>
      </c>
      <c r="BT165" s="305" t="str">
        <f ca="true">+IF(OFFSET('Water Data'!$D$28,0,10*ROW('Water Data'!D159))="","",OFFSET('Water Data'!$D$28,0,10*ROW('Water Data'!D159)))</f>
        <v/>
      </c>
      <c r="BU165" s="305" t="str">
        <f ca="true">+IF(OFFSET('Water Data'!$D$29,0,10*ROW('Water Data'!D159))="","",OFFSET('Water Data'!$D$29,0,10*ROW('Water Data'!D159)))</f>
        <v/>
      </c>
      <c r="BV165" s="305" t="str">
        <f ca="true">+IF(OFFSET('Water Data'!$E$27,0,10*ROW('Water Data'!E159))="","",OFFSET('Water Data'!$E$27,0,10*ROW('Water Data'!E159)))</f>
        <v/>
      </c>
      <c r="BW165" s="305" t="str">
        <f ca="true">+IF(OFFSET('Water Data'!$E$28,0,10*ROW('Water Data'!E159))="","",OFFSET('Water Data'!$E$28,0,10*ROW('Water Data'!E159)))</f>
        <v/>
      </c>
      <c r="BX165" s="305" t="str">
        <f ca="true">+IF(OFFSET('Water Data'!$E$29,0,10*ROW('Water Data'!E159))="","",OFFSET('Water Data'!$E$29,0,10*ROW('Water Data'!E159)))</f>
        <v/>
      </c>
      <c r="BY165" s="305" t="str">
        <f ca="true">+IF(OFFSET('Water Data'!$F$27,0,10*ROW('Water Data'!F159))="","",OFFSET('Water Data'!$F$27,0,10*ROW('Water Data'!F159)))</f>
        <v/>
      </c>
      <c r="BZ165" s="305" t="str">
        <f ca="true">+IF(OFFSET('Water Data'!$F$28,0,10*ROW('Water Data'!F159))="","",OFFSET('Water Data'!$F$28,0,10*ROW('Water Data'!F159)))</f>
        <v/>
      </c>
      <c r="CA165" s="305" t="str">
        <f ca="true">+IF(OFFSET('Water Data'!$F$29,0,10*ROW('Water Data'!F159))="","",OFFSET('Water Data'!$F$29,0,10*ROW('Water Data'!F159)))</f>
        <v/>
      </c>
      <c r="CB165" s="305" t="str">
        <f ca="true">+IF(OFFSET('Water Data'!$G$27,0,10*ROW('Water Data'!G159))="","",OFFSET('Water Data'!$G$27,0,10*ROW('Water Data'!G159)))</f>
        <v/>
      </c>
      <c r="CC165" s="305" t="str">
        <f ca="true">+IF(OFFSET('Water Data'!$G$28,0,10*ROW('Water Data'!G159))="","",OFFSET('Water Data'!$G$28,0,10*ROW('Water Data'!G159)))</f>
        <v/>
      </c>
      <c r="CD165" s="305" t="str">
        <f ca="true">+IF(OFFSET('Water Data'!$G$29,0,10*ROW('Water Data'!G159))="","",OFFSET('Water Data'!$G$29,0,10*ROW('Water Data'!G159)))</f>
        <v/>
      </c>
      <c r="CE165" s="305" t="str">
        <f ca="true">+IF(OFFSET('Water Data'!$H$27,0,10*ROW('Water Data'!H159))="","",OFFSET('Water Data'!$H$27,0,10*ROW('Water Data'!H159)))</f>
        <v/>
      </c>
      <c r="CF165" s="305" t="str">
        <f ca="true">+IF(OFFSET('Water Data'!$H$28,0,10*ROW('Water Data'!H159))="","",OFFSET('Water Data'!$H$28,0,10*ROW('Water Data'!H159)))</f>
        <v/>
      </c>
      <c r="CG165" s="305" t="str">
        <f ca="true">+IF(OFFSET('Water Data'!$H$29,0,10*ROW('Water Data'!H159))="","",OFFSET('Water Data'!$H$29,0,10*ROW('Water Data'!H159)))</f>
        <v/>
      </c>
      <c r="CH165" s="305" t="str">
        <f ca="true">+IF(OFFSET('Water Data'!$I$27,0,10*ROW('Water Data'!I159))="","",OFFSET('Water Data'!$I$27,0,10*ROW('Water Data'!I159)))</f>
        <v/>
      </c>
      <c r="CI165" s="305" t="str">
        <f ca="true">+IF(OFFSET('Water Data'!$I$28,0,10*ROW('Water Data'!I159))="","",OFFSET('Water Data'!$I$28,0,10*ROW('Water Data'!I159)))</f>
        <v/>
      </c>
      <c r="CJ165" s="305" t="str">
        <f ca="true">+IF(OFFSET('Water Data'!$I$29,0,10*ROW('Water Data'!I159))="","",OFFSET('Water Data'!$I$29,0,10*ROW('Water Data'!I159)))</f>
        <v/>
      </c>
      <c r="CK165" s="305" t="str">
        <f ca="true">+IF(OFFSET('Sanitation Data'!$D$28,0,10*ROW('Sanitation Data'!D159))="","",OFFSET('Sanitation Data'!$D$28,0,10*ROW('Sanitation Data'!D159)))</f>
        <v/>
      </c>
      <c r="CL165" s="305" t="str">
        <f ca="true">+IF(OFFSET('Sanitation Data'!$D$29,0,10*ROW('Sanitation Data'!D159))="","",OFFSET('Sanitation Data'!$D$29,0,10*ROW('Sanitation Data'!D159)))</f>
        <v/>
      </c>
      <c r="CM165" s="305" t="str">
        <f ca="true">+IF(OFFSET('Sanitation Data'!$D$30,0,10*ROW('Sanitation Data'!D159))="","",OFFSET('Sanitation Data'!$D$30,0,10*ROW('Sanitation Data'!D159)))</f>
        <v/>
      </c>
      <c r="CN165" s="305" t="str">
        <f ca="true">+IF(OFFSET('Sanitation Data'!$D$31,0,10*ROW('Sanitation Data'!D159))="","",OFFSET('Sanitation Data'!$D$31,0,10*ROW('Sanitation Data'!D159)))</f>
        <v/>
      </c>
      <c r="CO165" s="305" t="str">
        <f ca="true">+IF(OFFSET('Sanitation Data'!$D$32,0,10*ROW('Sanitation Data'!D159))="","",OFFSET('Sanitation Data'!$D$32,0,10*ROW('Sanitation Data'!D159)))</f>
        <v/>
      </c>
      <c r="CP165" s="305" t="str">
        <f ca="true">+IF(OFFSET('Sanitation Data'!$E$28,0,10*ROW('Sanitation Data'!E159))="","",OFFSET('Sanitation Data'!$E$28,0,10*ROW('Sanitation Data'!E159)))</f>
        <v/>
      </c>
      <c r="CQ165" s="305" t="str">
        <f ca="true">+IF(OFFSET('Sanitation Data'!$E$29,0,10*ROW('Sanitation Data'!E159))="","",OFFSET('Sanitation Data'!$E$29,0,10*ROW('Sanitation Data'!E159)))</f>
        <v/>
      </c>
      <c r="CR165" s="305" t="str">
        <f ca="true">+IF(OFFSET('Sanitation Data'!$E$30,0,10*ROW('Sanitation Data'!E159))="","",OFFSET('Sanitation Data'!$E$30,0,10*ROW('Sanitation Data'!E159)))</f>
        <v/>
      </c>
      <c r="CS165" s="305" t="str">
        <f ca="true">+IF(OFFSET('Sanitation Data'!$E$31,0,10*ROW('Sanitation Data'!E159))="","",OFFSET('Sanitation Data'!$E$31,0,10*ROW('Sanitation Data'!E159)))</f>
        <v/>
      </c>
      <c r="CT165" s="305" t="str">
        <f ca="true">+IF(OFFSET('Sanitation Data'!$E$32,0,10*ROW('Sanitation Data'!E159))="","",OFFSET('Sanitation Data'!$E$32,0,10*ROW('Sanitation Data'!E159)))</f>
        <v/>
      </c>
      <c r="CU165" s="305" t="str">
        <f ca="true">+IF(OFFSET('Sanitation Data'!$F$28,0,10*ROW('Sanitation Data'!F159))="","",OFFSET('Sanitation Data'!$F$28,0,10*ROW('Sanitation Data'!F159)))</f>
        <v/>
      </c>
      <c r="CV165" s="305" t="str">
        <f ca="true">+IF(OFFSET('Sanitation Data'!$F$29,0,10*ROW('Sanitation Data'!F159))="","",OFFSET('Sanitation Data'!$F$29,0,10*ROW('Sanitation Data'!F159)))</f>
        <v/>
      </c>
      <c r="CW165" s="305" t="str">
        <f ca="true">+IF(OFFSET('Sanitation Data'!$F$30,0,10*ROW('Sanitation Data'!F159))="","",OFFSET('Sanitation Data'!$F$30,0,10*ROW('Sanitation Data'!F159)))</f>
        <v/>
      </c>
      <c r="CX165" s="305" t="str">
        <f ca="true">+IF(OFFSET('Sanitation Data'!$F$31,0,10*ROW('Sanitation Data'!F159))="","",OFFSET('Sanitation Data'!$F$31,0,10*ROW('Sanitation Data'!F159)))</f>
        <v/>
      </c>
      <c r="CY165" s="305" t="str">
        <f ca="true">+IF(OFFSET('Sanitation Data'!$F$32,0,10*ROW('Sanitation Data'!F159))="","",OFFSET('Sanitation Data'!$F$32,0,10*ROW('Sanitation Data'!F159)))</f>
        <v/>
      </c>
      <c r="CZ165" s="305" t="str">
        <f ca="true">+IF(OFFSET('Sanitation Data'!$G$28,0,10*ROW('Sanitation Data'!G159))="","",OFFSET('Sanitation Data'!$G$28,0,10*ROW('Sanitation Data'!G159)))</f>
        <v/>
      </c>
      <c r="DA165" s="305" t="str">
        <f ca="true">+IF(OFFSET('Sanitation Data'!$G$29,0,10*ROW('Sanitation Data'!G159))="","",OFFSET('Sanitation Data'!$G$29,0,10*ROW('Sanitation Data'!G159)))</f>
        <v/>
      </c>
      <c r="DB165" s="305" t="str">
        <f ca="true">+IF(OFFSET('Sanitation Data'!$G$30,0,10*ROW('Sanitation Data'!G159))="","",OFFSET('Sanitation Data'!$G$30,0,10*ROW('Sanitation Data'!G159)))</f>
        <v/>
      </c>
      <c r="DC165" s="305" t="str">
        <f ca="true">+IF(OFFSET('Sanitation Data'!$G$31,0,10*ROW('Sanitation Data'!G159))="","",OFFSET('Sanitation Data'!$G$31,0,10*ROW('Sanitation Data'!G159)))</f>
        <v/>
      </c>
      <c r="DD165" s="305" t="str">
        <f ca="true">+IF(OFFSET('Sanitation Data'!$G$32,0,10*ROW('Sanitation Data'!G159))="","",OFFSET('Sanitation Data'!$G$32,0,10*ROW('Sanitation Data'!G159)))</f>
        <v/>
      </c>
      <c r="DE165" s="305" t="str">
        <f ca="true">+IF(OFFSET('Sanitation Data'!$H$28,0,10*ROW('Sanitation Data'!H159))="","",OFFSET('Sanitation Data'!$H$28,0,10*ROW('Sanitation Data'!H159)))</f>
        <v/>
      </c>
      <c r="DF165" s="305" t="str">
        <f ca="true">+IF(OFFSET('Sanitation Data'!$H$29,0,10*ROW('Sanitation Data'!H159))="","",OFFSET('Sanitation Data'!$H$29,0,10*ROW('Sanitation Data'!H159)))</f>
        <v/>
      </c>
      <c r="DG165" s="305" t="str">
        <f ca="true">+IF(OFFSET('Sanitation Data'!$H$30,0,10*ROW('Sanitation Data'!H159))="","",OFFSET('Sanitation Data'!$H$30,0,10*ROW('Sanitation Data'!H159)))</f>
        <v/>
      </c>
      <c r="DH165" s="305" t="str">
        <f ca="true">+IF(OFFSET('Sanitation Data'!$H$31,0,10*ROW('Sanitation Data'!H159))="","",OFFSET('Sanitation Data'!$H$31,0,10*ROW('Sanitation Data'!H159)))</f>
        <v/>
      </c>
      <c r="DI165" s="305" t="str">
        <f ca="true">+IF(OFFSET('Sanitation Data'!$H$32,0,10*ROW('Sanitation Data'!H159))="","",OFFSET('Sanitation Data'!$H$32,0,10*ROW('Sanitation Data'!H159)))</f>
        <v/>
      </c>
      <c r="DJ165" s="305" t="str">
        <f ca="true">+IF(OFFSET('Sanitation Data'!$I$28,0,10*ROW('Sanitation Data'!I159))="","",OFFSET('Sanitation Data'!$I$28,0,10*ROW('Sanitation Data'!I159)))</f>
        <v/>
      </c>
      <c r="DK165" s="305" t="str">
        <f ca="true">+IF(OFFSET('Sanitation Data'!$I$29,0,10*ROW('Sanitation Data'!I159))="","",OFFSET('Sanitation Data'!$I$29,0,10*ROW('Sanitation Data'!I159)))</f>
        <v/>
      </c>
      <c r="DL165" s="305" t="str">
        <f ca="true">+IF(OFFSET('Sanitation Data'!$I$30,0,10*ROW('Sanitation Data'!I159))="","",OFFSET('Sanitation Data'!$I$30,0,10*ROW('Sanitation Data'!I159)))</f>
        <v/>
      </c>
      <c r="DM165" s="305" t="str">
        <f ca="true">+IF(OFFSET('Sanitation Data'!$I$31,0,10*ROW('Sanitation Data'!I159))="","",OFFSET('Sanitation Data'!$I$31,0,10*ROW('Sanitation Data'!I159)))</f>
        <v/>
      </c>
      <c r="DN165" s="305" t="str">
        <f ca="true">+IF(OFFSET('Sanitation Data'!$I$32,0,10*ROW('Sanitation Data'!I159))="","",OFFSET('Sanitation Data'!$I$32,0,10*ROW('Sanitation Data'!I159)))</f>
        <v/>
      </c>
      <c r="DO165" s="305" t="str">
        <f ca="true">+IF(OFFSET('Hygiene Data'!$D$11,0,10*ROW('Hygiene Data'!D159))="","",OFFSET('Hygiene Data'!$D$11,0,10*ROW('Hygiene Data'!D159)))</f>
        <v/>
      </c>
      <c r="DP165" s="305" t="str">
        <f ca="true">+IF(OFFSET('Hygiene Data'!$D$12,0,10*ROW('Hygiene Data'!D159))="","",OFFSET('Hygiene Data'!$D$12,0,10*ROW('Hygiene Data'!D159)))</f>
        <v/>
      </c>
      <c r="DQ165" s="305" t="str">
        <f ca="true">+IF(OFFSET('Hygiene Data'!$D$13,0,10*ROW('Hygiene Data'!D159))="","",OFFSET('Hygiene Data'!$D$13,0,10*ROW('Hygiene Data'!D159)))</f>
        <v/>
      </c>
      <c r="DR165" s="305" t="str">
        <f ca="true">+IF(OFFSET('Hygiene Data'!$E$11,0,10*ROW('Hygiene Data'!E159))="","",OFFSET('Hygiene Data'!$E$11,0,10*ROW('Hygiene Data'!E159)))</f>
        <v/>
      </c>
      <c r="DS165" s="305" t="str">
        <f ca="true">+IF(OFFSET('Hygiene Data'!$E$12,0,10*ROW('Hygiene Data'!E159))="","",OFFSET('Hygiene Data'!$E$12,0,10*ROW('Hygiene Data'!E159)))</f>
        <v/>
      </c>
      <c r="DT165" s="305" t="str">
        <f ca="true">+IF(OFFSET('Hygiene Data'!$E$13,0,10*ROW('Hygiene Data'!E159))="","",OFFSET('Hygiene Data'!$E$13,0,10*ROW('Hygiene Data'!E159)))</f>
        <v/>
      </c>
      <c r="DU165" s="305" t="str">
        <f ca="true">+IF(OFFSET('Hygiene Data'!$F$11,0,10*ROW('Hygiene Data'!F159))="","",OFFSET('Hygiene Data'!$F$11,0,10*ROW('Hygiene Data'!F159)))</f>
        <v/>
      </c>
      <c r="DV165" s="305" t="str">
        <f ca="true">+IF(OFFSET('Hygiene Data'!$F$12,0,10*ROW('Hygiene Data'!F159))="","",OFFSET('Hygiene Data'!$F$12,0,10*ROW('Hygiene Data'!F159)))</f>
        <v/>
      </c>
      <c r="DW165" s="305" t="str">
        <f ca="true">+IF(OFFSET('Hygiene Data'!$F$13,0,10*ROW('Hygiene Data'!F159))="","",OFFSET('Hygiene Data'!$F$13,0,10*ROW('Hygiene Data'!F159)))</f>
        <v/>
      </c>
      <c r="DX165" s="305" t="str">
        <f ca="true">+IF(OFFSET('Hygiene Data'!$G$11,0,10*ROW('Hygiene Data'!G159))="","",OFFSET('Hygiene Data'!$G$11,0,10*ROW('Hygiene Data'!G159)))</f>
        <v/>
      </c>
      <c r="DY165" s="305" t="str">
        <f ca="true">+IF(OFFSET('Hygiene Data'!$G$12,0,10*ROW('Hygiene Data'!G159))="","",OFFSET('Hygiene Data'!$G$12,0,10*ROW('Hygiene Data'!G159)))</f>
        <v/>
      </c>
      <c r="DZ165" s="305" t="str">
        <f ca="true">+IF(OFFSET('Hygiene Data'!$G$13,0,10*ROW('Hygiene Data'!G159))="","",OFFSET('Hygiene Data'!$G$13,0,10*ROW('Hygiene Data'!G159)))</f>
        <v/>
      </c>
      <c r="EA165" s="305" t="str">
        <f ca="true">+IF(OFFSET('Hygiene Data'!$H$11,0,10*ROW('Hygiene Data'!H159))="","",OFFSET('Hygiene Data'!$H$11,0,10*ROW('Hygiene Data'!H159)))</f>
        <v/>
      </c>
      <c r="EB165" s="305" t="str">
        <f ca="true">+IF(OFFSET('Hygiene Data'!$H$12,0,10*ROW('Hygiene Data'!H159))="","",OFFSET('Hygiene Data'!$H$12,0,10*ROW('Hygiene Data'!H159)))</f>
        <v/>
      </c>
      <c r="EC165" s="305" t="str">
        <f ca="true">+IF(OFFSET('Hygiene Data'!$H$13,0,10*ROW('Hygiene Data'!H159))="","",OFFSET('Hygiene Data'!$H$13,0,10*ROW('Hygiene Data'!H159)))</f>
        <v/>
      </c>
      <c r="ED165" s="305" t="str">
        <f ca="true">+IF(OFFSET('Hygiene Data'!$I$11,0,10*ROW('Hygiene Data'!I159))="","",OFFSET('Hygiene Data'!$I$11,0,10*ROW('Hygiene Data'!I159)))</f>
        <v/>
      </c>
      <c r="EE165" s="305" t="str">
        <f ca="true">+IF(OFFSET('Hygiene Data'!$I$12,0,10*ROW('Hygiene Data'!I159))="","",OFFSET('Hygiene Data'!$I$12,0,10*ROW('Hygiene Data'!I159)))</f>
        <v/>
      </c>
      <c r="EF165" s="305"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61"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5"/>
      <c r="BS166" s="305" t="str">
        <f ca="true">+IF(OFFSET('Water Data'!$D$27,0,10*ROW('Water Data'!D160))="","",OFFSET('Water Data'!$D$27,0,10*ROW('Water Data'!D160)))</f>
        <v/>
      </c>
      <c r="BT166" s="305" t="str">
        <f ca="true">+IF(OFFSET('Water Data'!$D$28,0,10*ROW('Water Data'!D160))="","",OFFSET('Water Data'!$D$28,0,10*ROW('Water Data'!D160)))</f>
        <v/>
      </c>
      <c r="BU166" s="305" t="str">
        <f ca="true">+IF(OFFSET('Water Data'!$D$29,0,10*ROW('Water Data'!D160))="","",OFFSET('Water Data'!$D$29,0,10*ROW('Water Data'!D160)))</f>
        <v/>
      </c>
      <c r="BV166" s="305" t="str">
        <f ca="true">+IF(OFFSET('Water Data'!$E$27,0,10*ROW('Water Data'!E160))="","",OFFSET('Water Data'!$E$27,0,10*ROW('Water Data'!E160)))</f>
        <v/>
      </c>
      <c r="BW166" s="305" t="str">
        <f ca="true">+IF(OFFSET('Water Data'!$E$28,0,10*ROW('Water Data'!E160))="","",OFFSET('Water Data'!$E$28,0,10*ROW('Water Data'!E160)))</f>
        <v/>
      </c>
      <c r="BX166" s="305" t="str">
        <f ca="true">+IF(OFFSET('Water Data'!$E$29,0,10*ROW('Water Data'!E160))="","",OFFSET('Water Data'!$E$29,0,10*ROW('Water Data'!E160)))</f>
        <v/>
      </c>
      <c r="BY166" s="305" t="str">
        <f ca="true">+IF(OFFSET('Water Data'!$F$27,0,10*ROW('Water Data'!F160))="","",OFFSET('Water Data'!$F$27,0,10*ROW('Water Data'!F160)))</f>
        <v/>
      </c>
      <c r="BZ166" s="305" t="str">
        <f ca="true">+IF(OFFSET('Water Data'!$F$28,0,10*ROW('Water Data'!F160))="","",OFFSET('Water Data'!$F$28,0,10*ROW('Water Data'!F160)))</f>
        <v/>
      </c>
      <c r="CA166" s="305" t="str">
        <f ca="true">+IF(OFFSET('Water Data'!$F$29,0,10*ROW('Water Data'!F160))="","",OFFSET('Water Data'!$F$29,0,10*ROW('Water Data'!F160)))</f>
        <v/>
      </c>
      <c r="CB166" s="305" t="str">
        <f ca="true">+IF(OFFSET('Water Data'!$G$27,0,10*ROW('Water Data'!G160))="","",OFFSET('Water Data'!$G$27,0,10*ROW('Water Data'!G160)))</f>
        <v/>
      </c>
      <c r="CC166" s="305" t="str">
        <f ca="true">+IF(OFFSET('Water Data'!$G$28,0,10*ROW('Water Data'!G160))="","",OFFSET('Water Data'!$G$28,0,10*ROW('Water Data'!G160)))</f>
        <v/>
      </c>
      <c r="CD166" s="305" t="str">
        <f ca="true">+IF(OFFSET('Water Data'!$G$29,0,10*ROW('Water Data'!G160))="","",OFFSET('Water Data'!$G$29,0,10*ROW('Water Data'!G160)))</f>
        <v/>
      </c>
      <c r="CE166" s="305" t="str">
        <f ca="true">+IF(OFFSET('Water Data'!$H$27,0,10*ROW('Water Data'!H160))="","",OFFSET('Water Data'!$H$27,0,10*ROW('Water Data'!H160)))</f>
        <v/>
      </c>
      <c r="CF166" s="305" t="str">
        <f ca="true">+IF(OFFSET('Water Data'!$H$28,0,10*ROW('Water Data'!H160))="","",OFFSET('Water Data'!$H$28,0,10*ROW('Water Data'!H160)))</f>
        <v/>
      </c>
      <c r="CG166" s="305" t="str">
        <f ca="true">+IF(OFFSET('Water Data'!$H$29,0,10*ROW('Water Data'!H160))="","",OFFSET('Water Data'!$H$29,0,10*ROW('Water Data'!H160)))</f>
        <v/>
      </c>
      <c r="CH166" s="305" t="str">
        <f ca="true">+IF(OFFSET('Water Data'!$I$27,0,10*ROW('Water Data'!I160))="","",OFFSET('Water Data'!$I$27,0,10*ROW('Water Data'!I160)))</f>
        <v/>
      </c>
      <c r="CI166" s="305" t="str">
        <f ca="true">+IF(OFFSET('Water Data'!$I$28,0,10*ROW('Water Data'!I160))="","",OFFSET('Water Data'!$I$28,0,10*ROW('Water Data'!I160)))</f>
        <v/>
      </c>
      <c r="CJ166" s="305" t="str">
        <f ca="true">+IF(OFFSET('Water Data'!$I$29,0,10*ROW('Water Data'!I160))="","",OFFSET('Water Data'!$I$29,0,10*ROW('Water Data'!I160)))</f>
        <v/>
      </c>
      <c r="CK166" s="305" t="str">
        <f ca="true">+IF(OFFSET('Sanitation Data'!$D$28,0,10*ROW('Sanitation Data'!D160))="","",OFFSET('Sanitation Data'!$D$28,0,10*ROW('Sanitation Data'!D160)))</f>
        <v/>
      </c>
      <c r="CL166" s="305" t="str">
        <f ca="true">+IF(OFFSET('Sanitation Data'!$D$29,0,10*ROW('Sanitation Data'!D160))="","",OFFSET('Sanitation Data'!$D$29,0,10*ROW('Sanitation Data'!D160)))</f>
        <v/>
      </c>
      <c r="CM166" s="305" t="str">
        <f ca="true">+IF(OFFSET('Sanitation Data'!$D$30,0,10*ROW('Sanitation Data'!D160))="","",OFFSET('Sanitation Data'!$D$30,0,10*ROW('Sanitation Data'!D160)))</f>
        <v/>
      </c>
      <c r="CN166" s="305" t="str">
        <f ca="true">+IF(OFFSET('Sanitation Data'!$D$31,0,10*ROW('Sanitation Data'!D160))="","",OFFSET('Sanitation Data'!$D$31,0,10*ROW('Sanitation Data'!D160)))</f>
        <v/>
      </c>
      <c r="CO166" s="305" t="str">
        <f ca="true">+IF(OFFSET('Sanitation Data'!$D$32,0,10*ROW('Sanitation Data'!D160))="","",OFFSET('Sanitation Data'!$D$32,0,10*ROW('Sanitation Data'!D160)))</f>
        <v/>
      </c>
      <c r="CP166" s="305" t="str">
        <f ca="true">+IF(OFFSET('Sanitation Data'!$E$28,0,10*ROW('Sanitation Data'!E160))="","",OFFSET('Sanitation Data'!$E$28,0,10*ROW('Sanitation Data'!E160)))</f>
        <v/>
      </c>
      <c r="CQ166" s="305" t="str">
        <f ca="true">+IF(OFFSET('Sanitation Data'!$E$29,0,10*ROW('Sanitation Data'!E160))="","",OFFSET('Sanitation Data'!$E$29,0,10*ROW('Sanitation Data'!E160)))</f>
        <v/>
      </c>
      <c r="CR166" s="305" t="str">
        <f ca="true">+IF(OFFSET('Sanitation Data'!$E$30,0,10*ROW('Sanitation Data'!E160))="","",OFFSET('Sanitation Data'!$E$30,0,10*ROW('Sanitation Data'!E160)))</f>
        <v/>
      </c>
      <c r="CS166" s="305" t="str">
        <f ca="true">+IF(OFFSET('Sanitation Data'!$E$31,0,10*ROW('Sanitation Data'!E160))="","",OFFSET('Sanitation Data'!$E$31,0,10*ROW('Sanitation Data'!E160)))</f>
        <v/>
      </c>
      <c r="CT166" s="305" t="str">
        <f ca="true">+IF(OFFSET('Sanitation Data'!$E$32,0,10*ROW('Sanitation Data'!E160))="","",OFFSET('Sanitation Data'!$E$32,0,10*ROW('Sanitation Data'!E160)))</f>
        <v/>
      </c>
      <c r="CU166" s="305" t="str">
        <f ca="true">+IF(OFFSET('Sanitation Data'!$F$28,0,10*ROW('Sanitation Data'!F160))="","",OFFSET('Sanitation Data'!$F$28,0,10*ROW('Sanitation Data'!F160)))</f>
        <v/>
      </c>
      <c r="CV166" s="305" t="str">
        <f ca="true">+IF(OFFSET('Sanitation Data'!$F$29,0,10*ROW('Sanitation Data'!F160))="","",OFFSET('Sanitation Data'!$F$29,0,10*ROW('Sanitation Data'!F160)))</f>
        <v/>
      </c>
      <c r="CW166" s="305" t="str">
        <f ca="true">+IF(OFFSET('Sanitation Data'!$F$30,0,10*ROW('Sanitation Data'!F160))="","",OFFSET('Sanitation Data'!$F$30,0,10*ROW('Sanitation Data'!F160)))</f>
        <v/>
      </c>
      <c r="CX166" s="305" t="str">
        <f ca="true">+IF(OFFSET('Sanitation Data'!$F$31,0,10*ROW('Sanitation Data'!F160))="","",OFFSET('Sanitation Data'!$F$31,0,10*ROW('Sanitation Data'!F160)))</f>
        <v/>
      </c>
      <c r="CY166" s="305" t="str">
        <f ca="true">+IF(OFFSET('Sanitation Data'!$F$32,0,10*ROW('Sanitation Data'!F160))="","",OFFSET('Sanitation Data'!$F$32,0,10*ROW('Sanitation Data'!F160)))</f>
        <v/>
      </c>
      <c r="CZ166" s="305" t="str">
        <f ca="true">+IF(OFFSET('Sanitation Data'!$G$28,0,10*ROW('Sanitation Data'!G160))="","",OFFSET('Sanitation Data'!$G$28,0,10*ROW('Sanitation Data'!G160)))</f>
        <v/>
      </c>
      <c r="DA166" s="305" t="str">
        <f ca="true">+IF(OFFSET('Sanitation Data'!$G$29,0,10*ROW('Sanitation Data'!G160))="","",OFFSET('Sanitation Data'!$G$29,0,10*ROW('Sanitation Data'!G160)))</f>
        <v/>
      </c>
      <c r="DB166" s="305" t="str">
        <f ca="true">+IF(OFFSET('Sanitation Data'!$G$30,0,10*ROW('Sanitation Data'!G160))="","",OFFSET('Sanitation Data'!$G$30,0,10*ROW('Sanitation Data'!G160)))</f>
        <v/>
      </c>
      <c r="DC166" s="305" t="str">
        <f ca="true">+IF(OFFSET('Sanitation Data'!$G$31,0,10*ROW('Sanitation Data'!G160))="","",OFFSET('Sanitation Data'!$G$31,0,10*ROW('Sanitation Data'!G160)))</f>
        <v/>
      </c>
      <c r="DD166" s="305" t="str">
        <f ca="true">+IF(OFFSET('Sanitation Data'!$G$32,0,10*ROW('Sanitation Data'!G160))="","",OFFSET('Sanitation Data'!$G$32,0,10*ROW('Sanitation Data'!G160)))</f>
        <v/>
      </c>
      <c r="DE166" s="305" t="str">
        <f ca="true">+IF(OFFSET('Sanitation Data'!$H$28,0,10*ROW('Sanitation Data'!H160))="","",OFFSET('Sanitation Data'!$H$28,0,10*ROW('Sanitation Data'!H160)))</f>
        <v/>
      </c>
      <c r="DF166" s="305" t="str">
        <f ca="true">+IF(OFFSET('Sanitation Data'!$H$29,0,10*ROW('Sanitation Data'!H160))="","",OFFSET('Sanitation Data'!$H$29,0,10*ROW('Sanitation Data'!H160)))</f>
        <v/>
      </c>
      <c r="DG166" s="305" t="str">
        <f ca="true">+IF(OFFSET('Sanitation Data'!$H$30,0,10*ROW('Sanitation Data'!H160))="","",OFFSET('Sanitation Data'!$H$30,0,10*ROW('Sanitation Data'!H160)))</f>
        <v/>
      </c>
      <c r="DH166" s="305" t="str">
        <f ca="true">+IF(OFFSET('Sanitation Data'!$H$31,0,10*ROW('Sanitation Data'!H160))="","",OFFSET('Sanitation Data'!$H$31,0,10*ROW('Sanitation Data'!H160)))</f>
        <v/>
      </c>
      <c r="DI166" s="305" t="str">
        <f ca="true">+IF(OFFSET('Sanitation Data'!$H$32,0,10*ROW('Sanitation Data'!H160))="","",OFFSET('Sanitation Data'!$H$32,0,10*ROW('Sanitation Data'!H160)))</f>
        <v/>
      </c>
      <c r="DJ166" s="305" t="str">
        <f ca="true">+IF(OFFSET('Sanitation Data'!$I$28,0,10*ROW('Sanitation Data'!I160))="","",OFFSET('Sanitation Data'!$I$28,0,10*ROW('Sanitation Data'!I160)))</f>
        <v/>
      </c>
      <c r="DK166" s="305" t="str">
        <f ca="true">+IF(OFFSET('Sanitation Data'!$I$29,0,10*ROW('Sanitation Data'!I160))="","",OFFSET('Sanitation Data'!$I$29,0,10*ROW('Sanitation Data'!I160)))</f>
        <v/>
      </c>
      <c r="DL166" s="305" t="str">
        <f ca="true">+IF(OFFSET('Sanitation Data'!$I$30,0,10*ROW('Sanitation Data'!I160))="","",OFFSET('Sanitation Data'!$I$30,0,10*ROW('Sanitation Data'!I160)))</f>
        <v/>
      </c>
      <c r="DM166" s="305" t="str">
        <f ca="true">+IF(OFFSET('Sanitation Data'!$I$31,0,10*ROW('Sanitation Data'!I160))="","",OFFSET('Sanitation Data'!$I$31,0,10*ROW('Sanitation Data'!I160)))</f>
        <v/>
      </c>
      <c r="DN166" s="305" t="str">
        <f ca="true">+IF(OFFSET('Sanitation Data'!$I$32,0,10*ROW('Sanitation Data'!I160))="","",OFFSET('Sanitation Data'!$I$32,0,10*ROW('Sanitation Data'!I160)))</f>
        <v/>
      </c>
      <c r="DO166" s="305" t="str">
        <f ca="true">+IF(OFFSET('Hygiene Data'!$D$11,0,10*ROW('Hygiene Data'!D160))="","",OFFSET('Hygiene Data'!$D$11,0,10*ROW('Hygiene Data'!D160)))</f>
        <v/>
      </c>
      <c r="DP166" s="305" t="str">
        <f ca="true">+IF(OFFSET('Hygiene Data'!$D$12,0,10*ROW('Hygiene Data'!D160))="","",OFFSET('Hygiene Data'!$D$12,0,10*ROW('Hygiene Data'!D160)))</f>
        <v/>
      </c>
      <c r="DQ166" s="305" t="str">
        <f ca="true">+IF(OFFSET('Hygiene Data'!$D$13,0,10*ROW('Hygiene Data'!D160))="","",OFFSET('Hygiene Data'!$D$13,0,10*ROW('Hygiene Data'!D160)))</f>
        <v/>
      </c>
      <c r="DR166" s="305" t="str">
        <f ca="true">+IF(OFFSET('Hygiene Data'!$E$11,0,10*ROW('Hygiene Data'!E160))="","",OFFSET('Hygiene Data'!$E$11,0,10*ROW('Hygiene Data'!E160)))</f>
        <v/>
      </c>
      <c r="DS166" s="305" t="str">
        <f ca="true">+IF(OFFSET('Hygiene Data'!$E$12,0,10*ROW('Hygiene Data'!E160))="","",OFFSET('Hygiene Data'!$E$12,0,10*ROW('Hygiene Data'!E160)))</f>
        <v/>
      </c>
      <c r="DT166" s="305" t="str">
        <f ca="true">+IF(OFFSET('Hygiene Data'!$E$13,0,10*ROW('Hygiene Data'!E160))="","",OFFSET('Hygiene Data'!$E$13,0,10*ROW('Hygiene Data'!E160)))</f>
        <v/>
      </c>
      <c r="DU166" s="305" t="str">
        <f ca="true">+IF(OFFSET('Hygiene Data'!$F$11,0,10*ROW('Hygiene Data'!F160))="","",OFFSET('Hygiene Data'!$F$11,0,10*ROW('Hygiene Data'!F160)))</f>
        <v/>
      </c>
      <c r="DV166" s="305" t="str">
        <f ca="true">+IF(OFFSET('Hygiene Data'!$F$12,0,10*ROW('Hygiene Data'!F160))="","",OFFSET('Hygiene Data'!$F$12,0,10*ROW('Hygiene Data'!F160)))</f>
        <v/>
      </c>
      <c r="DW166" s="305" t="str">
        <f ca="true">+IF(OFFSET('Hygiene Data'!$F$13,0,10*ROW('Hygiene Data'!F160))="","",OFFSET('Hygiene Data'!$F$13,0,10*ROW('Hygiene Data'!F160)))</f>
        <v/>
      </c>
      <c r="DX166" s="305" t="str">
        <f ca="true">+IF(OFFSET('Hygiene Data'!$G$11,0,10*ROW('Hygiene Data'!G160))="","",OFFSET('Hygiene Data'!$G$11,0,10*ROW('Hygiene Data'!G160)))</f>
        <v/>
      </c>
      <c r="DY166" s="305" t="str">
        <f ca="true">+IF(OFFSET('Hygiene Data'!$G$12,0,10*ROW('Hygiene Data'!G160))="","",OFFSET('Hygiene Data'!$G$12,0,10*ROW('Hygiene Data'!G160)))</f>
        <v/>
      </c>
      <c r="DZ166" s="305" t="str">
        <f ca="true">+IF(OFFSET('Hygiene Data'!$G$13,0,10*ROW('Hygiene Data'!G160))="","",OFFSET('Hygiene Data'!$G$13,0,10*ROW('Hygiene Data'!G160)))</f>
        <v/>
      </c>
      <c r="EA166" s="305" t="str">
        <f ca="true">+IF(OFFSET('Hygiene Data'!$H$11,0,10*ROW('Hygiene Data'!H160))="","",OFFSET('Hygiene Data'!$H$11,0,10*ROW('Hygiene Data'!H160)))</f>
        <v/>
      </c>
      <c r="EB166" s="305" t="str">
        <f ca="true">+IF(OFFSET('Hygiene Data'!$H$12,0,10*ROW('Hygiene Data'!H160))="","",OFFSET('Hygiene Data'!$H$12,0,10*ROW('Hygiene Data'!H160)))</f>
        <v/>
      </c>
      <c r="EC166" s="305" t="str">
        <f ca="true">+IF(OFFSET('Hygiene Data'!$H$13,0,10*ROW('Hygiene Data'!H160))="","",OFFSET('Hygiene Data'!$H$13,0,10*ROW('Hygiene Data'!H160)))</f>
        <v/>
      </c>
      <c r="ED166" s="305" t="str">
        <f ca="true">+IF(OFFSET('Hygiene Data'!$I$11,0,10*ROW('Hygiene Data'!I160))="","",OFFSET('Hygiene Data'!$I$11,0,10*ROW('Hygiene Data'!I160)))</f>
        <v/>
      </c>
      <c r="EE166" s="305" t="str">
        <f ca="true">+IF(OFFSET('Hygiene Data'!$I$12,0,10*ROW('Hygiene Data'!I160))="","",OFFSET('Hygiene Data'!$I$12,0,10*ROW('Hygiene Data'!I160)))</f>
        <v/>
      </c>
      <c r="EF166" s="305"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61"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5"/>
      <c r="BS167" s="305" t="str">
        <f ca="true">+IF(OFFSET('Water Data'!$D$27,0,10*ROW('Water Data'!D161))="","",OFFSET('Water Data'!$D$27,0,10*ROW('Water Data'!D161)))</f>
        <v/>
      </c>
      <c r="BT167" s="305" t="str">
        <f ca="true">+IF(OFFSET('Water Data'!$D$28,0,10*ROW('Water Data'!D161))="","",OFFSET('Water Data'!$D$28,0,10*ROW('Water Data'!D161)))</f>
        <v/>
      </c>
      <c r="BU167" s="305" t="str">
        <f ca="true">+IF(OFFSET('Water Data'!$D$29,0,10*ROW('Water Data'!D161))="","",OFFSET('Water Data'!$D$29,0,10*ROW('Water Data'!D161)))</f>
        <v/>
      </c>
      <c r="BV167" s="305" t="str">
        <f ca="true">+IF(OFFSET('Water Data'!$E$27,0,10*ROW('Water Data'!E161))="","",OFFSET('Water Data'!$E$27,0,10*ROW('Water Data'!E161)))</f>
        <v/>
      </c>
      <c r="BW167" s="305" t="str">
        <f ca="true">+IF(OFFSET('Water Data'!$E$28,0,10*ROW('Water Data'!E161))="","",OFFSET('Water Data'!$E$28,0,10*ROW('Water Data'!E161)))</f>
        <v/>
      </c>
      <c r="BX167" s="305" t="str">
        <f ca="true">+IF(OFFSET('Water Data'!$E$29,0,10*ROW('Water Data'!E161))="","",OFFSET('Water Data'!$E$29,0,10*ROW('Water Data'!E161)))</f>
        <v/>
      </c>
      <c r="BY167" s="305" t="str">
        <f ca="true">+IF(OFFSET('Water Data'!$F$27,0,10*ROW('Water Data'!F161))="","",OFFSET('Water Data'!$F$27,0,10*ROW('Water Data'!F161)))</f>
        <v/>
      </c>
      <c r="BZ167" s="305" t="str">
        <f ca="true">+IF(OFFSET('Water Data'!$F$28,0,10*ROW('Water Data'!F161))="","",OFFSET('Water Data'!$F$28,0,10*ROW('Water Data'!F161)))</f>
        <v/>
      </c>
      <c r="CA167" s="305" t="str">
        <f ca="true">+IF(OFFSET('Water Data'!$F$29,0,10*ROW('Water Data'!F161))="","",OFFSET('Water Data'!$F$29,0,10*ROW('Water Data'!F161)))</f>
        <v/>
      </c>
      <c r="CB167" s="305" t="str">
        <f ca="true">+IF(OFFSET('Water Data'!$G$27,0,10*ROW('Water Data'!G161))="","",OFFSET('Water Data'!$G$27,0,10*ROW('Water Data'!G161)))</f>
        <v/>
      </c>
      <c r="CC167" s="305" t="str">
        <f ca="true">+IF(OFFSET('Water Data'!$G$28,0,10*ROW('Water Data'!G161))="","",OFFSET('Water Data'!$G$28,0,10*ROW('Water Data'!G161)))</f>
        <v/>
      </c>
      <c r="CD167" s="305" t="str">
        <f ca="true">+IF(OFFSET('Water Data'!$G$29,0,10*ROW('Water Data'!G161))="","",OFFSET('Water Data'!$G$29,0,10*ROW('Water Data'!G161)))</f>
        <v/>
      </c>
      <c r="CE167" s="305" t="str">
        <f ca="true">+IF(OFFSET('Water Data'!$H$27,0,10*ROW('Water Data'!H161))="","",OFFSET('Water Data'!$H$27,0,10*ROW('Water Data'!H161)))</f>
        <v/>
      </c>
      <c r="CF167" s="305" t="str">
        <f ca="true">+IF(OFFSET('Water Data'!$H$28,0,10*ROW('Water Data'!H161))="","",OFFSET('Water Data'!$H$28,0,10*ROW('Water Data'!H161)))</f>
        <v/>
      </c>
      <c r="CG167" s="305" t="str">
        <f ca="true">+IF(OFFSET('Water Data'!$H$29,0,10*ROW('Water Data'!H161))="","",OFFSET('Water Data'!$H$29,0,10*ROW('Water Data'!H161)))</f>
        <v/>
      </c>
      <c r="CH167" s="305" t="str">
        <f ca="true">+IF(OFFSET('Water Data'!$I$27,0,10*ROW('Water Data'!I161))="","",OFFSET('Water Data'!$I$27,0,10*ROW('Water Data'!I161)))</f>
        <v/>
      </c>
      <c r="CI167" s="305" t="str">
        <f ca="true">+IF(OFFSET('Water Data'!$I$28,0,10*ROW('Water Data'!I161))="","",OFFSET('Water Data'!$I$28,0,10*ROW('Water Data'!I161)))</f>
        <v/>
      </c>
      <c r="CJ167" s="305" t="str">
        <f ca="true">+IF(OFFSET('Water Data'!$I$29,0,10*ROW('Water Data'!I161))="","",OFFSET('Water Data'!$I$29,0,10*ROW('Water Data'!I161)))</f>
        <v/>
      </c>
      <c r="CK167" s="305" t="str">
        <f ca="true">+IF(OFFSET('Sanitation Data'!$D$28,0,10*ROW('Sanitation Data'!D161))="","",OFFSET('Sanitation Data'!$D$28,0,10*ROW('Sanitation Data'!D161)))</f>
        <v/>
      </c>
      <c r="CL167" s="305" t="str">
        <f ca="true">+IF(OFFSET('Sanitation Data'!$D$29,0,10*ROW('Sanitation Data'!D161))="","",OFFSET('Sanitation Data'!$D$29,0,10*ROW('Sanitation Data'!D161)))</f>
        <v/>
      </c>
      <c r="CM167" s="305" t="str">
        <f ca="true">+IF(OFFSET('Sanitation Data'!$D$30,0,10*ROW('Sanitation Data'!D161))="","",OFFSET('Sanitation Data'!$D$30,0,10*ROW('Sanitation Data'!D161)))</f>
        <v/>
      </c>
      <c r="CN167" s="305" t="str">
        <f ca="true">+IF(OFFSET('Sanitation Data'!$D$31,0,10*ROW('Sanitation Data'!D161))="","",OFFSET('Sanitation Data'!$D$31,0,10*ROW('Sanitation Data'!D161)))</f>
        <v/>
      </c>
      <c r="CO167" s="305" t="str">
        <f ca="true">+IF(OFFSET('Sanitation Data'!$D$32,0,10*ROW('Sanitation Data'!D161))="","",OFFSET('Sanitation Data'!$D$32,0,10*ROW('Sanitation Data'!D161)))</f>
        <v/>
      </c>
      <c r="CP167" s="305" t="str">
        <f ca="true">+IF(OFFSET('Sanitation Data'!$E$28,0,10*ROW('Sanitation Data'!E161))="","",OFFSET('Sanitation Data'!$E$28,0,10*ROW('Sanitation Data'!E161)))</f>
        <v/>
      </c>
      <c r="CQ167" s="305" t="str">
        <f ca="true">+IF(OFFSET('Sanitation Data'!$E$29,0,10*ROW('Sanitation Data'!E161))="","",OFFSET('Sanitation Data'!$E$29,0,10*ROW('Sanitation Data'!E161)))</f>
        <v/>
      </c>
      <c r="CR167" s="305" t="str">
        <f ca="true">+IF(OFFSET('Sanitation Data'!$E$30,0,10*ROW('Sanitation Data'!E161))="","",OFFSET('Sanitation Data'!$E$30,0,10*ROW('Sanitation Data'!E161)))</f>
        <v/>
      </c>
      <c r="CS167" s="305" t="str">
        <f ca="true">+IF(OFFSET('Sanitation Data'!$E$31,0,10*ROW('Sanitation Data'!E161))="","",OFFSET('Sanitation Data'!$E$31,0,10*ROW('Sanitation Data'!E161)))</f>
        <v/>
      </c>
      <c r="CT167" s="305" t="str">
        <f ca="true">+IF(OFFSET('Sanitation Data'!$E$32,0,10*ROW('Sanitation Data'!E161))="","",OFFSET('Sanitation Data'!$E$32,0,10*ROW('Sanitation Data'!E161)))</f>
        <v/>
      </c>
      <c r="CU167" s="305" t="str">
        <f ca="true">+IF(OFFSET('Sanitation Data'!$F$28,0,10*ROW('Sanitation Data'!F161))="","",OFFSET('Sanitation Data'!$F$28,0,10*ROW('Sanitation Data'!F161)))</f>
        <v/>
      </c>
      <c r="CV167" s="305" t="str">
        <f ca="true">+IF(OFFSET('Sanitation Data'!$F$29,0,10*ROW('Sanitation Data'!F161))="","",OFFSET('Sanitation Data'!$F$29,0,10*ROW('Sanitation Data'!F161)))</f>
        <v/>
      </c>
      <c r="CW167" s="305" t="str">
        <f ca="true">+IF(OFFSET('Sanitation Data'!$F$30,0,10*ROW('Sanitation Data'!F161))="","",OFFSET('Sanitation Data'!$F$30,0,10*ROW('Sanitation Data'!F161)))</f>
        <v/>
      </c>
      <c r="CX167" s="305" t="str">
        <f ca="true">+IF(OFFSET('Sanitation Data'!$F$31,0,10*ROW('Sanitation Data'!F161))="","",OFFSET('Sanitation Data'!$F$31,0,10*ROW('Sanitation Data'!F161)))</f>
        <v/>
      </c>
      <c r="CY167" s="305" t="str">
        <f ca="true">+IF(OFFSET('Sanitation Data'!$F$32,0,10*ROW('Sanitation Data'!F161))="","",OFFSET('Sanitation Data'!$F$32,0,10*ROW('Sanitation Data'!F161)))</f>
        <v/>
      </c>
      <c r="CZ167" s="305" t="str">
        <f ca="true">+IF(OFFSET('Sanitation Data'!$G$28,0,10*ROW('Sanitation Data'!G161))="","",OFFSET('Sanitation Data'!$G$28,0,10*ROW('Sanitation Data'!G161)))</f>
        <v/>
      </c>
      <c r="DA167" s="305" t="str">
        <f ca="true">+IF(OFFSET('Sanitation Data'!$G$29,0,10*ROW('Sanitation Data'!G161))="","",OFFSET('Sanitation Data'!$G$29,0,10*ROW('Sanitation Data'!G161)))</f>
        <v/>
      </c>
      <c r="DB167" s="305" t="str">
        <f ca="true">+IF(OFFSET('Sanitation Data'!$G$30,0,10*ROW('Sanitation Data'!G161))="","",OFFSET('Sanitation Data'!$G$30,0,10*ROW('Sanitation Data'!G161)))</f>
        <v/>
      </c>
      <c r="DC167" s="305" t="str">
        <f ca="true">+IF(OFFSET('Sanitation Data'!$G$31,0,10*ROW('Sanitation Data'!G161))="","",OFFSET('Sanitation Data'!$G$31,0,10*ROW('Sanitation Data'!G161)))</f>
        <v/>
      </c>
      <c r="DD167" s="305" t="str">
        <f ca="true">+IF(OFFSET('Sanitation Data'!$G$32,0,10*ROW('Sanitation Data'!G161))="","",OFFSET('Sanitation Data'!$G$32,0,10*ROW('Sanitation Data'!G161)))</f>
        <v/>
      </c>
      <c r="DE167" s="305" t="str">
        <f ca="true">+IF(OFFSET('Sanitation Data'!$H$28,0,10*ROW('Sanitation Data'!H161))="","",OFFSET('Sanitation Data'!$H$28,0,10*ROW('Sanitation Data'!H161)))</f>
        <v/>
      </c>
      <c r="DF167" s="305" t="str">
        <f ca="true">+IF(OFFSET('Sanitation Data'!$H$29,0,10*ROW('Sanitation Data'!H161))="","",OFFSET('Sanitation Data'!$H$29,0,10*ROW('Sanitation Data'!H161)))</f>
        <v/>
      </c>
      <c r="DG167" s="305" t="str">
        <f ca="true">+IF(OFFSET('Sanitation Data'!$H$30,0,10*ROW('Sanitation Data'!H161))="","",OFFSET('Sanitation Data'!$H$30,0,10*ROW('Sanitation Data'!H161)))</f>
        <v/>
      </c>
      <c r="DH167" s="305" t="str">
        <f ca="true">+IF(OFFSET('Sanitation Data'!$H$31,0,10*ROW('Sanitation Data'!H161))="","",OFFSET('Sanitation Data'!$H$31,0,10*ROW('Sanitation Data'!H161)))</f>
        <v/>
      </c>
      <c r="DI167" s="305" t="str">
        <f ca="true">+IF(OFFSET('Sanitation Data'!$H$32,0,10*ROW('Sanitation Data'!H161))="","",OFFSET('Sanitation Data'!$H$32,0,10*ROW('Sanitation Data'!H161)))</f>
        <v/>
      </c>
      <c r="DJ167" s="305" t="str">
        <f ca="true">+IF(OFFSET('Sanitation Data'!$I$28,0,10*ROW('Sanitation Data'!I161))="","",OFFSET('Sanitation Data'!$I$28,0,10*ROW('Sanitation Data'!I161)))</f>
        <v/>
      </c>
      <c r="DK167" s="305" t="str">
        <f ca="true">+IF(OFFSET('Sanitation Data'!$I$29,0,10*ROW('Sanitation Data'!I161))="","",OFFSET('Sanitation Data'!$I$29,0,10*ROW('Sanitation Data'!I161)))</f>
        <v/>
      </c>
      <c r="DL167" s="305" t="str">
        <f ca="true">+IF(OFFSET('Sanitation Data'!$I$30,0,10*ROW('Sanitation Data'!I161))="","",OFFSET('Sanitation Data'!$I$30,0,10*ROW('Sanitation Data'!I161)))</f>
        <v/>
      </c>
      <c r="DM167" s="305" t="str">
        <f ca="true">+IF(OFFSET('Sanitation Data'!$I$31,0,10*ROW('Sanitation Data'!I161))="","",OFFSET('Sanitation Data'!$I$31,0,10*ROW('Sanitation Data'!I161)))</f>
        <v/>
      </c>
      <c r="DN167" s="305" t="str">
        <f ca="true">+IF(OFFSET('Sanitation Data'!$I$32,0,10*ROW('Sanitation Data'!I161))="","",OFFSET('Sanitation Data'!$I$32,0,10*ROW('Sanitation Data'!I161)))</f>
        <v/>
      </c>
      <c r="DO167" s="305" t="str">
        <f ca="true">+IF(OFFSET('Hygiene Data'!$D$11,0,10*ROW('Hygiene Data'!D161))="","",OFFSET('Hygiene Data'!$D$11,0,10*ROW('Hygiene Data'!D161)))</f>
        <v/>
      </c>
      <c r="DP167" s="305" t="str">
        <f ca="true">+IF(OFFSET('Hygiene Data'!$D$12,0,10*ROW('Hygiene Data'!D161))="","",OFFSET('Hygiene Data'!$D$12,0,10*ROW('Hygiene Data'!D161)))</f>
        <v/>
      </c>
      <c r="DQ167" s="305" t="str">
        <f ca="true">+IF(OFFSET('Hygiene Data'!$D$13,0,10*ROW('Hygiene Data'!D161))="","",OFFSET('Hygiene Data'!$D$13,0,10*ROW('Hygiene Data'!D161)))</f>
        <v/>
      </c>
      <c r="DR167" s="305" t="str">
        <f ca="true">+IF(OFFSET('Hygiene Data'!$E$11,0,10*ROW('Hygiene Data'!E161))="","",OFFSET('Hygiene Data'!$E$11,0,10*ROW('Hygiene Data'!E161)))</f>
        <v/>
      </c>
      <c r="DS167" s="305" t="str">
        <f ca="true">+IF(OFFSET('Hygiene Data'!$E$12,0,10*ROW('Hygiene Data'!E161))="","",OFFSET('Hygiene Data'!$E$12,0,10*ROW('Hygiene Data'!E161)))</f>
        <v/>
      </c>
      <c r="DT167" s="305" t="str">
        <f ca="true">+IF(OFFSET('Hygiene Data'!$E$13,0,10*ROW('Hygiene Data'!E161))="","",OFFSET('Hygiene Data'!$E$13,0,10*ROW('Hygiene Data'!E161)))</f>
        <v/>
      </c>
      <c r="DU167" s="305" t="str">
        <f ca="true">+IF(OFFSET('Hygiene Data'!$F$11,0,10*ROW('Hygiene Data'!F161))="","",OFFSET('Hygiene Data'!$F$11,0,10*ROW('Hygiene Data'!F161)))</f>
        <v/>
      </c>
      <c r="DV167" s="305" t="str">
        <f ca="true">+IF(OFFSET('Hygiene Data'!$F$12,0,10*ROW('Hygiene Data'!F161))="","",OFFSET('Hygiene Data'!$F$12,0,10*ROW('Hygiene Data'!F161)))</f>
        <v/>
      </c>
      <c r="DW167" s="305" t="str">
        <f ca="true">+IF(OFFSET('Hygiene Data'!$F$13,0,10*ROW('Hygiene Data'!F161))="","",OFFSET('Hygiene Data'!$F$13,0,10*ROW('Hygiene Data'!F161)))</f>
        <v/>
      </c>
      <c r="DX167" s="305" t="str">
        <f ca="true">+IF(OFFSET('Hygiene Data'!$G$11,0,10*ROW('Hygiene Data'!G161))="","",OFFSET('Hygiene Data'!$G$11,0,10*ROW('Hygiene Data'!G161)))</f>
        <v/>
      </c>
      <c r="DY167" s="305" t="str">
        <f ca="true">+IF(OFFSET('Hygiene Data'!$G$12,0,10*ROW('Hygiene Data'!G161))="","",OFFSET('Hygiene Data'!$G$12,0,10*ROW('Hygiene Data'!G161)))</f>
        <v/>
      </c>
      <c r="DZ167" s="305" t="str">
        <f ca="true">+IF(OFFSET('Hygiene Data'!$G$13,0,10*ROW('Hygiene Data'!G161))="","",OFFSET('Hygiene Data'!$G$13,0,10*ROW('Hygiene Data'!G161)))</f>
        <v/>
      </c>
      <c r="EA167" s="305" t="str">
        <f ca="true">+IF(OFFSET('Hygiene Data'!$H$11,0,10*ROW('Hygiene Data'!H161))="","",OFFSET('Hygiene Data'!$H$11,0,10*ROW('Hygiene Data'!H161)))</f>
        <v/>
      </c>
      <c r="EB167" s="305" t="str">
        <f ca="true">+IF(OFFSET('Hygiene Data'!$H$12,0,10*ROW('Hygiene Data'!H161))="","",OFFSET('Hygiene Data'!$H$12,0,10*ROW('Hygiene Data'!H161)))</f>
        <v/>
      </c>
      <c r="EC167" s="305" t="str">
        <f ca="true">+IF(OFFSET('Hygiene Data'!$H$13,0,10*ROW('Hygiene Data'!H161))="","",OFFSET('Hygiene Data'!$H$13,0,10*ROW('Hygiene Data'!H161)))</f>
        <v/>
      </c>
      <c r="ED167" s="305" t="str">
        <f ca="true">+IF(OFFSET('Hygiene Data'!$I$11,0,10*ROW('Hygiene Data'!I161))="","",OFFSET('Hygiene Data'!$I$11,0,10*ROW('Hygiene Data'!I161)))</f>
        <v/>
      </c>
      <c r="EE167" s="305" t="str">
        <f ca="true">+IF(OFFSET('Hygiene Data'!$I$12,0,10*ROW('Hygiene Data'!I161))="","",OFFSET('Hygiene Data'!$I$12,0,10*ROW('Hygiene Data'!I161)))</f>
        <v/>
      </c>
      <c r="EF167" s="305"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61"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5"/>
      <c r="BS168" s="305" t="str">
        <f ca="true">+IF(OFFSET('Water Data'!$D$27,0,10*ROW('Water Data'!D162))="","",OFFSET('Water Data'!$D$27,0,10*ROW('Water Data'!D162)))</f>
        <v/>
      </c>
      <c r="BT168" s="305" t="str">
        <f ca="true">+IF(OFFSET('Water Data'!$D$28,0,10*ROW('Water Data'!D162))="","",OFFSET('Water Data'!$D$28,0,10*ROW('Water Data'!D162)))</f>
        <v/>
      </c>
      <c r="BU168" s="305" t="str">
        <f ca="true">+IF(OFFSET('Water Data'!$D$29,0,10*ROW('Water Data'!D162))="","",OFFSET('Water Data'!$D$29,0,10*ROW('Water Data'!D162)))</f>
        <v/>
      </c>
      <c r="BV168" s="305" t="str">
        <f ca="true">+IF(OFFSET('Water Data'!$E$27,0,10*ROW('Water Data'!E162))="","",OFFSET('Water Data'!$E$27,0,10*ROW('Water Data'!E162)))</f>
        <v/>
      </c>
      <c r="BW168" s="305" t="str">
        <f ca="true">+IF(OFFSET('Water Data'!$E$28,0,10*ROW('Water Data'!E162))="","",OFFSET('Water Data'!$E$28,0,10*ROW('Water Data'!E162)))</f>
        <v/>
      </c>
      <c r="BX168" s="305" t="str">
        <f ca="true">+IF(OFFSET('Water Data'!$E$29,0,10*ROW('Water Data'!E162))="","",OFFSET('Water Data'!$E$29,0,10*ROW('Water Data'!E162)))</f>
        <v/>
      </c>
      <c r="BY168" s="305" t="str">
        <f ca="true">+IF(OFFSET('Water Data'!$F$27,0,10*ROW('Water Data'!F162))="","",OFFSET('Water Data'!$F$27,0,10*ROW('Water Data'!F162)))</f>
        <v/>
      </c>
      <c r="BZ168" s="305" t="str">
        <f ca="true">+IF(OFFSET('Water Data'!$F$28,0,10*ROW('Water Data'!F162))="","",OFFSET('Water Data'!$F$28,0,10*ROW('Water Data'!F162)))</f>
        <v/>
      </c>
      <c r="CA168" s="305" t="str">
        <f ca="true">+IF(OFFSET('Water Data'!$F$29,0,10*ROW('Water Data'!F162))="","",OFFSET('Water Data'!$F$29,0,10*ROW('Water Data'!F162)))</f>
        <v/>
      </c>
      <c r="CB168" s="305" t="str">
        <f ca="true">+IF(OFFSET('Water Data'!$G$27,0,10*ROW('Water Data'!G162))="","",OFFSET('Water Data'!$G$27,0,10*ROW('Water Data'!G162)))</f>
        <v/>
      </c>
      <c r="CC168" s="305" t="str">
        <f ca="true">+IF(OFFSET('Water Data'!$G$28,0,10*ROW('Water Data'!G162))="","",OFFSET('Water Data'!$G$28,0,10*ROW('Water Data'!G162)))</f>
        <v/>
      </c>
      <c r="CD168" s="305" t="str">
        <f ca="true">+IF(OFFSET('Water Data'!$G$29,0,10*ROW('Water Data'!G162))="","",OFFSET('Water Data'!$G$29,0,10*ROW('Water Data'!G162)))</f>
        <v/>
      </c>
      <c r="CE168" s="305" t="str">
        <f ca="true">+IF(OFFSET('Water Data'!$H$27,0,10*ROW('Water Data'!H162))="","",OFFSET('Water Data'!$H$27,0,10*ROW('Water Data'!H162)))</f>
        <v/>
      </c>
      <c r="CF168" s="305" t="str">
        <f ca="true">+IF(OFFSET('Water Data'!$H$28,0,10*ROW('Water Data'!H162))="","",OFFSET('Water Data'!$H$28,0,10*ROW('Water Data'!H162)))</f>
        <v/>
      </c>
      <c r="CG168" s="305" t="str">
        <f ca="true">+IF(OFFSET('Water Data'!$H$29,0,10*ROW('Water Data'!H162))="","",OFFSET('Water Data'!$H$29,0,10*ROW('Water Data'!H162)))</f>
        <v/>
      </c>
      <c r="CH168" s="305" t="str">
        <f ca="true">+IF(OFFSET('Water Data'!$I$27,0,10*ROW('Water Data'!I162))="","",OFFSET('Water Data'!$I$27,0,10*ROW('Water Data'!I162)))</f>
        <v/>
      </c>
      <c r="CI168" s="305" t="str">
        <f ca="true">+IF(OFFSET('Water Data'!$I$28,0,10*ROW('Water Data'!I162))="","",OFFSET('Water Data'!$I$28,0,10*ROW('Water Data'!I162)))</f>
        <v/>
      </c>
      <c r="CJ168" s="305" t="str">
        <f ca="true">+IF(OFFSET('Water Data'!$I$29,0,10*ROW('Water Data'!I162))="","",OFFSET('Water Data'!$I$29,0,10*ROW('Water Data'!I162)))</f>
        <v/>
      </c>
      <c r="CK168" s="305" t="str">
        <f ca="true">+IF(OFFSET('Sanitation Data'!$D$28,0,10*ROW('Sanitation Data'!D162))="","",OFFSET('Sanitation Data'!$D$28,0,10*ROW('Sanitation Data'!D162)))</f>
        <v/>
      </c>
      <c r="CL168" s="305" t="str">
        <f ca="true">+IF(OFFSET('Sanitation Data'!$D$29,0,10*ROW('Sanitation Data'!D162))="","",OFFSET('Sanitation Data'!$D$29,0,10*ROW('Sanitation Data'!D162)))</f>
        <v/>
      </c>
      <c r="CM168" s="305" t="str">
        <f ca="true">+IF(OFFSET('Sanitation Data'!$D$30,0,10*ROW('Sanitation Data'!D162))="","",OFFSET('Sanitation Data'!$D$30,0,10*ROW('Sanitation Data'!D162)))</f>
        <v/>
      </c>
      <c r="CN168" s="305" t="str">
        <f ca="true">+IF(OFFSET('Sanitation Data'!$D$31,0,10*ROW('Sanitation Data'!D162))="","",OFFSET('Sanitation Data'!$D$31,0,10*ROW('Sanitation Data'!D162)))</f>
        <v/>
      </c>
      <c r="CO168" s="305" t="str">
        <f ca="true">+IF(OFFSET('Sanitation Data'!$D$32,0,10*ROW('Sanitation Data'!D162))="","",OFFSET('Sanitation Data'!$D$32,0,10*ROW('Sanitation Data'!D162)))</f>
        <v/>
      </c>
      <c r="CP168" s="305" t="str">
        <f ca="true">+IF(OFFSET('Sanitation Data'!$E$28,0,10*ROW('Sanitation Data'!E162))="","",OFFSET('Sanitation Data'!$E$28,0,10*ROW('Sanitation Data'!E162)))</f>
        <v/>
      </c>
      <c r="CQ168" s="305" t="str">
        <f ca="true">+IF(OFFSET('Sanitation Data'!$E$29,0,10*ROW('Sanitation Data'!E162))="","",OFFSET('Sanitation Data'!$E$29,0,10*ROW('Sanitation Data'!E162)))</f>
        <v/>
      </c>
      <c r="CR168" s="305" t="str">
        <f ca="true">+IF(OFFSET('Sanitation Data'!$E$30,0,10*ROW('Sanitation Data'!E162))="","",OFFSET('Sanitation Data'!$E$30,0,10*ROW('Sanitation Data'!E162)))</f>
        <v/>
      </c>
      <c r="CS168" s="305" t="str">
        <f ca="true">+IF(OFFSET('Sanitation Data'!$E$31,0,10*ROW('Sanitation Data'!E162))="","",OFFSET('Sanitation Data'!$E$31,0,10*ROW('Sanitation Data'!E162)))</f>
        <v/>
      </c>
      <c r="CT168" s="305" t="str">
        <f ca="true">+IF(OFFSET('Sanitation Data'!$E$32,0,10*ROW('Sanitation Data'!E162))="","",OFFSET('Sanitation Data'!$E$32,0,10*ROW('Sanitation Data'!E162)))</f>
        <v/>
      </c>
      <c r="CU168" s="305" t="str">
        <f ca="true">+IF(OFFSET('Sanitation Data'!$F$28,0,10*ROW('Sanitation Data'!F162))="","",OFFSET('Sanitation Data'!$F$28,0,10*ROW('Sanitation Data'!F162)))</f>
        <v/>
      </c>
      <c r="CV168" s="305" t="str">
        <f ca="true">+IF(OFFSET('Sanitation Data'!$F$29,0,10*ROW('Sanitation Data'!F162))="","",OFFSET('Sanitation Data'!$F$29,0,10*ROW('Sanitation Data'!F162)))</f>
        <v/>
      </c>
      <c r="CW168" s="305" t="str">
        <f ca="true">+IF(OFFSET('Sanitation Data'!$F$30,0,10*ROW('Sanitation Data'!F162))="","",OFFSET('Sanitation Data'!$F$30,0,10*ROW('Sanitation Data'!F162)))</f>
        <v/>
      </c>
      <c r="CX168" s="305" t="str">
        <f ca="true">+IF(OFFSET('Sanitation Data'!$F$31,0,10*ROW('Sanitation Data'!F162))="","",OFFSET('Sanitation Data'!$F$31,0,10*ROW('Sanitation Data'!F162)))</f>
        <v/>
      </c>
      <c r="CY168" s="305" t="str">
        <f ca="true">+IF(OFFSET('Sanitation Data'!$F$32,0,10*ROW('Sanitation Data'!F162))="","",OFFSET('Sanitation Data'!$F$32,0,10*ROW('Sanitation Data'!F162)))</f>
        <v/>
      </c>
      <c r="CZ168" s="305" t="str">
        <f ca="true">+IF(OFFSET('Sanitation Data'!$G$28,0,10*ROW('Sanitation Data'!G162))="","",OFFSET('Sanitation Data'!$G$28,0,10*ROW('Sanitation Data'!G162)))</f>
        <v/>
      </c>
      <c r="DA168" s="305" t="str">
        <f ca="true">+IF(OFFSET('Sanitation Data'!$G$29,0,10*ROW('Sanitation Data'!G162))="","",OFFSET('Sanitation Data'!$G$29,0,10*ROW('Sanitation Data'!G162)))</f>
        <v/>
      </c>
      <c r="DB168" s="305" t="str">
        <f ca="true">+IF(OFFSET('Sanitation Data'!$G$30,0,10*ROW('Sanitation Data'!G162))="","",OFFSET('Sanitation Data'!$G$30,0,10*ROW('Sanitation Data'!G162)))</f>
        <v/>
      </c>
      <c r="DC168" s="305" t="str">
        <f ca="true">+IF(OFFSET('Sanitation Data'!$G$31,0,10*ROW('Sanitation Data'!G162))="","",OFFSET('Sanitation Data'!$G$31,0,10*ROW('Sanitation Data'!G162)))</f>
        <v/>
      </c>
      <c r="DD168" s="305" t="str">
        <f ca="true">+IF(OFFSET('Sanitation Data'!$G$32,0,10*ROW('Sanitation Data'!G162))="","",OFFSET('Sanitation Data'!$G$32,0,10*ROW('Sanitation Data'!G162)))</f>
        <v/>
      </c>
      <c r="DE168" s="305" t="str">
        <f ca="true">+IF(OFFSET('Sanitation Data'!$H$28,0,10*ROW('Sanitation Data'!H162))="","",OFFSET('Sanitation Data'!$H$28,0,10*ROW('Sanitation Data'!H162)))</f>
        <v/>
      </c>
      <c r="DF168" s="305" t="str">
        <f ca="true">+IF(OFFSET('Sanitation Data'!$H$29,0,10*ROW('Sanitation Data'!H162))="","",OFFSET('Sanitation Data'!$H$29,0,10*ROW('Sanitation Data'!H162)))</f>
        <v/>
      </c>
      <c r="DG168" s="305" t="str">
        <f ca="true">+IF(OFFSET('Sanitation Data'!$H$30,0,10*ROW('Sanitation Data'!H162))="","",OFFSET('Sanitation Data'!$H$30,0,10*ROW('Sanitation Data'!H162)))</f>
        <v/>
      </c>
      <c r="DH168" s="305" t="str">
        <f ca="true">+IF(OFFSET('Sanitation Data'!$H$31,0,10*ROW('Sanitation Data'!H162))="","",OFFSET('Sanitation Data'!$H$31,0,10*ROW('Sanitation Data'!H162)))</f>
        <v/>
      </c>
      <c r="DI168" s="305" t="str">
        <f ca="true">+IF(OFFSET('Sanitation Data'!$H$32,0,10*ROW('Sanitation Data'!H162))="","",OFFSET('Sanitation Data'!$H$32,0,10*ROW('Sanitation Data'!H162)))</f>
        <v/>
      </c>
      <c r="DJ168" s="305" t="str">
        <f ca="true">+IF(OFFSET('Sanitation Data'!$I$28,0,10*ROW('Sanitation Data'!I162))="","",OFFSET('Sanitation Data'!$I$28,0,10*ROW('Sanitation Data'!I162)))</f>
        <v/>
      </c>
      <c r="DK168" s="305" t="str">
        <f ca="true">+IF(OFFSET('Sanitation Data'!$I$29,0,10*ROW('Sanitation Data'!I162))="","",OFFSET('Sanitation Data'!$I$29,0,10*ROW('Sanitation Data'!I162)))</f>
        <v/>
      </c>
      <c r="DL168" s="305" t="str">
        <f ca="true">+IF(OFFSET('Sanitation Data'!$I$30,0,10*ROW('Sanitation Data'!I162))="","",OFFSET('Sanitation Data'!$I$30,0,10*ROW('Sanitation Data'!I162)))</f>
        <v/>
      </c>
      <c r="DM168" s="305" t="str">
        <f ca="true">+IF(OFFSET('Sanitation Data'!$I$31,0,10*ROW('Sanitation Data'!I162))="","",OFFSET('Sanitation Data'!$I$31,0,10*ROW('Sanitation Data'!I162)))</f>
        <v/>
      </c>
      <c r="DN168" s="305" t="str">
        <f ca="true">+IF(OFFSET('Sanitation Data'!$I$32,0,10*ROW('Sanitation Data'!I162))="","",OFFSET('Sanitation Data'!$I$32,0,10*ROW('Sanitation Data'!I162)))</f>
        <v/>
      </c>
      <c r="DO168" s="305" t="str">
        <f ca="true">+IF(OFFSET('Hygiene Data'!$D$11,0,10*ROW('Hygiene Data'!D162))="","",OFFSET('Hygiene Data'!$D$11,0,10*ROW('Hygiene Data'!D162)))</f>
        <v/>
      </c>
      <c r="DP168" s="305" t="str">
        <f ca="true">+IF(OFFSET('Hygiene Data'!$D$12,0,10*ROW('Hygiene Data'!D162))="","",OFFSET('Hygiene Data'!$D$12,0,10*ROW('Hygiene Data'!D162)))</f>
        <v/>
      </c>
      <c r="DQ168" s="305" t="str">
        <f ca="true">+IF(OFFSET('Hygiene Data'!$D$13,0,10*ROW('Hygiene Data'!D162))="","",OFFSET('Hygiene Data'!$D$13,0,10*ROW('Hygiene Data'!D162)))</f>
        <v/>
      </c>
      <c r="DR168" s="305" t="str">
        <f ca="true">+IF(OFFSET('Hygiene Data'!$E$11,0,10*ROW('Hygiene Data'!E162))="","",OFFSET('Hygiene Data'!$E$11,0,10*ROW('Hygiene Data'!E162)))</f>
        <v/>
      </c>
      <c r="DS168" s="305" t="str">
        <f ca="true">+IF(OFFSET('Hygiene Data'!$E$12,0,10*ROW('Hygiene Data'!E162))="","",OFFSET('Hygiene Data'!$E$12,0,10*ROW('Hygiene Data'!E162)))</f>
        <v/>
      </c>
      <c r="DT168" s="305" t="str">
        <f ca="true">+IF(OFFSET('Hygiene Data'!$E$13,0,10*ROW('Hygiene Data'!E162))="","",OFFSET('Hygiene Data'!$E$13,0,10*ROW('Hygiene Data'!E162)))</f>
        <v/>
      </c>
      <c r="DU168" s="305" t="str">
        <f ca="true">+IF(OFFSET('Hygiene Data'!$F$11,0,10*ROW('Hygiene Data'!F162))="","",OFFSET('Hygiene Data'!$F$11,0,10*ROW('Hygiene Data'!F162)))</f>
        <v/>
      </c>
      <c r="DV168" s="305" t="str">
        <f ca="true">+IF(OFFSET('Hygiene Data'!$F$12,0,10*ROW('Hygiene Data'!F162))="","",OFFSET('Hygiene Data'!$F$12,0,10*ROW('Hygiene Data'!F162)))</f>
        <v/>
      </c>
      <c r="DW168" s="305" t="str">
        <f ca="true">+IF(OFFSET('Hygiene Data'!$F$13,0,10*ROW('Hygiene Data'!F162))="","",OFFSET('Hygiene Data'!$F$13,0,10*ROW('Hygiene Data'!F162)))</f>
        <v/>
      </c>
      <c r="DX168" s="305" t="str">
        <f ca="true">+IF(OFFSET('Hygiene Data'!$G$11,0,10*ROW('Hygiene Data'!G162))="","",OFFSET('Hygiene Data'!$G$11,0,10*ROW('Hygiene Data'!G162)))</f>
        <v/>
      </c>
      <c r="DY168" s="305" t="str">
        <f ca="true">+IF(OFFSET('Hygiene Data'!$G$12,0,10*ROW('Hygiene Data'!G162))="","",OFFSET('Hygiene Data'!$G$12,0,10*ROW('Hygiene Data'!G162)))</f>
        <v/>
      </c>
      <c r="DZ168" s="305" t="str">
        <f ca="true">+IF(OFFSET('Hygiene Data'!$G$13,0,10*ROW('Hygiene Data'!G162))="","",OFFSET('Hygiene Data'!$G$13,0,10*ROW('Hygiene Data'!G162)))</f>
        <v/>
      </c>
      <c r="EA168" s="305" t="str">
        <f ca="true">+IF(OFFSET('Hygiene Data'!$H$11,0,10*ROW('Hygiene Data'!H162))="","",OFFSET('Hygiene Data'!$H$11,0,10*ROW('Hygiene Data'!H162)))</f>
        <v/>
      </c>
      <c r="EB168" s="305" t="str">
        <f ca="true">+IF(OFFSET('Hygiene Data'!$H$12,0,10*ROW('Hygiene Data'!H162))="","",OFFSET('Hygiene Data'!$H$12,0,10*ROW('Hygiene Data'!H162)))</f>
        <v/>
      </c>
      <c r="EC168" s="305" t="str">
        <f ca="true">+IF(OFFSET('Hygiene Data'!$H$13,0,10*ROW('Hygiene Data'!H162))="","",OFFSET('Hygiene Data'!$H$13,0,10*ROW('Hygiene Data'!H162)))</f>
        <v/>
      </c>
      <c r="ED168" s="305" t="str">
        <f ca="true">+IF(OFFSET('Hygiene Data'!$I$11,0,10*ROW('Hygiene Data'!I162))="","",OFFSET('Hygiene Data'!$I$11,0,10*ROW('Hygiene Data'!I162)))</f>
        <v/>
      </c>
      <c r="EE168" s="305" t="str">
        <f ca="true">+IF(OFFSET('Hygiene Data'!$I$12,0,10*ROW('Hygiene Data'!I162))="","",OFFSET('Hygiene Data'!$I$12,0,10*ROW('Hygiene Data'!I162)))</f>
        <v/>
      </c>
      <c r="EF168" s="305"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61"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5"/>
      <c r="BS169" s="305" t="str">
        <f ca="true">+IF(OFFSET('Water Data'!$D$27,0,10*ROW('Water Data'!D163))="","",OFFSET('Water Data'!$D$27,0,10*ROW('Water Data'!D163)))</f>
        <v/>
      </c>
      <c r="BT169" s="305" t="str">
        <f ca="true">+IF(OFFSET('Water Data'!$D$28,0,10*ROW('Water Data'!D163))="","",OFFSET('Water Data'!$D$28,0,10*ROW('Water Data'!D163)))</f>
        <v/>
      </c>
      <c r="BU169" s="305" t="str">
        <f ca="true">+IF(OFFSET('Water Data'!$D$29,0,10*ROW('Water Data'!D163))="","",OFFSET('Water Data'!$D$29,0,10*ROW('Water Data'!D163)))</f>
        <v/>
      </c>
      <c r="BV169" s="305" t="str">
        <f ca="true">+IF(OFFSET('Water Data'!$E$27,0,10*ROW('Water Data'!E163))="","",OFFSET('Water Data'!$E$27,0,10*ROW('Water Data'!E163)))</f>
        <v/>
      </c>
      <c r="BW169" s="305" t="str">
        <f ca="true">+IF(OFFSET('Water Data'!$E$28,0,10*ROW('Water Data'!E163))="","",OFFSET('Water Data'!$E$28,0,10*ROW('Water Data'!E163)))</f>
        <v/>
      </c>
      <c r="BX169" s="305" t="str">
        <f ca="true">+IF(OFFSET('Water Data'!$E$29,0,10*ROW('Water Data'!E163))="","",OFFSET('Water Data'!$E$29,0,10*ROW('Water Data'!E163)))</f>
        <v/>
      </c>
      <c r="BY169" s="305" t="str">
        <f ca="true">+IF(OFFSET('Water Data'!$F$27,0,10*ROW('Water Data'!F163))="","",OFFSET('Water Data'!$F$27,0,10*ROW('Water Data'!F163)))</f>
        <v/>
      </c>
      <c r="BZ169" s="305" t="str">
        <f ca="true">+IF(OFFSET('Water Data'!$F$28,0,10*ROW('Water Data'!F163))="","",OFFSET('Water Data'!$F$28,0,10*ROW('Water Data'!F163)))</f>
        <v/>
      </c>
      <c r="CA169" s="305" t="str">
        <f ca="true">+IF(OFFSET('Water Data'!$F$29,0,10*ROW('Water Data'!F163))="","",OFFSET('Water Data'!$F$29,0,10*ROW('Water Data'!F163)))</f>
        <v/>
      </c>
      <c r="CB169" s="305" t="str">
        <f ca="true">+IF(OFFSET('Water Data'!$G$27,0,10*ROW('Water Data'!G163))="","",OFFSET('Water Data'!$G$27,0,10*ROW('Water Data'!G163)))</f>
        <v/>
      </c>
      <c r="CC169" s="305" t="str">
        <f ca="true">+IF(OFFSET('Water Data'!$G$28,0,10*ROW('Water Data'!G163))="","",OFFSET('Water Data'!$G$28,0,10*ROW('Water Data'!G163)))</f>
        <v/>
      </c>
      <c r="CD169" s="305" t="str">
        <f ca="true">+IF(OFFSET('Water Data'!$G$29,0,10*ROW('Water Data'!G163))="","",OFFSET('Water Data'!$G$29,0,10*ROW('Water Data'!G163)))</f>
        <v/>
      </c>
      <c r="CE169" s="305" t="str">
        <f ca="true">+IF(OFFSET('Water Data'!$H$27,0,10*ROW('Water Data'!H163))="","",OFFSET('Water Data'!$H$27,0,10*ROW('Water Data'!H163)))</f>
        <v/>
      </c>
      <c r="CF169" s="305" t="str">
        <f ca="true">+IF(OFFSET('Water Data'!$H$28,0,10*ROW('Water Data'!H163))="","",OFFSET('Water Data'!$H$28,0,10*ROW('Water Data'!H163)))</f>
        <v/>
      </c>
      <c r="CG169" s="305" t="str">
        <f ca="true">+IF(OFFSET('Water Data'!$H$29,0,10*ROW('Water Data'!H163))="","",OFFSET('Water Data'!$H$29,0,10*ROW('Water Data'!H163)))</f>
        <v/>
      </c>
      <c r="CH169" s="305" t="str">
        <f ca="true">+IF(OFFSET('Water Data'!$I$27,0,10*ROW('Water Data'!I163))="","",OFFSET('Water Data'!$I$27,0,10*ROW('Water Data'!I163)))</f>
        <v/>
      </c>
      <c r="CI169" s="305" t="str">
        <f ca="true">+IF(OFFSET('Water Data'!$I$28,0,10*ROW('Water Data'!I163))="","",OFFSET('Water Data'!$I$28,0,10*ROW('Water Data'!I163)))</f>
        <v/>
      </c>
      <c r="CJ169" s="305" t="str">
        <f ca="true">+IF(OFFSET('Water Data'!$I$29,0,10*ROW('Water Data'!I163))="","",OFFSET('Water Data'!$I$29,0,10*ROW('Water Data'!I163)))</f>
        <v/>
      </c>
      <c r="CK169" s="305" t="str">
        <f ca="true">+IF(OFFSET('Sanitation Data'!$D$28,0,10*ROW('Sanitation Data'!D163))="","",OFFSET('Sanitation Data'!$D$28,0,10*ROW('Sanitation Data'!D163)))</f>
        <v/>
      </c>
      <c r="CL169" s="305" t="str">
        <f ca="true">+IF(OFFSET('Sanitation Data'!$D$29,0,10*ROW('Sanitation Data'!D163))="","",OFFSET('Sanitation Data'!$D$29,0,10*ROW('Sanitation Data'!D163)))</f>
        <v/>
      </c>
      <c r="CM169" s="305" t="str">
        <f ca="true">+IF(OFFSET('Sanitation Data'!$D$30,0,10*ROW('Sanitation Data'!D163))="","",OFFSET('Sanitation Data'!$D$30,0,10*ROW('Sanitation Data'!D163)))</f>
        <v/>
      </c>
      <c r="CN169" s="305" t="str">
        <f ca="true">+IF(OFFSET('Sanitation Data'!$D$31,0,10*ROW('Sanitation Data'!D163))="","",OFFSET('Sanitation Data'!$D$31,0,10*ROW('Sanitation Data'!D163)))</f>
        <v/>
      </c>
      <c r="CO169" s="305" t="str">
        <f ca="true">+IF(OFFSET('Sanitation Data'!$D$32,0,10*ROW('Sanitation Data'!D163))="","",OFFSET('Sanitation Data'!$D$32,0,10*ROW('Sanitation Data'!D163)))</f>
        <v/>
      </c>
      <c r="CP169" s="305" t="str">
        <f ca="true">+IF(OFFSET('Sanitation Data'!$E$28,0,10*ROW('Sanitation Data'!E163))="","",OFFSET('Sanitation Data'!$E$28,0,10*ROW('Sanitation Data'!E163)))</f>
        <v/>
      </c>
      <c r="CQ169" s="305" t="str">
        <f ca="true">+IF(OFFSET('Sanitation Data'!$E$29,0,10*ROW('Sanitation Data'!E163))="","",OFFSET('Sanitation Data'!$E$29,0,10*ROW('Sanitation Data'!E163)))</f>
        <v/>
      </c>
      <c r="CR169" s="305" t="str">
        <f ca="true">+IF(OFFSET('Sanitation Data'!$E$30,0,10*ROW('Sanitation Data'!E163))="","",OFFSET('Sanitation Data'!$E$30,0,10*ROW('Sanitation Data'!E163)))</f>
        <v/>
      </c>
      <c r="CS169" s="305" t="str">
        <f ca="true">+IF(OFFSET('Sanitation Data'!$E$31,0,10*ROW('Sanitation Data'!E163))="","",OFFSET('Sanitation Data'!$E$31,0,10*ROW('Sanitation Data'!E163)))</f>
        <v/>
      </c>
      <c r="CT169" s="305" t="str">
        <f ca="true">+IF(OFFSET('Sanitation Data'!$E$32,0,10*ROW('Sanitation Data'!E163))="","",OFFSET('Sanitation Data'!$E$32,0,10*ROW('Sanitation Data'!E163)))</f>
        <v/>
      </c>
      <c r="CU169" s="305" t="str">
        <f ca="true">+IF(OFFSET('Sanitation Data'!$F$28,0,10*ROW('Sanitation Data'!F163))="","",OFFSET('Sanitation Data'!$F$28,0,10*ROW('Sanitation Data'!F163)))</f>
        <v/>
      </c>
      <c r="CV169" s="305" t="str">
        <f ca="true">+IF(OFFSET('Sanitation Data'!$F$29,0,10*ROW('Sanitation Data'!F163))="","",OFFSET('Sanitation Data'!$F$29,0,10*ROW('Sanitation Data'!F163)))</f>
        <v/>
      </c>
      <c r="CW169" s="305" t="str">
        <f ca="true">+IF(OFFSET('Sanitation Data'!$F$30,0,10*ROW('Sanitation Data'!F163))="","",OFFSET('Sanitation Data'!$F$30,0,10*ROW('Sanitation Data'!F163)))</f>
        <v/>
      </c>
      <c r="CX169" s="305" t="str">
        <f ca="true">+IF(OFFSET('Sanitation Data'!$F$31,0,10*ROW('Sanitation Data'!F163))="","",OFFSET('Sanitation Data'!$F$31,0,10*ROW('Sanitation Data'!F163)))</f>
        <v/>
      </c>
      <c r="CY169" s="305" t="str">
        <f ca="true">+IF(OFFSET('Sanitation Data'!$F$32,0,10*ROW('Sanitation Data'!F163))="","",OFFSET('Sanitation Data'!$F$32,0,10*ROW('Sanitation Data'!F163)))</f>
        <v/>
      </c>
      <c r="CZ169" s="305" t="str">
        <f ca="true">+IF(OFFSET('Sanitation Data'!$G$28,0,10*ROW('Sanitation Data'!G163))="","",OFFSET('Sanitation Data'!$G$28,0,10*ROW('Sanitation Data'!G163)))</f>
        <v/>
      </c>
      <c r="DA169" s="305" t="str">
        <f ca="true">+IF(OFFSET('Sanitation Data'!$G$29,0,10*ROW('Sanitation Data'!G163))="","",OFFSET('Sanitation Data'!$G$29,0,10*ROW('Sanitation Data'!G163)))</f>
        <v/>
      </c>
      <c r="DB169" s="305" t="str">
        <f ca="true">+IF(OFFSET('Sanitation Data'!$G$30,0,10*ROW('Sanitation Data'!G163))="","",OFFSET('Sanitation Data'!$G$30,0,10*ROW('Sanitation Data'!G163)))</f>
        <v/>
      </c>
      <c r="DC169" s="305" t="str">
        <f ca="true">+IF(OFFSET('Sanitation Data'!$G$31,0,10*ROW('Sanitation Data'!G163))="","",OFFSET('Sanitation Data'!$G$31,0,10*ROW('Sanitation Data'!G163)))</f>
        <v/>
      </c>
      <c r="DD169" s="305" t="str">
        <f ca="true">+IF(OFFSET('Sanitation Data'!$G$32,0,10*ROW('Sanitation Data'!G163))="","",OFFSET('Sanitation Data'!$G$32,0,10*ROW('Sanitation Data'!G163)))</f>
        <v/>
      </c>
      <c r="DE169" s="305" t="str">
        <f ca="true">+IF(OFFSET('Sanitation Data'!$H$28,0,10*ROW('Sanitation Data'!H163))="","",OFFSET('Sanitation Data'!$H$28,0,10*ROW('Sanitation Data'!H163)))</f>
        <v/>
      </c>
      <c r="DF169" s="305" t="str">
        <f ca="true">+IF(OFFSET('Sanitation Data'!$H$29,0,10*ROW('Sanitation Data'!H163))="","",OFFSET('Sanitation Data'!$H$29,0,10*ROW('Sanitation Data'!H163)))</f>
        <v/>
      </c>
      <c r="DG169" s="305" t="str">
        <f ca="true">+IF(OFFSET('Sanitation Data'!$H$30,0,10*ROW('Sanitation Data'!H163))="","",OFFSET('Sanitation Data'!$H$30,0,10*ROW('Sanitation Data'!H163)))</f>
        <v/>
      </c>
      <c r="DH169" s="305" t="str">
        <f ca="true">+IF(OFFSET('Sanitation Data'!$H$31,0,10*ROW('Sanitation Data'!H163))="","",OFFSET('Sanitation Data'!$H$31,0,10*ROW('Sanitation Data'!H163)))</f>
        <v/>
      </c>
      <c r="DI169" s="305" t="str">
        <f ca="true">+IF(OFFSET('Sanitation Data'!$H$32,0,10*ROW('Sanitation Data'!H163))="","",OFFSET('Sanitation Data'!$H$32,0,10*ROW('Sanitation Data'!H163)))</f>
        <v/>
      </c>
      <c r="DJ169" s="305" t="str">
        <f ca="true">+IF(OFFSET('Sanitation Data'!$I$28,0,10*ROW('Sanitation Data'!I163))="","",OFFSET('Sanitation Data'!$I$28,0,10*ROW('Sanitation Data'!I163)))</f>
        <v/>
      </c>
      <c r="DK169" s="305" t="str">
        <f ca="true">+IF(OFFSET('Sanitation Data'!$I$29,0,10*ROW('Sanitation Data'!I163))="","",OFFSET('Sanitation Data'!$I$29,0,10*ROW('Sanitation Data'!I163)))</f>
        <v/>
      </c>
      <c r="DL169" s="305" t="str">
        <f ca="true">+IF(OFFSET('Sanitation Data'!$I$30,0,10*ROW('Sanitation Data'!I163))="","",OFFSET('Sanitation Data'!$I$30,0,10*ROW('Sanitation Data'!I163)))</f>
        <v/>
      </c>
      <c r="DM169" s="305" t="str">
        <f ca="true">+IF(OFFSET('Sanitation Data'!$I$31,0,10*ROW('Sanitation Data'!I163))="","",OFFSET('Sanitation Data'!$I$31,0,10*ROW('Sanitation Data'!I163)))</f>
        <v/>
      </c>
      <c r="DN169" s="305" t="str">
        <f ca="true">+IF(OFFSET('Sanitation Data'!$I$32,0,10*ROW('Sanitation Data'!I163))="","",OFFSET('Sanitation Data'!$I$32,0,10*ROW('Sanitation Data'!I163)))</f>
        <v/>
      </c>
      <c r="DO169" s="305" t="str">
        <f ca="true">+IF(OFFSET('Hygiene Data'!$D$11,0,10*ROW('Hygiene Data'!D163))="","",OFFSET('Hygiene Data'!$D$11,0,10*ROW('Hygiene Data'!D163)))</f>
        <v/>
      </c>
      <c r="DP169" s="305" t="str">
        <f ca="true">+IF(OFFSET('Hygiene Data'!$D$12,0,10*ROW('Hygiene Data'!D163))="","",OFFSET('Hygiene Data'!$D$12,0,10*ROW('Hygiene Data'!D163)))</f>
        <v/>
      </c>
      <c r="DQ169" s="305" t="str">
        <f ca="true">+IF(OFFSET('Hygiene Data'!$D$13,0,10*ROW('Hygiene Data'!D163))="","",OFFSET('Hygiene Data'!$D$13,0,10*ROW('Hygiene Data'!D163)))</f>
        <v/>
      </c>
      <c r="DR169" s="305" t="str">
        <f ca="true">+IF(OFFSET('Hygiene Data'!$E$11,0,10*ROW('Hygiene Data'!E163))="","",OFFSET('Hygiene Data'!$E$11,0,10*ROW('Hygiene Data'!E163)))</f>
        <v/>
      </c>
      <c r="DS169" s="305" t="str">
        <f ca="true">+IF(OFFSET('Hygiene Data'!$E$12,0,10*ROW('Hygiene Data'!E163))="","",OFFSET('Hygiene Data'!$E$12,0,10*ROW('Hygiene Data'!E163)))</f>
        <v/>
      </c>
      <c r="DT169" s="305" t="str">
        <f ca="true">+IF(OFFSET('Hygiene Data'!$E$13,0,10*ROW('Hygiene Data'!E163))="","",OFFSET('Hygiene Data'!$E$13,0,10*ROW('Hygiene Data'!E163)))</f>
        <v/>
      </c>
      <c r="DU169" s="305" t="str">
        <f ca="true">+IF(OFFSET('Hygiene Data'!$F$11,0,10*ROW('Hygiene Data'!F163))="","",OFFSET('Hygiene Data'!$F$11,0,10*ROW('Hygiene Data'!F163)))</f>
        <v/>
      </c>
      <c r="DV169" s="305" t="str">
        <f ca="true">+IF(OFFSET('Hygiene Data'!$F$12,0,10*ROW('Hygiene Data'!F163))="","",OFFSET('Hygiene Data'!$F$12,0,10*ROW('Hygiene Data'!F163)))</f>
        <v/>
      </c>
      <c r="DW169" s="305" t="str">
        <f ca="true">+IF(OFFSET('Hygiene Data'!$F$13,0,10*ROW('Hygiene Data'!F163))="","",OFFSET('Hygiene Data'!$F$13,0,10*ROW('Hygiene Data'!F163)))</f>
        <v/>
      </c>
      <c r="DX169" s="305" t="str">
        <f ca="true">+IF(OFFSET('Hygiene Data'!$G$11,0,10*ROW('Hygiene Data'!G163))="","",OFFSET('Hygiene Data'!$G$11,0,10*ROW('Hygiene Data'!G163)))</f>
        <v/>
      </c>
      <c r="DY169" s="305" t="str">
        <f ca="true">+IF(OFFSET('Hygiene Data'!$G$12,0,10*ROW('Hygiene Data'!G163))="","",OFFSET('Hygiene Data'!$G$12,0,10*ROW('Hygiene Data'!G163)))</f>
        <v/>
      </c>
      <c r="DZ169" s="305" t="str">
        <f ca="true">+IF(OFFSET('Hygiene Data'!$G$13,0,10*ROW('Hygiene Data'!G163))="","",OFFSET('Hygiene Data'!$G$13,0,10*ROW('Hygiene Data'!G163)))</f>
        <v/>
      </c>
      <c r="EA169" s="305" t="str">
        <f ca="true">+IF(OFFSET('Hygiene Data'!$H$11,0,10*ROW('Hygiene Data'!H163))="","",OFFSET('Hygiene Data'!$H$11,0,10*ROW('Hygiene Data'!H163)))</f>
        <v/>
      </c>
      <c r="EB169" s="305" t="str">
        <f ca="true">+IF(OFFSET('Hygiene Data'!$H$12,0,10*ROW('Hygiene Data'!H163))="","",OFFSET('Hygiene Data'!$H$12,0,10*ROW('Hygiene Data'!H163)))</f>
        <v/>
      </c>
      <c r="EC169" s="305" t="str">
        <f ca="true">+IF(OFFSET('Hygiene Data'!$H$13,0,10*ROW('Hygiene Data'!H163))="","",OFFSET('Hygiene Data'!$H$13,0,10*ROW('Hygiene Data'!H163)))</f>
        <v/>
      </c>
      <c r="ED169" s="305" t="str">
        <f ca="true">+IF(OFFSET('Hygiene Data'!$I$11,0,10*ROW('Hygiene Data'!I163))="","",OFFSET('Hygiene Data'!$I$11,0,10*ROW('Hygiene Data'!I163)))</f>
        <v/>
      </c>
      <c r="EE169" s="305" t="str">
        <f ca="true">+IF(OFFSET('Hygiene Data'!$I$12,0,10*ROW('Hygiene Data'!I163))="","",OFFSET('Hygiene Data'!$I$12,0,10*ROW('Hygiene Data'!I163)))</f>
        <v/>
      </c>
      <c r="EF169" s="305"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61"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5"/>
      <c r="BS170" s="305" t="str">
        <f ca="true">+IF(OFFSET('Water Data'!$D$27,0,10*ROW('Water Data'!D164))="","",OFFSET('Water Data'!$D$27,0,10*ROW('Water Data'!D164)))</f>
        <v/>
      </c>
      <c r="BT170" s="305" t="str">
        <f ca="true">+IF(OFFSET('Water Data'!$D$28,0,10*ROW('Water Data'!D164))="","",OFFSET('Water Data'!$D$28,0,10*ROW('Water Data'!D164)))</f>
        <v/>
      </c>
      <c r="BU170" s="305" t="str">
        <f ca="true">+IF(OFFSET('Water Data'!$D$29,0,10*ROW('Water Data'!D164))="","",OFFSET('Water Data'!$D$29,0,10*ROW('Water Data'!D164)))</f>
        <v/>
      </c>
      <c r="BV170" s="305" t="str">
        <f ca="true">+IF(OFFSET('Water Data'!$E$27,0,10*ROW('Water Data'!E164))="","",OFFSET('Water Data'!$E$27,0,10*ROW('Water Data'!E164)))</f>
        <v/>
      </c>
      <c r="BW170" s="305" t="str">
        <f ca="true">+IF(OFFSET('Water Data'!$E$28,0,10*ROW('Water Data'!E164))="","",OFFSET('Water Data'!$E$28,0,10*ROW('Water Data'!E164)))</f>
        <v/>
      </c>
      <c r="BX170" s="305" t="str">
        <f ca="true">+IF(OFFSET('Water Data'!$E$29,0,10*ROW('Water Data'!E164))="","",OFFSET('Water Data'!$E$29,0,10*ROW('Water Data'!E164)))</f>
        <v/>
      </c>
      <c r="BY170" s="305" t="str">
        <f ca="true">+IF(OFFSET('Water Data'!$F$27,0,10*ROW('Water Data'!F164))="","",OFFSET('Water Data'!$F$27,0,10*ROW('Water Data'!F164)))</f>
        <v/>
      </c>
      <c r="BZ170" s="305" t="str">
        <f ca="true">+IF(OFFSET('Water Data'!$F$28,0,10*ROW('Water Data'!F164))="","",OFFSET('Water Data'!$F$28,0,10*ROW('Water Data'!F164)))</f>
        <v/>
      </c>
      <c r="CA170" s="305" t="str">
        <f ca="true">+IF(OFFSET('Water Data'!$F$29,0,10*ROW('Water Data'!F164))="","",OFFSET('Water Data'!$F$29,0,10*ROW('Water Data'!F164)))</f>
        <v/>
      </c>
      <c r="CB170" s="305" t="str">
        <f ca="true">+IF(OFFSET('Water Data'!$G$27,0,10*ROW('Water Data'!G164))="","",OFFSET('Water Data'!$G$27,0,10*ROW('Water Data'!G164)))</f>
        <v/>
      </c>
      <c r="CC170" s="305" t="str">
        <f ca="true">+IF(OFFSET('Water Data'!$G$28,0,10*ROW('Water Data'!G164))="","",OFFSET('Water Data'!$G$28,0,10*ROW('Water Data'!G164)))</f>
        <v/>
      </c>
      <c r="CD170" s="305" t="str">
        <f ca="true">+IF(OFFSET('Water Data'!$G$29,0,10*ROW('Water Data'!G164))="","",OFFSET('Water Data'!$G$29,0,10*ROW('Water Data'!G164)))</f>
        <v/>
      </c>
      <c r="CE170" s="305" t="str">
        <f ca="true">+IF(OFFSET('Water Data'!$H$27,0,10*ROW('Water Data'!H164))="","",OFFSET('Water Data'!$H$27,0,10*ROW('Water Data'!H164)))</f>
        <v/>
      </c>
      <c r="CF170" s="305" t="str">
        <f ca="true">+IF(OFFSET('Water Data'!$H$28,0,10*ROW('Water Data'!H164))="","",OFFSET('Water Data'!$H$28,0,10*ROW('Water Data'!H164)))</f>
        <v/>
      </c>
      <c r="CG170" s="305" t="str">
        <f ca="true">+IF(OFFSET('Water Data'!$H$29,0,10*ROW('Water Data'!H164))="","",OFFSET('Water Data'!$H$29,0,10*ROW('Water Data'!H164)))</f>
        <v/>
      </c>
      <c r="CH170" s="305" t="str">
        <f ca="true">+IF(OFFSET('Water Data'!$I$27,0,10*ROW('Water Data'!I164))="","",OFFSET('Water Data'!$I$27,0,10*ROW('Water Data'!I164)))</f>
        <v/>
      </c>
      <c r="CI170" s="305" t="str">
        <f ca="true">+IF(OFFSET('Water Data'!$I$28,0,10*ROW('Water Data'!I164))="","",OFFSET('Water Data'!$I$28,0,10*ROW('Water Data'!I164)))</f>
        <v/>
      </c>
      <c r="CJ170" s="305" t="str">
        <f ca="true">+IF(OFFSET('Water Data'!$I$29,0,10*ROW('Water Data'!I164))="","",OFFSET('Water Data'!$I$29,0,10*ROW('Water Data'!I164)))</f>
        <v/>
      </c>
      <c r="CK170" s="305" t="str">
        <f ca="true">+IF(OFFSET('Sanitation Data'!$D$28,0,10*ROW('Sanitation Data'!D164))="","",OFFSET('Sanitation Data'!$D$28,0,10*ROW('Sanitation Data'!D164)))</f>
        <v/>
      </c>
      <c r="CL170" s="305" t="str">
        <f ca="true">+IF(OFFSET('Sanitation Data'!$D$29,0,10*ROW('Sanitation Data'!D164))="","",OFFSET('Sanitation Data'!$D$29,0,10*ROW('Sanitation Data'!D164)))</f>
        <v/>
      </c>
      <c r="CM170" s="305" t="str">
        <f ca="true">+IF(OFFSET('Sanitation Data'!$D$30,0,10*ROW('Sanitation Data'!D164))="","",OFFSET('Sanitation Data'!$D$30,0,10*ROW('Sanitation Data'!D164)))</f>
        <v/>
      </c>
      <c r="CN170" s="305" t="str">
        <f ca="true">+IF(OFFSET('Sanitation Data'!$D$31,0,10*ROW('Sanitation Data'!D164))="","",OFFSET('Sanitation Data'!$D$31,0,10*ROW('Sanitation Data'!D164)))</f>
        <v/>
      </c>
      <c r="CO170" s="305" t="str">
        <f ca="true">+IF(OFFSET('Sanitation Data'!$D$32,0,10*ROW('Sanitation Data'!D164))="","",OFFSET('Sanitation Data'!$D$32,0,10*ROW('Sanitation Data'!D164)))</f>
        <v/>
      </c>
      <c r="CP170" s="305" t="str">
        <f ca="true">+IF(OFFSET('Sanitation Data'!$E$28,0,10*ROW('Sanitation Data'!E164))="","",OFFSET('Sanitation Data'!$E$28,0,10*ROW('Sanitation Data'!E164)))</f>
        <v/>
      </c>
      <c r="CQ170" s="305" t="str">
        <f ca="true">+IF(OFFSET('Sanitation Data'!$E$29,0,10*ROW('Sanitation Data'!E164))="","",OFFSET('Sanitation Data'!$E$29,0,10*ROW('Sanitation Data'!E164)))</f>
        <v/>
      </c>
      <c r="CR170" s="305" t="str">
        <f ca="true">+IF(OFFSET('Sanitation Data'!$E$30,0,10*ROW('Sanitation Data'!E164))="","",OFFSET('Sanitation Data'!$E$30,0,10*ROW('Sanitation Data'!E164)))</f>
        <v/>
      </c>
      <c r="CS170" s="305" t="str">
        <f ca="true">+IF(OFFSET('Sanitation Data'!$E$31,0,10*ROW('Sanitation Data'!E164))="","",OFFSET('Sanitation Data'!$E$31,0,10*ROW('Sanitation Data'!E164)))</f>
        <v/>
      </c>
      <c r="CT170" s="305" t="str">
        <f ca="true">+IF(OFFSET('Sanitation Data'!$E$32,0,10*ROW('Sanitation Data'!E164))="","",OFFSET('Sanitation Data'!$E$32,0,10*ROW('Sanitation Data'!E164)))</f>
        <v/>
      </c>
      <c r="CU170" s="305" t="str">
        <f ca="true">+IF(OFFSET('Sanitation Data'!$F$28,0,10*ROW('Sanitation Data'!F164))="","",OFFSET('Sanitation Data'!$F$28,0,10*ROW('Sanitation Data'!F164)))</f>
        <v/>
      </c>
      <c r="CV170" s="305" t="str">
        <f ca="true">+IF(OFFSET('Sanitation Data'!$F$29,0,10*ROW('Sanitation Data'!F164))="","",OFFSET('Sanitation Data'!$F$29,0,10*ROW('Sanitation Data'!F164)))</f>
        <v/>
      </c>
      <c r="CW170" s="305" t="str">
        <f ca="true">+IF(OFFSET('Sanitation Data'!$F$30,0,10*ROW('Sanitation Data'!F164))="","",OFFSET('Sanitation Data'!$F$30,0,10*ROW('Sanitation Data'!F164)))</f>
        <v/>
      </c>
      <c r="CX170" s="305" t="str">
        <f ca="true">+IF(OFFSET('Sanitation Data'!$F$31,0,10*ROW('Sanitation Data'!F164))="","",OFFSET('Sanitation Data'!$F$31,0,10*ROW('Sanitation Data'!F164)))</f>
        <v/>
      </c>
      <c r="CY170" s="305" t="str">
        <f ca="true">+IF(OFFSET('Sanitation Data'!$F$32,0,10*ROW('Sanitation Data'!F164))="","",OFFSET('Sanitation Data'!$F$32,0,10*ROW('Sanitation Data'!F164)))</f>
        <v/>
      </c>
      <c r="CZ170" s="305" t="str">
        <f ca="true">+IF(OFFSET('Sanitation Data'!$G$28,0,10*ROW('Sanitation Data'!G164))="","",OFFSET('Sanitation Data'!$G$28,0,10*ROW('Sanitation Data'!G164)))</f>
        <v/>
      </c>
      <c r="DA170" s="305" t="str">
        <f ca="true">+IF(OFFSET('Sanitation Data'!$G$29,0,10*ROW('Sanitation Data'!G164))="","",OFFSET('Sanitation Data'!$G$29,0,10*ROW('Sanitation Data'!G164)))</f>
        <v/>
      </c>
      <c r="DB170" s="305" t="str">
        <f ca="true">+IF(OFFSET('Sanitation Data'!$G$30,0,10*ROW('Sanitation Data'!G164))="","",OFFSET('Sanitation Data'!$G$30,0,10*ROW('Sanitation Data'!G164)))</f>
        <v/>
      </c>
      <c r="DC170" s="305" t="str">
        <f ca="true">+IF(OFFSET('Sanitation Data'!$G$31,0,10*ROW('Sanitation Data'!G164))="","",OFFSET('Sanitation Data'!$G$31,0,10*ROW('Sanitation Data'!G164)))</f>
        <v/>
      </c>
      <c r="DD170" s="305" t="str">
        <f ca="true">+IF(OFFSET('Sanitation Data'!$G$32,0,10*ROW('Sanitation Data'!G164))="","",OFFSET('Sanitation Data'!$G$32,0,10*ROW('Sanitation Data'!G164)))</f>
        <v/>
      </c>
      <c r="DE170" s="305" t="str">
        <f ca="true">+IF(OFFSET('Sanitation Data'!$H$28,0,10*ROW('Sanitation Data'!H164))="","",OFFSET('Sanitation Data'!$H$28,0,10*ROW('Sanitation Data'!H164)))</f>
        <v/>
      </c>
      <c r="DF170" s="305" t="str">
        <f ca="true">+IF(OFFSET('Sanitation Data'!$H$29,0,10*ROW('Sanitation Data'!H164))="","",OFFSET('Sanitation Data'!$H$29,0,10*ROW('Sanitation Data'!H164)))</f>
        <v/>
      </c>
      <c r="DG170" s="305" t="str">
        <f ca="true">+IF(OFFSET('Sanitation Data'!$H$30,0,10*ROW('Sanitation Data'!H164))="","",OFFSET('Sanitation Data'!$H$30,0,10*ROW('Sanitation Data'!H164)))</f>
        <v/>
      </c>
      <c r="DH170" s="305" t="str">
        <f ca="true">+IF(OFFSET('Sanitation Data'!$H$31,0,10*ROW('Sanitation Data'!H164))="","",OFFSET('Sanitation Data'!$H$31,0,10*ROW('Sanitation Data'!H164)))</f>
        <v/>
      </c>
      <c r="DI170" s="305" t="str">
        <f ca="true">+IF(OFFSET('Sanitation Data'!$H$32,0,10*ROW('Sanitation Data'!H164))="","",OFFSET('Sanitation Data'!$H$32,0,10*ROW('Sanitation Data'!H164)))</f>
        <v/>
      </c>
      <c r="DJ170" s="305" t="str">
        <f ca="true">+IF(OFFSET('Sanitation Data'!$I$28,0,10*ROW('Sanitation Data'!I164))="","",OFFSET('Sanitation Data'!$I$28,0,10*ROW('Sanitation Data'!I164)))</f>
        <v/>
      </c>
      <c r="DK170" s="305" t="str">
        <f ca="true">+IF(OFFSET('Sanitation Data'!$I$29,0,10*ROW('Sanitation Data'!I164))="","",OFFSET('Sanitation Data'!$I$29,0,10*ROW('Sanitation Data'!I164)))</f>
        <v/>
      </c>
      <c r="DL170" s="305" t="str">
        <f ca="true">+IF(OFFSET('Sanitation Data'!$I$30,0,10*ROW('Sanitation Data'!I164))="","",OFFSET('Sanitation Data'!$I$30,0,10*ROW('Sanitation Data'!I164)))</f>
        <v/>
      </c>
      <c r="DM170" s="305" t="str">
        <f ca="true">+IF(OFFSET('Sanitation Data'!$I$31,0,10*ROW('Sanitation Data'!I164))="","",OFFSET('Sanitation Data'!$I$31,0,10*ROW('Sanitation Data'!I164)))</f>
        <v/>
      </c>
      <c r="DN170" s="305" t="str">
        <f ca="true">+IF(OFFSET('Sanitation Data'!$I$32,0,10*ROW('Sanitation Data'!I164))="","",OFFSET('Sanitation Data'!$I$32,0,10*ROW('Sanitation Data'!I164)))</f>
        <v/>
      </c>
      <c r="DO170" s="305" t="str">
        <f ca="true">+IF(OFFSET('Hygiene Data'!$D$11,0,10*ROW('Hygiene Data'!D164))="","",OFFSET('Hygiene Data'!$D$11,0,10*ROW('Hygiene Data'!D164)))</f>
        <v/>
      </c>
      <c r="DP170" s="305" t="str">
        <f ca="true">+IF(OFFSET('Hygiene Data'!$D$12,0,10*ROW('Hygiene Data'!D164))="","",OFFSET('Hygiene Data'!$D$12,0,10*ROW('Hygiene Data'!D164)))</f>
        <v/>
      </c>
      <c r="DQ170" s="305" t="str">
        <f ca="true">+IF(OFFSET('Hygiene Data'!$D$13,0,10*ROW('Hygiene Data'!D164))="","",OFFSET('Hygiene Data'!$D$13,0,10*ROW('Hygiene Data'!D164)))</f>
        <v/>
      </c>
      <c r="DR170" s="305" t="str">
        <f ca="true">+IF(OFFSET('Hygiene Data'!$E$11,0,10*ROW('Hygiene Data'!E164))="","",OFFSET('Hygiene Data'!$E$11,0,10*ROW('Hygiene Data'!E164)))</f>
        <v/>
      </c>
      <c r="DS170" s="305" t="str">
        <f ca="true">+IF(OFFSET('Hygiene Data'!$E$12,0,10*ROW('Hygiene Data'!E164))="","",OFFSET('Hygiene Data'!$E$12,0,10*ROW('Hygiene Data'!E164)))</f>
        <v/>
      </c>
      <c r="DT170" s="305" t="str">
        <f ca="true">+IF(OFFSET('Hygiene Data'!$E$13,0,10*ROW('Hygiene Data'!E164))="","",OFFSET('Hygiene Data'!$E$13,0,10*ROW('Hygiene Data'!E164)))</f>
        <v/>
      </c>
      <c r="DU170" s="305" t="str">
        <f ca="true">+IF(OFFSET('Hygiene Data'!$F$11,0,10*ROW('Hygiene Data'!F164))="","",OFFSET('Hygiene Data'!$F$11,0,10*ROW('Hygiene Data'!F164)))</f>
        <v/>
      </c>
      <c r="DV170" s="305" t="str">
        <f ca="true">+IF(OFFSET('Hygiene Data'!$F$12,0,10*ROW('Hygiene Data'!F164))="","",OFFSET('Hygiene Data'!$F$12,0,10*ROW('Hygiene Data'!F164)))</f>
        <v/>
      </c>
      <c r="DW170" s="305" t="str">
        <f ca="true">+IF(OFFSET('Hygiene Data'!$F$13,0,10*ROW('Hygiene Data'!F164))="","",OFFSET('Hygiene Data'!$F$13,0,10*ROW('Hygiene Data'!F164)))</f>
        <v/>
      </c>
      <c r="DX170" s="305" t="str">
        <f ca="true">+IF(OFFSET('Hygiene Data'!$G$11,0,10*ROW('Hygiene Data'!G164))="","",OFFSET('Hygiene Data'!$G$11,0,10*ROW('Hygiene Data'!G164)))</f>
        <v/>
      </c>
      <c r="DY170" s="305" t="str">
        <f ca="true">+IF(OFFSET('Hygiene Data'!$G$12,0,10*ROW('Hygiene Data'!G164))="","",OFFSET('Hygiene Data'!$G$12,0,10*ROW('Hygiene Data'!G164)))</f>
        <v/>
      </c>
      <c r="DZ170" s="305" t="str">
        <f ca="true">+IF(OFFSET('Hygiene Data'!$G$13,0,10*ROW('Hygiene Data'!G164))="","",OFFSET('Hygiene Data'!$G$13,0,10*ROW('Hygiene Data'!G164)))</f>
        <v/>
      </c>
      <c r="EA170" s="305" t="str">
        <f ca="true">+IF(OFFSET('Hygiene Data'!$H$11,0,10*ROW('Hygiene Data'!H164))="","",OFFSET('Hygiene Data'!$H$11,0,10*ROW('Hygiene Data'!H164)))</f>
        <v/>
      </c>
      <c r="EB170" s="305" t="str">
        <f ca="true">+IF(OFFSET('Hygiene Data'!$H$12,0,10*ROW('Hygiene Data'!H164))="","",OFFSET('Hygiene Data'!$H$12,0,10*ROW('Hygiene Data'!H164)))</f>
        <v/>
      </c>
      <c r="EC170" s="305" t="str">
        <f ca="true">+IF(OFFSET('Hygiene Data'!$H$13,0,10*ROW('Hygiene Data'!H164))="","",OFFSET('Hygiene Data'!$H$13,0,10*ROW('Hygiene Data'!H164)))</f>
        <v/>
      </c>
      <c r="ED170" s="305" t="str">
        <f ca="true">+IF(OFFSET('Hygiene Data'!$I$11,0,10*ROW('Hygiene Data'!I164))="","",OFFSET('Hygiene Data'!$I$11,0,10*ROW('Hygiene Data'!I164)))</f>
        <v/>
      </c>
      <c r="EE170" s="305" t="str">
        <f ca="true">+IF(OFFSET('Hygiene Data'!$I$12,0,10*ROW('Hygiene Data'!I164))="","",OFFSET('Hygiene Data'!$I$12,0,10*ROW('Hygiene Data'!I164)))</f>
        <v/>
      </c>
      <c r="EF170" s="305"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61"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5"/>
      <c r="BS171" s="305" t="str">
        <f ca="true">+IF(OFFSET('Water Data'!$D$27,0,10*ROW('Water Data'!D165))="","",OFFSET('Water Data'!$D$27,0,10*ROW('Water Data'!D165)))</f>
        <v/>
      </c>
      <c r="BT171" s="305" t="str">
        <f ca="true">+IF(OFFSET('Water Data'!$D$28,0,10*ROW('Water Data'!D165))="","",OFFSET('Water Data'!$D$28,0,10*ROW('Water Data'!D165)))</f>
        <v/>
      </c>
      <c r="BU171" s="305" t="str">
        <f ca="true">+IF(OFFSET('Water Data'!$D$29,0,10*ROW('Water Data'!D165))="","",OFFSET('Water Data'!$D$29,0,10*ROW('Water Data'!D165)))</f>
        <v/>
      </c>
      <c r="BV171" s="305" t="str">
        <f ca="true">+IF(OFFSET('Water Data'!$E$27,0,10*ROW('Water Data'!E165))="","",OFFSET('Water Data'!$E$27,0,10*ROW('Water Data'!E165)))</f>
        <v/>
      </c>
      <c r="BW171" s="305" t="str">
        <f ca="true">+IF(OFFSET('Water Data'!$E$28,0,10*ROW('Water Data'!E165))="","",OFFSET('Water Data'!$E$28,0,10*ROW('Water Data'!E165)))</f>
        <v/>
      </c>
      <c r="BX171" s="305" t="str">
        <f ca="true">+IF(OFFSET('Water Data'!$E$29,0,10*ROW('Water Data'!E165))="","",OFFSET('Water Data'!$E$29,0,10*ROW('Water Data'!E165)))</f>
        <v/>
      </c>
      <c r="BY171" s="305" t="str">
        <f ca="true">+IF(OFFSET('Water Data'!$F$27,0,10*ROW('Water Data'!F165))="","",OFFSET('Water Data'!$F$27,0,10*ROW('Water Data'!F165)))</f>
        <v/>
      </c>
      <c r="BZ171" s="305" t="str">
        <f ca="true">+IF(OFFSET('Water Data'!$F$28,0,10*ROW('Water Data'!F165))="","",OFFSET('Water Data'!$F$28,0,10*ROW('Water Data'!F165)))</f>
        <v/>
      </c>
      <c r="CA171" s="305" t="str">
        <f ca="true">+IF(OFFSET('Water Data'!$F$29,0,10*ROW('Water Data'!F165))="","",OFFSET('Water Data'!$F$29,0,10*ROW('Water Data'!F165)))</f>
        <v/>
      </c>
      <c r="CB171" s="305" t="str">
        <f ca="true">+IF(OFFSET('Water Data'!$G$27,0,10*ROW('Water Data'!G165))="","",OFFSET('Water Data'!$G$27,0,10*ROW('Water Data'!G165)))</f>
        <v/>
      </c>
      <c r="CC171" s="305" t="str">
        <f ca="true">+IF(OFFSET('Water Data'!$G$28,0,10*ROW('Water Data'!G165))="","",OFFSET('Water Data'!$G$28,0,10*ROW('Water Data'!G165)))</f>
        <v/>
      </c>
      <c r="CD171" s="305" t="str">
        <f ca="true">+IF(OFFSET('Water Data'!$G$29,0,10*ROW('Water Data'!G165))="","",OFFSET('Water Data'!$G$29,0,10*ROW('Water Data'!G165)))</f>
        <v/>
      </c>
      <c r="CE171" s="305" t="str">
        <f ca="true">+IF(OFFSET('Water Data'!$H$27,0,10*ROW('Water Data'!H165))="","",OFFSET('Water Data'!$H$27,0,10*ROW('Water Data'!H165)))</f>
        <v/>
      </c>
      <c r="CF171" s="305" t="str">
        <f ca="true">+IF(OFFSET('Water Data'!$H$28,0,10*ROW('Water Data'!H165))="","",OFFSET('Water Data'!$H$28,0,10*ROW('Water Data'!H165)))</f>
        <v/>
      </c>
      <c r="CG171" s="305" t="str">
        <f ca="true">+IF(OFFSET('Water Data'!$H$29,0,10*ROW('Water Data'!H165))="","",OFFSET('Water Data'!$H$29,0,10*ROW('Water Data'!H165)))</f>
        <v/>
      </c>
      <c r="CH171" s="305" t="str">
        <f ca="true">+IF(OFFSET('Water Data'!$I$27,0,10*ROW('Water Data'!I165))="","",OFFSET('Water Data'!$I$27,0,10*ROW('Water Data'!I165)))</f>
        <v/>
      </c>
      <c r="CI171" s="305" t="str">
        <f ca="true">+IF(OFFSET('Water Data'!$I$28,0,10*ROW('Water Data'!I165))="","",OFFSET('Water Data'!$I$28,0,10*ROW('Water Data'!I165)))</f>
        <v/>
      </c>
      <c r="CJ171" s="305" t="str">
        <f ca="true">+IF(OFFSET('Water Data'!$I$29,0,10*ROW('Water Data'!I165))="","",OFFSET('Water Data'!$I$29,0,10*ROW('Water Data'!I165)))</f>
        <v/>
      </c>
      <c r="CK171" s="305" t="str">
        <f ca="true">+IF(OFFSET('Sanitation Data'!$D$28,0,10*ROW('Sanitation Data'!D165))="","",OFFSET('Sanitation Data'!$D$28,0,10*ROW('Sanitation Data'!D165)))</f>
        <v/>
      </c>
      <c r="CL171" s="305" t="str">
        <f ca="true">+IF(OFFSET('Sanitation Data'!$D$29,0,10*ROW('Sanitation Data'!D165))="","",OFFSET('Sanitation Data'!$D$29,0,10*ROW('Sanitation Data'!D165)))</f>
        <v/>
      </c>
      <c r="CM171" s="305" t="str">
        <f ca="true">+IF(OFFSET('Sanitation Data'!$D$30,0,10*ROW('Sanitation Data'!D165))="","",OFFSET('Sanitation Data'!$D$30,0,10*ROW('Sanitation Data'!D165)))</f>
        <v/>
      </c>
      <c r="CN171" s="305" t="str">
        <f ca="true">+IF(OFFSET('Sanitation Data'!$D$31,0,10*ROW('Sanitation Data'!D165))="","",OFFSET('Sanitation Data'!$D$31,0,10*ROW('Sanitation Data'!D165)))</f>
        <v/>
      </c>
      <c r="CO171" s="305" t="str">
        <f ca="true">+IF(OFFSET('Sanitation Data'!$D$32,0,10*ROW('Sanitation Data'!D165))="","",OFFSET('Sanitation Data'!$D$32,0,10*ROW('Sanitation Data'!D165)))</f>
        <v/>
      </c>
      <c r="CP171" s="305" t="str">
        <f ca="true">+IF(OFFSET('Sanitation Data'!$E$28,0,10*ROW('Sanitation Data'!E165))="","",OFFSET('Sanitation Data'!$E$28,0,10*ROW('Sanitation Data'!E165)))</f>
        <v/>
      </c>
      <c r="CQ171" s="305" t="str">
        <f ca="true">+IF(OFFSET('Sanitation Data'!$E$29,0,10*ROW('Sanitation Data'!E165))="","",OFFSET('Sanitation Data'!$E$29,0,10*ROW('Sanitation Data'!E165)))</f>
        <v/>
      </c>
      <c r="CR171" s="305" t="str">
        <f ca="true">+IF(OFFSET('Sanitation Data'!$E$30,0,10*ROW('Sanitation Data'!E165))="","",OFFSET('Sanitation Data'!$E$30,0,10*ROW('Sanitation Data'!E165)))</f>
        <v/>
      </c>
      <c r="CS171" s="305" t="str">
        <f ca="true">+IF(OFFSET('Sanitation Data'!$E$31,0,10*ROW('Sanitation Data'!E165))="","",OFFSET('Sanitation Data'!$E$31,0,10*ROW('Sanitation Data'!E165)))</f>
        <v/>
      </c>
      <c r="CT171" s="305" t="str">
        <f ca="true">+IF(OFFSET('Sanitation Data'!$E$32,0,10*ROW('Sanitation Data'!E165))="","",OFFSET('Sanitation Data'!$E$32,0,10*ROW('Sanitation Data'!E165)))</f>
        <v/>
      </c>
      <c r="CU171" s="305" t="str">
        <f ca="true">+IF(OFFSET('Sanitation Data'!$F$28,0,10*ROW('Sanitation Data'!F165))="","",OFFSET('Sanitation Data'!$F$28,0,10*ROW('Sanitation Data'!F165)))</f>
        <v/>
      </c>
      <c r="CV171" s="305" t="str">
        <f ca="true">+IF(OFFSET('Sanitation Data'!$F$29,0,10*ROW('Sanitation Data'!F165))="","",OFFSET('Sanitation Data'!$F$29,0,10*ROW('Sanitation Data'!F165)))</f>
        <v/>
      </c>
      <c r="CW171" s="305" t="str">
        <f ca="true">+IF(OFFSET('Sanitation Data'!$F$30,0,10*ROW('Sanitation Data'!F165))="","",OFFSET('Sanitation Data'!$F$30,0,10*ROW('Sanitation Data'!F165)))</f>
        <v/>
      </c>
      <c r="CX171" s="305" t="str">
        <f ca="true">+IF(OFFSET('Sanitation Data'!$F$31,0,10*ROW('Sanitation Data'!F165))="","",OFFSET('Sanitation Data'!$F$31,0,10*ROW('Sanitation Data'!F165)))</f>
        <v/>
      </c>
      <c r="CY171" s="305" t="str">
        <f ca="true">+IF(OFFSET('Sanitation Data'!$F$32,0,10*ROW('Sanitation Data'!F165))="","",OFFSET('Sanitation Data'!$F$32,0,10*ROW('Sanitation Data'!F165)))</f>
        <v/>
      </c>
      <c r="CZ171" s="305" t="str">
        <f ca="true">+IF(OFFSET('Sanitation Data'!$G$28,0,10*ROW('Sanitation Data'!G165))="","",OFFSET('Sanitation Data'!$G$28,0,10*ROW('Sanitation Data'!G165)))</f>
        <v/>
      </c>
      <c r="DA171" s="305" t="str">
        <f ca="true">+IF(OFFSET('Sanitation Data'!$G$29,0,10*ROW('Sanitation Data'!G165))="","",OFFSET('Sanitation Data'!$G$29,0,10*ROW('Sanitation Data'!G165)))</f>
        <v/>
      </c>
      <c r="DB171" s="305" t="str">
        <f ca="true">+IF(OFFSET('Sanitation Data'!$G$30,0,10*ROW('Sanitation Data'!G165))="","",OFFSET('Sanitation Data'!$G$30,0,10*ROW('Sanitation Data'!G165)))</f>
        <v/>
      </c>
      <c r="DC171" s="305" t="str">
        <f ca="true">+IF(OFFSET('Sanitation Data'!$G$31,0,10*ROW('Sanitation Data'!G165))="","",OFFSET('Sanitation Data'!$G$31,0,10*ROW('Sanitation Data'!G165)))</f>
        <v/>
      </c>
      <c r="DD171" s="305" t="str">
        <f ca="true">+IF(OFFSET('Sanitation Data'!$G$32,0,10*ROW('Sanitation Data'!G165))="","",OFFSET('Sanitation Data'!$G$32,0,10*ROW('Sanitation Data'!G165)))</f>
        <v/>
      </c>
      <c r="DE171" s="305" t="str">
        <f ca="true">+IF(OFFSET('Sanitation Data'!$H$28,0,10*ROW('Sanitation Data'!H165))="","",OFFSET('Sanitation Data'!$H$28,0,10*ROW('Sanitation Data'!H165)))</f>
        <v/>
      </c>
      <c r="DF171" s="305" t="str">
        <f ca="true">+IF(OFFSET('Sanitation Data'!$H$29,0,10*ROW('Sanitation Data'!H165))="","",OFFSET('Sanitation Data'!$H$29,0,10*ROW('Sanitation Data'!H165)))</f>
        <v/>
      </c>
      <c r="DG171" s="305" t="str">
        <f ca="true">+IF(OFFSET('Sanitation Data'!$H$30,0,10*ROW('Sanitation Data'!H165))="","",OFFSET('Sanitation Data'!$H$30,0,10*ROW('Sanitation Data'!H165)))</f>
        <v/>
      </c>
      <c r="DH171" s="305" t="str">
        <f ca="true">+IF(OFFSET('Sanitation Data'!$H$31,0,10*ROW('Sanitation Data'!H165))="","",OFFSET('Sanitation Data'!$H$31,0,10*ROW('Sanitation Data'!H165)))</f>
        <v/>
      </c>
      <c r="DI171" s="305" t="str">
        <f ca="true">+IF(OFFSET('Sanitation Data'!$H$32,0,10*ROW('Sanitation Data'!H165))="","",OFFSET('Sanitation Data'!$H$32,0,10*ROW('Sanitation Data'!H165)))</f>
        <v/>
      </c>
      <c r="DJ171" s="305" t="str">
        <f ca="true">+IF(OFFSET('Sanitation Data'!$I$28,0,10*ROW('Sanitation Data'!I165))="","",OFFSET('Sanitation Data'!$I$28,0,10*ROW('Sanitation Data'!I165)))</f>
        <v/>
      </c>
      <c r="DK171" s="305" t="str">
        <f ca="true">+IF(OFFSET('Sanitation Data'!$I$29,0,10*ROW('Sanitation Data'!I165))="","",OFFSET('Sanitation Data'!$I$29,0,10*ROW('Sanitation Data'!I165)))</f>
        <v/>
      </c>
      <c r="DL171" s="305" t="str">
        <f ca="true">+IF(OFFSET('Sanitation Data'!$I$30,0,10*ROW('Sanitation Data'!I165))="","",OFFSET('Sanitation Data'!$I$30,0,10*ROW('Sanitation Data'!I165)))</f>
        <v/>
      </c>
      <c r="DM171" s="305" t="str">
        <f ca="true">+IF(OFFSET('Sanitation Data'!$I$31,0,10*ROW('Sanitation Data'!I165))="","",OFFSET('Sanitation Data'!$I$31,0,10*ROW('Sanitation Data'!I165)))</f>
        <v/>
      </c>
      <c r="DN171" s="305" t="str">
        <f ca="true">+IF(OFFSET('Sanitation Data'!$I$32,0,10*ROW('Sanitation Data'!I165))="","",OFFSET('Sanitation Data'!$I$32,0,10*ROW('Sanitation Data'!I165)))</f>
        <v/>
      </c>
      <c r="DO171" s="305" t="str">
        <f ca="true">+IF(OFFSET('Hygiene Data'!$D$11,0,10*ROW('Hygiene Data'!D165))="","",OFFSET('Hygiene Data'!$D$11,0,10*ROW('Hygiene Data'!D165)))</f>
        <v/>
      </c>
      <c r="DP171" s="305" t="str">
        <f ca="true">+IF(OFFSET('Hygiene Data'!$D$12,0,10*ROW('Hygiene Data'!D165))="","",OFFSET('Hygiene Data'!$D$12,0,10*ROW('Hygiene Data'!D165)))</f>
        <v/>
      </c>
      <c r="DQ171" s="305" t="str">
        <f ca="true">+IF(OFFSET('Hygiene Data'!$D$13,0,10*ROW('Hygiene Data'!D165))="","",OFFSET('Hygiene Data'!$D$13,0,10*ROW('Hygiene Data'!D165)))</f>
        <v/>
      </c>
      <c r="DR171" s="305" t="str">
        <f ca="true">+IF(OFFSET('Hygiene Data'!$E$11,0,10*ROW('Hygiene Data'!E165))="","",OFFSET('Hygiene Data'!$E$11,0,10*ROW('Hygiene Data'!E165)))</f>
        <v/>
      </c>
      <c r="DS171" s="305" t="str">
        <f ca="true">+IF(OFFSET('Hygiene Data'!$E$12,0,10*ROW('Hygiene Data'!E165))="","",OFFSET('Hygiene Data'!$E$12,0,10*ROW('Hygiene Data'!E165)))</f>
        <v/>
      </c>
      <c r="DT171" s="305" t="str">
        <f ca="true">+IF(OFFSET('Hygiene Data'!$E$13,0,10*ROW('Hygiene Data'!E165))="","",OFFSET('Hygiene Data'!$E$13,0,10*ROW('Hygiene Data'!E165)))</f>
        <v/>
      </c>
      <c r="DU171" s="305" t="str">
        <f ca="true">+IF(OFFSET('Hygiene Data'!$F$11,0,10*ROW('Hygiene Data'!F165))="","",OFFSET('Hygiene Data'!$F$11,0,10*ROW('Hygiene Data'!F165)))</f>
        <v/>
      </c>
      <c r="DV171" s="305" t="str">
        <f ca="true">+IF(OFFSET('Hygiene Data'!$F$12,0,10*ROW('Hygiene Data'!F165))="","",OFFSET('Hygiene Data'!$F$12,0,10*ROW('Hygiene Data'!F165)))</f>
        <v/>
      </c>
      <c r="DW171" s="305" t="str">
        <f ca="true">+IF(OFFSET('Hygiene Data'!$F$13,0,10*ROW('Hygiene Data'!F165))="","",OFFSET('Hygiene Data'!$F$13,0,10*ROW('Hygiene Data'!F165)))</f>
        <v/>
      </c>
      <c r="DX171" s="305" t="str">
        <f ca="true">+IF(OFFSET('Hygiene Data'!$G$11,0,10*ROW('Hygiene Data'!G165))="","",OFFSET('Hygiene Data'!$G$11,0,10*ROW('Hygiene Data'!G165)))</f>
        <v/>
      </c>
      <c r="DY171" s="305" t="str">
        <f ca="true">+IF(OFFSET('Hygiene Data'!$G$12,0,10*ROW('Hygiene Data'!G165))="","",OFFSET('Hygiene Data'!$G$12,0,10*ROW('Hygiene Data'!G165)))</f>
        <v/>
      </c>
      <c r="DZ171" s="305" t="str">
        <f ca="true">+IF(OFFSET('Hygiene Data'!$G$13,0,10*ROW('Hygiene Data'!G165))="","",OFFSET('Hygiene Data'!$G$13,0,10*ROW('Hygiene Data'!G165)))</f>
        <v/>
      </c>
      <c r="EA171" s="305" t="str">
        <f ca="true">+IF(OFFSET('Hygiene Data'!$H$11,0,10*ROW('Hygiene Data'!H165))="","",OFFSET('Hygiene Data'!$H$11,0,10*ROW('Hygiene Data'!H165)))</f>
        <v/>
      </c>
      <c r="EB171" s="305" t="str">
        <f ca="true">+IF(OFFSET('Hygiene Data'!$H$12,0,10*ROW('Hygiene Data'!H165))="","",OFFSET('Hygiene Data'!$H$12,0,10*ROW('Hygiene Data'!H165)))</f>
        <v/>
      </c>
      <c r="EC171" s="305" t="str">
        <f ca="true">+IF(OFFSET('Hygiene Data'!$H$13,0,10*ROW('Hygiene Data'!H165))="","",OFFSET('Hygiene Data'!$H$13,0,10*ROW('Hygiene Data'!H165)))</f>
        <v/>
      </c>
      <c r="ED171" s="305" t="str">
        <f ca="true">+IF(OFFSET('Hygiene Data'!$I$11,0,10*ROW('Hygiene Data'!I165))="","",OFFSET('Hygiene Data'!$I$11,0,10*ROW('Hygiene Data'!I165)))</f>
        <v/>
      </c>
      <c r="EE171" s="305" t="str">
        <f ca="true">+IF(OFFSET('Hygiene Data'!$I$12,0,10*ROW('Hygiene Data'!I165))="","",OFFSET('Hygiene Data'!$I$12,0,10*ROW('Hygiene Data'!I165)))</f>
        <v/>
      </c>
      <c r="EF171" s="305"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61"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5"/>
      <c r="BS172" s="305" t="str">
        <f ca="true">+IF(OFFSET('Water Data'!$D$27,0,10*ROW('Water Data'!D166))="","",OFFSET('Water Data'!$D$27,0,10*ROW('Water Data'!D166)))</f>
        <v/>
      </c>
      <c r="BT172" s="305" t="str">
        <f ca="true">+IF(OFFSET('Water Data'!$D$28,0,10*ROW('Water Data'!D166))="","",OFFSET('Water Data'!$D$28,0,10*ROW('Water Data'!D166)))</f>
        <v/>
      </c>
      <c r="BU172" s="305" t="str">
        <f ca="true">+IF(OFFSET('Water Data'!$D$29,0,10*ROW('Water Data'!D166))="","",OFFSET('Water Data'!$D$29,0,10*ROW('Water Data'!D166)))</f>
        <v/>
      </c>
      <c r="BV172" s="305" t="str">
        <f ca="true">+IF(OFFSET('Water Data'!$E$27,0,10*ROW('Water Data'!E166))="","",OFFSET('Water Data'!$E$27,0,10*ROW('Water Data'!E166)))</f>
        <v/>
      </c>
      <c r="BW172" s="305" t="str">
        <f ca="true">+IF(OFFSET('Water Data'!$E$28,0,10*ROW('Water Data'!E166))="","",OFFSET('Water Data'!$E$28,0,10*ROW('Water Data'!E166)))</f>
        <v/>
      </c>
      <c r="BX172" s="305" t="str">
        <f ca="true">+IF(OFFSET('Water Data'!$E$29,0,10*ROW('Water Data'!E166))="","",OFFSET('Water Data'!$E$29,0,10*ROW('Water Data'!E166)))</f>
        <v/>
      </c>
      <c r="BY172" s="305" t="str">
        <f ca="true">+IF(OFFSET('Water Data'!$F$27,0,10*ROW('Water Data'!F166))="","",OFFSET('Water Data'!$F$27,0,10*ROW('Water Data'!F166)))</f>
        <v/>
      </c>
      <c r="BZ172" s="305" t="str">
        <f ca="true">+IF(OFFSET('Water Data'!$F$28,0,10*ROW('Water Data'!F166))="","",OFFSET('Water Data'!$F$28,0,10*ROW('Water Data'!F166)))</f>
        <v/>
      </c>
      <c r="CA172" s="305" t="str">
        <f ca="true">+IF(OFFSET('Water Data'!$F$29,0,10*ROW('Water Data'!F166))="","",OFFSET('Water Data'!$F$29,0,10*ROW('Water Data'!F166)))</f>
        <v/>
      </c>
      <c r="CB172" s="305" t="str">
        <f ca="true">+IF(OFFSET('Water Data'!$G$27,0,10*ROW('Water Data'!G166))="","",OFFSET('Water Data'!$G$27,0,10*ROW('Water Data'!G166)))</f>
        <v/>
      </c>
      <c r="CC172" s="305" t="str">
        <f ca="true">+IF(OFFSET('Water Data'!$G$28,0,10*ROW('Water Data'!G166))="","",OFFSET('Water Data'!$G$28,0,10*ROW('Water Data'!G166)))</f>
        <v/>
      </c>
      <c r="CD172" s="305" t="str">
        <f ca="true">+IF(OFFSET('Water Data'!$G$29,0,10*ROW('Water Data'!G166))="","",OFFSET('Water Data'!$G$29,0,10*ROW('Water Data'!G166)))</f>
        <v/>
      </c>
      <c r="CE172" s="305" t="str">
        <f ca="true">+IF(OFFSET('Water Data'!$H$27,0,10*ROW('Water Data'!H166))="","",OFFSET('Water Data'!$H$27,0,10*ROW('Water Data'!H166)))</f>
        <v/>
      </c>
      <c r="CF172" s="305" t="str">
        <f ca="true">+IF(OFFSET('Water Data'!$H$28,0,10*ROW('Water Data'!H166))="","",OFFSET('Water Data'!$H$28,0,10*ROW('Water Data'!H166)))</f>
        <v/>
      </c>
      <c r="CG172" s="305" t="str">
        <f ca="true">+IF(OFFSET('Water Data'!$H$29,0,10*ROW('Water Data'!H166))="","",OFFSET('Water Data'!$H$29,0,10*ROW('Water Data'!H166)))</f>
        <v/>
      </c>
      <c r="CH172" s="305" t="str">
        <f ca="true">+IF(OFFSET('Water Data'!$I$27,0,10*ROW('Water Data'!I166))="","",OFFSET('Water Data'!$I$27,0,10*ROW('Water Data'!I166)))</f>
        <v/>
      </c>
      <c r="CI172" s="305" t="str">
        <f ca="true">+IF(OFFSET('Water Data'!$I$28,0,10*ROW('Water Data'!I166))="","",OFFSET('Water Data'!$I$28,0,10*ROW('Water Data'!I166)))</f>
        <v/>
      </c>
      <c r="CJ172" s="305" t="str">
        <f ca="true">+IF(OFFSET('Water Data'!$I$29,0,10*ROW('Water Data'!I166))="","",OFFSET('Water Data'!$I$29,0,10*ROW('Water Data'!I166)))</f>
        <v/>
      </c>
      <c r="CK172" s="305" t="str">
        <f ca="true">+IF(OFFSET('Sanitation Data'!$D$28,0,10*ROW('Sanitation Data'!D166))="","",OFFSET('Sanitation Data'!$D$28,0,10*ROW('Sanitation Data'!D166)))</f>
        <v/>
      </c>
      <c r="CL172" s="305" t="str">
        <f ca="true">+IF(OFFSET('Sanitation Data'!$D$29,0,10*ROW('Sanitation Data'!D166))="","",OFFSET('Sanitation Data'!$D$29,0,10*ROW('Sanitation Data'!D166)))</f>
        <v/>
      </c>
      <c r="CM172" s="305" t="str">
        <f ca="true">+IF(OFFSET('Sanitation Data'!$D$30,0,10*ROW('Sanitation Data'!D166))="","",OFFSET('Sanitation Data'!$D$30,0,10*ROW('Sanitation Data'!D166)))</f>
        <v/>
      </c>
      <c r="CN172" s="305" t="str">
        <f ca="true">+IF(OFFSET('Sanitation Data'!$D$31,0,10*ROW('Sanitation Data'!D166))="","",OFFSET('Sanitation Data'!$D$31,0,10*ROW('Sanitation Data'!D166)))</f>
        <v/>
      </c>
      <c r="CO172" s="305" t="str">
        <f ca="true">+IF(OFFSET('Sanitation Data'!$D$32,0,10*ROW('Sanitation Data'!D166))="","",OFFSET('Sanitation Data'!$D$32,0,10*ROW('Sanitation Data'!D166)))</f>
        <v/>
      </c>
      <c r="CP172" s="305" t="str">
        <f ca="true">+IF(OFFSET('Sanitation Data'!$E$28,0,10*ROW('Sanitation Data'!E166))="","",OFFSET('Sanitation Data'!$E$28,0,10*ROW('Sanitation Data'!E166)))</f>
        <v/>
      </c>
      <c r="CQ172" s="305" t="str">
        <f ca="true">+IF(OFFSET('Sanitation Data'!$E$29,0,10*ROW('Sanitation Data'!E166))="","",OFFSET('Sanitation Data'!$E$29,0,10*ROW('Sanitation Data'!E166)))</f>
        <v/>
      </c>
      <c r="CR172" s="305" t="str">
        <f ca="true">+IF(OFFSET('Sanitation Data'!$E$30,0,10*ROW('Sanitation Data'!E166))="","",OFFSET('Sanitation Data'!$E$30,0,10*ROW('Sanitation Data'!E166)))</f>
        <v/>
      </c>
      <c r="CS172" s="305" t="str">
        <f ca="true">+IF(OFFSET('Sanitation Data'!$E$31,0,10*ROW('Sanitation Data'!E166))="","",OFFSET('Sanitation Data'!$E$31,0,10*ROW('Sanitation Data'!E166)))</f>
        <v/>
      </c>
      <c r="CT172" s="305" t="str">
        <f ca="true">+IF(OFFSET('Sanitation Data'!$E$32,0,10*ROW('Sanitation Data'!E166))="","",OFFSET('Sanitation Data'!$E$32,0,10*ROW('Sanitation Data'!E166)))</f>
        <v/>
      </c>
      <c r="CU172" s="305" t="str">
        <f ca="true">+IF(OFFSET('Sanitation Data'!$F$28,0,10*ROW('Sanitation Data'!F166))="","",OFFSET('Sanitation Data'!$F$28,0,10*ROW('Sanitation Data'!F166)))</f>
        <v/>
      </c>
      <c r="CV172" s="305" t="str">
        <f ca="true">+IF(OFFSET('Sanitation Data'!$F$29,0,10*ROW('Sanitation Data'!F166))="","",OFFSET('Sanitation Data'!$F$29,0,10*ROW('Sanitation Data'!F166)))</f>
        <v/>
      </c>
      <c r="CW172" s="305" t="str">
        <f ca="true">+IF(OFFSET('Sanitation Data'!$F$30,0,10*ROW('Sanitation Data'!F166))="","",OFFSET('Sanitation Data'!$F$30,0,10*ROW('Sanitation Data'!F166)))</f>
        <v/>
      </c>
      <c r="CX172" s="305" t="str">
        <f ca="true">+IF(OFFSET('Sanitation Data'!$F$31,0,10*ROW('Sanitation Data'!F166))="","",OFFSET('Sanitation Data'!$F$31,0,10*ROW('Sanitation Data'!F166)))</f>
        <v/>
      </c>
      <c r="CY172" s="305" t="str">
        <f ca="true">+IF(OFFSET('Sanitation Data'!$F$32,0,10*ROW('Sanitation Data'!F166))="","",OFFSET('Sanitation Data'!$F$32,0,10*ROW('Sanitation Data'!F166)))</f>
        <v/>
      </c>
      <c r="CZ172" s="305" t="str">
        <f ca="true">+IF(OFFSET('Sanitation Data'!$G$28,0,10*ROW('Sanitation Data'!G166))="","",OFFSET('Sanitation Data'!$G$28,0,10*ROW('Sanitation Data'!G166)))</f>
        <v/>
      </c>
      <c r="DA172" s="305" t="str">
        <f ca="true">+IF(OFFSET('Sanitation Data'!$G$29,0,10*ROW('Sanitation Data'!G166))="","",OFFSET('Sanitation Data'!$G$29,0,10*ROW('Sanitation Data'!G166)))</f>
        <v/>
      </c>
      <c r="DB172" s="305" t="str">
        <f ca="true">+IF(OFFSET('Sanitation Data'!$G$30,0,10*ROW('Sanitation Data'!G166))="","",OFFSET('Sanitation Data'!$G$30,0,10*ROW('Sanitation Data'!G166)))</f>
        <v/>
      </c>
      <c r="DC172" s="305" t="str">
        <f ca="true">+IF(OFFSET('Sanitation Data'!$G$31,0,10*ROW('Sanitation Data'!G166))="","",OFFSET('Sanitation Data'!$G$31,0,10*ROW('Sanitation Data'!G166)))</f>
        <v/>
      </c>
      <c r="DD172" s="305" t="str">
        <f ca="true">+IF(OFFSET('Sanitation Data'!$G$32,0,10*ROW('Sanitation Data'!G166))="","",OFFSET('Sanitation Data'!$G$32,0,10*ROW('Sanitation Data'!G166)))</f>
        <v/>
      </c>
      <c r="DE172" s="305" t="str">
        <f ca="true">+IF(OFFSET('Sanitation Data'!$H$28,0,10*ROW('Sanitation Data'!H166))="","",OFFSET('Sanitation Data'!$H$28,0,10*ROW('Sanitation Data'!H166)))</f>
        <v/>
      </c>
      <c r="DF172" s="305" t="str">
        <f ca="true">+IF(OFFSET('Sanitation Data'!$H$29,0,10*ROW('Sanitation Data'!H166))="","",OFFSET('Sanitation Data'!$H$29,0,10*ROW('Sanitation Data'!H166)))</f>
        <v/>
      </c>
      <c r="DG172" s="305" t="str">
        <f ca="true">+IF(OFFSET('Sanitation Data'!$H$30,0,10*ROW('Sanitation Data'!H166))="","",OFFSET('Sanitation Data'!$H$30,0,10*ROW('Sanitation Data'!H166)))</f>
        <v/>
      </c>
      <c r="DH172" s="305" t="str">
        <f ca="true">+IF(OFFSET('Sanitation Data'!$H$31,0,10*ROW('Sanitation Data'!H166))="","",OFFSET('Sanitation Data'!$H$31,0,10*ROW('Sanitation Data'!H166)))</f>
        <v/>
      </c>
      <c r="DI172" s="305" t="str">
        <f ca="true">+IF(OFFSET('Sanitation Data'!$H$32,0,10*ROW('Sanitation Data'!H166))="","",OFFSET('Sanitation Data'!$H$32,0,10*ROW('Sanitation Data'!H166)))</f>
        <v/>
      </c>
      <c r="DJ172" s="305" t="str">
        <f ca="true">+IF(OFFSET('Sanitation Data'!$I$28,0,10*ROW('Sanitation Data'!I166))="","",OFFSET('Sanitation Data'!$I$28,0,10*ROW('Sanitation Data'!I166)))</f>
        <v/>
      </c>
      <c r="DK172" s="305" t="str">
        <f ca="true">+IF(OFFSET('Sanitation Data'!$I$29,0,10*ROW('Sanitation Data'!I166))="","",OFFSET('Sanitation Data'!$I$29,0,10*ROW('Sanitation Data'!I166)))</f>
        <v/>
      </c>
      <c r="DL172" s="305" t="str">
        <f ca="true">+IF(OFFSET('Sanitation Data'!$I$30,0,10*ROW('Sanitation Data'!I166))="","",OFFSET('Sanitation Data'!$I$30,0,10*ROW('Sanitation Data'!I166)))</f>
        <v/>
      </c>
      <c r="DM172" s="305" t="str">
        <f ca="true">+IF(OFFSET('Sanitation Data'!$I$31,0,10*ROW('Sanitation Data'!I166))="","",OFFSET('Sanitation Data'!$I$31,0,10*ROW('Sanitation Data'!I166)))</f>
        <v/>
      </c>
      <c r="DN172" s="305" t="str">
        <f ca="true">+IF(OFFSET('Sanitation Data'!$I$32,0,10*ROW('Sanitation Data'!I166))="","",OFFSET('Sanitation Data'!$I$32,0,10*ROW('Sanitation Data'!I166)))</f>
        <v/>
      </c>
      <c r="DO172" s="305" t="str">
        <f ca="true">+IF(OFFSET('Hygiene Data'!$D$11,0,10*ROW('Hygiene Data'!D166))="","",OFFSET('Hygiene Data'!$D$11,0,10*ROW('Hygiene Data'!D166)))</f>
        <v/>
      </c>
      <c r="DP172" s="305" t="str">
        <f ca="true">+IF(OFFSET('Hygiene Data'!$D$12,0,10*ROW('Hygiene Data'!D166))="","",OFFSET('Hygiene Data'!$D$12,0,10*ROW('Hygiene Data'!D166)))</f>
        <v/>
      </c>
      <c r="DQ172" s="305" t="str">
        <f ca="true">+IF(OFFSET('Hygiene Data'!$D$13,0,10*ROW('Hygiene Data'!D166))="","",OFFSET('Hygiene Data'!$D$13,0,10*ROW('Hygiene Data'!D166)))</f>
        <v/>
      </c>
      <c r="DR172" s="305" t="str">
        <f ca="true">+IF(OFFSET('Hygiene Data'!$E$11,0,10*ROW('Hygiene Data'!E166))="","",OFFSET('Hygiene Data'!$E$11,0,10*ROW('Hygiene Data'!E166)))</f>
        <v/>
      </c>
      <c r="DS172" s="305" t="str">
        <f ca="true">+IF(OFFSET('Hygiene Data'!$E$12,0,10*ROW('Hygiene Data'!E166))="","",OFFSET('Hygiene Data'!$E$12,0,10*ROW('Hygiene Data'!E166)))</f>
        <v/>
      </c>
      <c r="DT172" s="305" t="str">
        <f ca="true">+IF(OFFSET('Hygiene Data'!$E$13,0,10*ROW('Hygiene Data'!E166))="","",OFFSET('Hygiene Data'!$E$13,0,10*ROW('Hygiene Data'!E166)))</f>
        <v/>
      </c>
      <c r="DU172" s="305" t="str">
        <f ca="true">+IF(OFFSET('Hygiene Data'!$F$11,0,10*ROW('Hygiene Data'!F166))="","",OFFSET('Hygiene Data'!$F$11,0,10*ROW('Hygiene Data'!F166)))</f>
        <v/>
      </c>
      <c r="DV172" s="305" t="str">
        <f ca="true">+IF(OFFSET('Hygiene Data'!$F$12,0,10*ROW('Hygiene Data'!F166))="","",OFFSET('Hygiene Data'!$F$12,0,10*ROW('Hygiene Data'!F166)))</f>
        <v/>
      </c>
      <c r="DW172" s="305" t="str">
        <f ca="true">+IF(OFFSET('Hygiene Data'!$F$13,0,10*ROW('Hygiene Data'!F166))="","",OFFSET('Hygiene Data'!$F$13,0,10*ROW('Hygiene Data'!F166)))</f>
        <v/>
      </c>
      <c r="DX172" s="305" t="str">
        <f ca="true">+IF(OFFSET('Hygiene Data'!$G$11,0,10*ROW('Hygiene Data'!G166))="","",OFFSET('Hygiene Data'!$G$11,0,10*ROW('Hygiene Data'!G166)))</f>
        <v/>
      </c>
      <c r="DY172" s="305" t="str">
        <f ca="true">+IF(OFFSET('Hygiene Data'!$G$12,0,10*ROW('Hygiene Data'!G166))="","",OFFSET('Hygiene Data'!$G$12,0,10*ROW('Hygiene Data'!G166)))</f>
        <v/>
      </c>
      <c r="DZ172" s="305" t="str">
        <f ca="true">+IF(OFFSET('Hygiene Data'!$G$13,0,10*ROW('Hygiene Data'!G166))="","",OFFSET('Hygiene Data'!$G$13,0,10*ROW('Hygiene Data'!G166)))</f>
        <v/>
      </c>
      <c r="EA172" s="305" t="str">
        <f ca="true">+IF(OFFSET('Hygiene Data'!$H$11,0,10*ROW('Hygiene Data'!H166))="","",OFFSET('Hygiene Data'!$H$11,0,10*ROW('Hygiene Data'!H166)))</f>
        <v/>
      </c>
      <c r="EB172" s="305" t="str">
        <f ca="true">+IF(OFFSET('Hygiene Data'!$H$12,0,10*ROW('Hygiene Data'!H166))="","",OFFSET('Hygiene Data'!$H$12,0,10*ROW('Hygiene Data'!H166)))</f>
        <v/>
      </c>
      <c r="EC172" s="305" t="str">
        <f ca="true">+IF(OFFSET('Hygiene Data'!$H$13,0,10*ROW('Hygiene Data'!H166))="","",OFFSET('Hygiene Data'!$H$13,0,10*ROW('Hygiene Data'!H166)))</f>
        <v/>
      </c>
      <c r="ED172" s="305" t="str">
        <f ca="true">+IF(OFFSET('Hygiene Data'!$I$11,0,10*ROW('Hygiene Data'!I166))="","",OFFSET('Hygiene Data'!$I$11,0,10*ROW('Hygiene Data'!I166)))</f>
        <v/>
      </c>
      <c r="EE172" s="305" t="str">
        <f ca="true">+IF(OFFSET('Hygiene Data'!$I$12,0,10*ROW('Hygiene Data'!I166))="","",OFFSET('Hygiene Data'!$I$12,0,10*ROW('Hygiene Data'!I166)))</f>
        <v/>
      </c>
      <c r="EF172" s="305"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61"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5"/>
      <c r="BS173" s="305" t="str">
        <f ca="true">+IF(OFFSET('Water Data'!$D$27,0,10*ROW('Water Data'!D167))="","",OFFSET('Water Data'!$D$27,0,10*ROW('Water Data'!D167)))</f>
        <v/>
      </c>
      <c r="BT173" s="305" t="str">
        <f ca="true">+IF(OFFSET('Water Data'!$D$28,0,10*ROW('Water Data'!D167))="","",OFFSET('Water Data'!$D$28,0,10*ROW('Water Data'!D167)))</f>
        <v/>
      </c>
      <c r="BU173" s="305" t="str">
        <f ca="true">+IF(OFFSET('Water Data'!$D$29,0,10*ROW('Water Data'!D167))="","",OFFSET('Water Data'!$D$29,0,10*ROW('Water Data'!D167)))</f>
        <v/>
      </c>
      <c r="BV173" s="305" t="str">
        <f ca="true">+IF(OFFSET('Water Data'!$E$27,0,10*ROW('Water Data'!E167))="","",OFFSET('Water Data'!$E$27,0,10*ROW('Water Data'!E167)))</f>
        <v/>
      </c>
      <c r="BW173" s="305" t="str">
        <f ca="true">+IF(OFFSET('Water Data'!$E$28,0,10*ROW('Water Data'!E167))="","",OFFSET('Water Data'!$E$28,0,10*ROW('Water Data'!E167)))</f>
        <v/>
      </c>
      <c r="BX173" s="305" t="str">
        <f ca="true">+IF(OFFSET('Water Data'!$E$29,0,10*ROW('Water Data'!E167))="","",OFFSET('Water Data'!$E$29,0,10*ROW('Water Data'!E167)))</f>
        <v/>
      </c>
      <c r="BY173" s="305" t="str">
        <f ca="true">+IF(OFFSET('Water Data'!$F$27,0,10*ROW('Water Data'!F167))="","",OFFSET('Water Data'!$F$27,0,10*ROW('Water Data'!F167)))</f>
        <v/>
      </c>
      <c r="BZ173" s="305" t="str">
        <f ca="true">+IF(OFFSET('Water Data'!$F$28,0,10*ROW('Water Data'!F167))="","",OFFSET('Water Data'!$F$28,0,10*ROW('Water Data'!F167)))</f>
        <v/>
      </c>
      <c r="CA173" s="305" t="str">
        <f ca="true">+IF(OFFSET('Water Data'!$F$29,0,10*ROW('Water Data'!F167))="","",OFFSET('Water Data'!$F$29,0,10*ROW('Water Data'!F167)))</f>
        <v/>
      </c>
      <c r="CB173" s="305" t="str">
        <f ca="true">+IF(OFFSET('Water Data'!$G$27,0,10*ROW('Water Data'!G167))="","",OFFSET('Water Data'!$G$27,0,10*ROW('Water Data'!G167)))</f>
        <v/>
      </c>
      <c r="CC173" s="305" t="str">
        <f ca="true">+IF(OFFSET('Water Data'!$G$28,0,10*ROW('Water Data'!G167))="","",OFFSET('Water Data'!$G$28,0,10*ROW('Water Data'!G167)))</f>
        <v/>
      </c>
      <c r="CD173" s="305" t="str">
        <f ca="true">+IF(OFFSET('Water Data'!$G$29,0,10*ROW('Water Data'!G167))="","",OFFSET('Water Data'!$G$29,0,10*ROW('Water Data'!G167)))</f>
        <v/>
      </c>
      <c r="CE173" s="305" t="str">
        <f ca="true">+IF(OFFSET('Water Data'!$H$27,0,10*ROW('Water Data'!H167))="","",OFFSET('Water Data'!$H$27,0,10*ROW('Water Data'!H167)))</f>
        <v/>
      </c>
      <c r="CF173" s="305" t="str">
        <f ca="true">+IF(OFFSET('Water Data'!$H$28,0,10*ROW('Water Data'!H167))="","",OFFSET('Water Data'!$H$28,0,10*ROW('Water Data'!H167)))</f>
        <v/>
      </c>
      <c r="CG173" s="305" t="str">
        <f ca="true">+IF(OFFSET('Water Data'!$H$29,0,10*ROW('Water Data'!H167))="","",OFFSET('Water Data'!$H$29,0,10*ROW('Water Data'!H167)))</f>
        <v/>
      </c>
      <c r="CH173" s="305" t="str">
        <f ca="true">+IF(OFFSET('Water Data'!$I$27,0,10*ROW('Water Data'!I167))="","",OFFSET('Water Data'!$I$27,0,10*ROW('Water Data'!I167)))</f>
        <v/>
      </c>
      <c r="CI173" s="305" t="str">
        <f ca="true">+IF(OFFSET('Water Data'!$I$28,0,10*ROW('Water Data'!I167))="","",OFFSET('Water Data'!$I$28,0,10*ROW('Water Data'!I167)))</f>
        <v/>
      </c>
      <c r="CJ173" s="305" t="str">
        <f ca="true">+IF(OFFSET('Water Data'!$I$29,0,10*ROW('Water Data'!I167))="","",OFFSET('Water Data'!$I$29,0,10*ROW('Water Data'!I167)))</f>
        <v/>
      </c>
      <c r="CK173" s="305" t="str">
        <f ca="true">+IF(OFFSET('Sanitation Data'!$D$28,0,10*ROW('Sanitation Data'!D167))="","",OFFSET('Sanitation Data'!$D$28,0,10*ROW('Sanitation Data'!D167)))</f>
        <v/>
      </c>
      <c r="CL173" s="305" t="str">
        <f ca="true">+IF(OFFSET('Sanitation Data'!$D$29,0,10*ROW('Sanitation Data'!D167))="","",OFFSET('Sanitation Data'!$D$29,0,10*ROW('Sanitation Data'!D167)))</f>
        <v/>
      </c>
      <c r="CM173" s="305" t="str">
        <f ca="true">+IF(OFFSET('Sanitation Data'!$D$30,0,10*ROW('Sanitation Data'!D167))="","",OFFSET('Sanitation Data'!$D$30,0,10*ROW('Sanitation Data'!D167)))</f>
        <v/>
      </c>
      <c r="CN173" s="305" t="str">
        <f ca="true">+IF(OFFSET('Sanitation Data'!$D$31,0,10*ROW('Sanitation Data'!D167))="","",OFFSET('Sanitation Data'!$D$31,0,10*ROW('Sanitation Data'!D167)))</f>
        <v/>
      </c>
      <c r="CO173" s="305" t="str">
        <f ca="true">+IF(OFFSET('Sanitation Data'!$D$32,0,10*ROW('Sanitation Data'!D167))="","",OFFSET('Sanitation Data'!$D$32,0,10*ROW('Sanitation Data'!D167)))</f>
        <v/>
      </c>
      <c r="CP173" s="305" t="str">
        <f ca="true">+IF(OFFSET('Sanitation Data'!$E$28,0,10*ROW('Sanitation Data'!E167))="","",OFFSET('Sanitation Data'!$E$28,0,10*ROW('Sanitation Data'!E167)))</f>
        <v/>
      </c>
      <c r="CQ173" s="305" t="str">
        <f ca="true">+IF(OFFSET('Sanitation Data'!$E$29,0,10*ROW('Sanitation Data'!E167))="","",OFFSET('Sanitation Data'!$E$29,0,10*ROW('Sanitation Data'!E167)))</f>
        <v/>
      </c>
      <c r="CR173" s="305" t="str">
        <f ca="true">+IF(OFFSET('Sanitation Data'!$E$30,0,10*ROW('Sanitation Data'!E167))="","",OFFSET('Sanitation Data'!$E$30,0,10*ROW('Sanitation Data'!E167)))</f>
        <v/>
      </c>
      <c r="CS173" s="305" t="str">
        <f ca="true">+IF(OFFSET('Sanitation Data'!$E$31,0,10*ROW('Sanitation Data'!E167))="","",OFFSET('Sanitation Data'!$E$31,0,10*ROW('Sanitation Data'!E167)))</f>
        <v/>
      </c>
      <c r="CT173" s="305" t="str">
        <f ca="true">+IF(OFFSET('Sanitation Data'!$E$32,0,10*ROW('Sanitation Data'!E167))="","",OFFSET('Sanitation Data'!$E$32,0,10*ROW('Sanitation Data'!E167)))</f>
        <v/>
      </c>
      <c r="CU173" s="305" t="str">
        <f ca="true">+IF(OFFSET('Sanitation Data'!$F$28,0,10*ROW('Sanitation Data'!F167))="","",OFFSET('Sanitation Data'!$F$28,0,10*ROW('Sanitation Data'!F167)))</f>
        <v/>
      </c>
      <c r="CV173" s="305" t="str">
        <f ca="true">+IF(OFFSET('Sanitation Data'!$F$29,0,10*ROW('Sanitation Data'!F167))="","",OFFSET('Sanitation Data'!$F$29,0,10*ROW('Sanitation Data'!F167)))</f>
        <v/>
      </c>
      <c r="CW173" s="305" t="str">
        <f ca="true">+IF(OFFSET('Sanitation Data'!$F$30,0,10*ROW('Sanitation Data'!F167))="","",OFFSET('Sanitation Data'!$F$30,0,10*ROW('Sanitation Data'!F167)))</f>
        <v/>
      </c>
      <c r="CX173" s="305" t="str">
        <f ca="true">+IF(OFFSET('Sanitation Data'!$F$31,0,10*ROW('Sanitation Data'!F167))="","",OFFSET('Sanitation Data'!$F$31,0,10*ROW('Sanitation Data'!F167)))</f>
        <v/>
      </c>
      <c r="CY173" s="305" t="str">
        <f ca="true">+IF(OFFSET('Sanitation Data'!$F$32,0,10*ROW('Sanitation Data'!F167))="","",OFFSET('Sanitation Data'!$F$32,0,10*ROW('Sanitation Data'!F167)))</f>
        <v/>
      </c>
      <c r="CZ173" s="305" t="str">
        <f ca="true">+IF(OFFSET('Sanitation Data'!$G$28,0,10*ROW('Sanitation Data'!G167))="","",OFFSET('Sanitation Data'!$G$28,0,10*ROW('Sanitation Data'!G167)))</f>
        <v/>
      </c>
      <c r="DA173" s="305" t="str">
        <f ca="true">+IF(OFFSET('Sanitation Data'!$G$29,0,10*ROW('Sanitation Data'!G167))="","",OFFSET('Sanitation Data'!$G$29,0,10*ROW('Sanitation Data'!G167)))</f>
        <v/>
      </c>
      <c r="DB173" s="305" t="str">
        <f ca="true">+IF(OFFSET('Sanitation Data'!$G$30,0,10*ROW('Sanitation Data'!G167))="","",OFFSET('Sanitation Data'!$G$30,0,10*ROW('Sanitation Data'!G167)))</f>
        <v/>
      </c>
      <c r="DC173" s="305" t="str">
        <f ca="true">+IF(OFFSET('Sanitation Data'!$G$31,0,10*ROW('Sanitation Data'!G167))="","",OFFSET('Sanitation Data'!$G$31,0,10*ROW('Sanitation Data'!G167)))</f>
        <v/>
      </c>
      <c r="DD173" s="305" t="str">
        <f ca="true">+IF(OFFSET('Sanitation Data'!$G$32,0,10*ROW('Sanitation Data'!G167))="","",OFFSET('Sanitation Data'!$G$32,0,10*ROW('Sanitation Data'!G167)))</f>
        <v/>
      </c>
      <c r="DE173" s="305" t="str">
        <f ca="true">+IF(OFFSET('Sanitation Data'!$H$28,0,10*ROW('Sanitation Data'!H167))="","",OFFSET('Sanitation Data'!$H$28,0,10*ROW('Sanitation Data'!H167)))</f>
        <v/>
      </c>
      <c r="DF173" s="305" t="str">
        <f ca="true">+IF(OFFSET('Sanitation Data'!$H$29,0,10*ROW('Sanitation Data'!H167))="","",OFFSET('Sanitation Data'!$H$29,0,10*ROW('Sanitation Data'!H167)))</f>
        <v/>
      </c>
      <c r="DG173" s="305" t="str">
        <f ca="true">+IF(OFFSET('Sanitation Data'!$H$30,0,10*ROW('Sanitation Data'!H167))="","",OFFSET('Sanitation Data'!$H$30,0,10*ROW('Sanitation Data'!H167)))</f>
        <v/>
      </c>
      <c r="DH173" s="305" t="str">
        <f ca="true">+IF(OFFSET('Sanitation Data'!$H$31,0,10*ROW('Sanitation Data'!H167))="","",OFFSET('Sanitation Data'!$H$31,0,10*ROW('Sanitation Data'!H167)))</f>
        <v/>
      </c>
      <c r="DI173" s="305" t="str">
        <f ca="true">+IF(OFFSET('Sanitation Data'!$H$32,0,10*ROW('Sanitation Data'!H167))="","",OFFSET('Sanitation Data'!$H$32,0,10*ROW('Sanitation Data'!H167)))</f>
        <v/>
      </c>
      <c r="DJ173" s="305" t="str">
        <f ca="true">+IF(OFFSET('Sanitation Data'!$I$28,0,10*ROW('Sanitation Data'!I167))="","",OFFSET('Sanitation Data'!$I$28,0,10*ROW('Sanitation Data'!I167)))</f>
        <v/>
      </c>
      <c r="DK173" s="305" t="str">
        <f ca="true">+IF(OFFSET('Sanitation Data'!$I$29,0,10*ROW('Sanitation Data'!I167))="","",OFFSET('Sanitation Data'!$I$29,0,10*ROW('Sanitation Data'!I167)))</f>
        <v/>
      </c>
      <c r="DL173" s="305" t="str">
        <f ca="true">+IF(OFFSET('Sanitation Data'!$I$30,0,10*ROW('Sanitation Data'!I167))="","",OFFSET('Sanitation Data'!$I$30,0,10*ROW('Sanitation Data'!I167)))</f>
        <v/>
      </c>
      <c r="DM173" s="305" t="str">
        <f ca="true">+IF(OFFSET('Sanitation Data'!$I$31,0,10*ROW('Sanitation Data'!I167))="","",OFFSET('Sanitation Data'!$I$31,0,10*ROW('Sanitation Data'!I167)))</f>
        <v/>
      </c>
      <c r="DN173" s="305" t="str">
        <f ca="true">+IF(OFFSET('Sanitation Data'!$I$32,0,10*ROW('Sanitation Data'!I167))="","",OFFSET('Sanitation Data'!$I$32,0,10*ROW('Sanitation Data'!I167)))</f>
        <v/>
      </c>
      <c r="DO173" s="305" t="str">
        <f ca="true">+IF(OFFSET('Hygiene Data'!$D$11,0,10*ROW('Hygiene Data'!D167))="","",OFFSET('Hygiene Data'!$D$11,0,10*ROW('Hygiene Data'!D167)))</f>
        <v/>
      </c>
      <c r="DP173" s="305" t="str">
        <f ca="true">+IF(OFFSET('Hygiene Data'!$D$12,0,10*ROW('Hygiene Data'!D167))="","",OFFSET('Hygiene Data'!$D$12,0,10*ROW('Hygiene Data'!D167)))</f>
        <v/>
      </c>
      <c r="DQ173" s="305" t="str">
        <f ca="true">+IF(OFFSET('Hygiene Data'!$D$13,0,10*ROW('Hygiene Data'!D167))="","",OFFSET('Hygiene Data'!$D$13,0,10*ROW('Hygiene Data'!D167)))</f>
        <v/>
      </c>
      <c r="DR173" s="305" t="str">
        <f ca="true">+IF(OFFSET('Hygiene Data'!$E$11,0,10*ROW('Hygiene Data'!E167))="","",OFFSET('Hygiene Data'!$E$11,0,10*ROW('Hygiene Data'!E167)))</f>
        <v/>
      </c>
      <c r="DS173" s="305" t="str">
        <f ca="true">+IF(OFFSET('Hygiene Data'!$E$12,0,10*ROW('Hygiene Data'!E167))="","",OFFSET('Hygiene Data'!$E$12,0,10*ROW('Hygiene Data'!E167)))</f>
        <v/>
      </c>
      <c r="DT173" s="305" t="str">
        <f ca="true">+IF(OFFSET('Hygiene Data'!$E$13,0,10*ROW('Hygiene Data'!E167))="","",OFFSET('Hygiene Data'!$E$13,0,10*ROW('Hygiene Data'!E167)))</f>
        <v/>
      </c>
      <c r="DU173" s="305" t="str">
        <f ca="true">+IF(OFFSET('Hygiene Data'!$F$11,0,10*ROW('Hygiene Data'!F167))="","",OFFSET('Hygiene Data'!$F$11,0,10*ROW('Hygiene Data'!F167)))</f>
        <v/>
      </c>
      <c r="DV173" s="305" t="str">
        <f ca="true">+IF(OFFSET('Hygiene Data'!$F$12,0,10*ROW('Hygiene Data'!F167))="","",OFFSET('Hygiene Data'!$F$12,0,10*ROW('Hygiene Data'!F167)))</f>
        <v/>
      </c>
      <c r="DW173" s="305" t="str">
        <f ca="true">+IF(OFFSET('Hygiene Data'!$F$13,0,10*ROW('Hygiene Data'!F167))="","",OFFSET('Hygiene Data'!$F$13,0,10*ROW('Hygiene Data'!F167)))</f>
        <v/>
      </c>
      <c r="DX173" s="305" t="str">
        <f ca="true">+IF(OFFSET('Hygiene Data'!$G$11,0,10*ROW('Hygiene Data'!G167))="","",OFFSET('Hygiene Data'!$G$11,0,10*ROW('Hygiene Data'!G167)))</f>
        <v/>
      </c>
      <c r="DY173" s="305" t="str">
        <f ca="true">+IF(OFFSET('Hygiene Data'!$G$12,0,10*ROW('Hygiene Data'!G167))="","",OFFSET('Hygiene Data'!$G$12,0,10*ROW('Hygiene Data'!G167)))</f>
        <v/>
      </c>
      <c r="DZ173" s="305" t="str">
        <f ca="true">+IF(OFFSET('Hygiene Data'!$G$13,0,10*ROW('Hygiene Data'!G167))="","",OFFSET('Hygiene Data'!$G$13,0,10*ROW('Hygiene Data'!G167)))</f>
        <v/>
      </c>
      <c r="EA173" s="305" t="str">
        <f ca="true">+IF(OFFSET('Hygiene Data'!$H$11,0,10*ROW('Hygiene Data'!H167))="","",OFFSET('Hygiene Data'!$H$11,0,10*ROW('Hygiene Data'!H167)))</f>
        <v/>
      </c>
      <c r="EB173" s="305" t="str">
        <f ca="true">+IF(OFFSET('Hygiene Data'!$H$12,0,10*ROW('Hygiene Data'!H167))="","",OFFSET('Hygiene Data'!$H$12,0,10*ROW('Hygiene Data'!H167)))</f>
        <v/>
      </c>
      <c r="EC173" s="305" t="str">
        <f ca="true">+IF(OFFSET('Hygiene Data'!$H$13,0,10*ROW('Hygiene Data'!H167))="","",OFFSET('Hygiene Data'!$H$13,0,10*ROW('Hygiene Data'!H167)))</f>
        <v/>
      </c>
      <c r="ED173" s="305" t="str">
        <f ca="true">+IF(OFFSET('Hygiene Data'!$I$11,0,10*ROW('Hygiene Data'!I167))="","",OFFSET('Hygiene Data'!$I$11,0,10*ROW('Hygiene Data'!I167)))</f>
        <v/>
      </c>
      <c r="EE173" s="305" t="str">
        <f ca="true">+IF(OFFSET('Hygiene Data'!$I$12,0,10*ROW('Hygiene Data'!I167))="","",OFFSET('Hygiene Data'!$I$12,0,10*ROW('Hygiene Data'!I167)))</f>
        <v/>
      </c>
      <c r="EF173" s="305"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61"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5"/>
      <c r="BS174" s="305" t="str">
        <f ca="true">+IF(OFFSET('Water Data'!$D$27,0,10*ROW('Water Data'!D168))="","",OFFSET('Water Data'!$D$27,0,10*ROW('Water Data'!D168)))</f>
        <v/>
      </c>
      <c r="BT174" s="305" t="str">
        <f ca="true">+IF(OFFSET('Water Data'!$D$28,0,10*ROW('Water Data'!D168))="","",OFFSET('Water Data'!$D$28,0,10*ROW('Water Data'!D168)))</f>
        <v/>
      </c>
      <c r="BU174" s="305" t="str">
        <f ca="true">+IF(OFFSET('Water Data'!$D$29,0,10*ROW('Water Data'!D168))="","",OFFSET('Water Data'!$D$29,0,10*ROW('Water Data'!D168)))</f>
        <v/>
      </c>
      <c r="BV174" s="305" t="str">
        <f ca="true">+IF(OFFSET('Water Data'!$E$27,0,10*ROW('Water Data'!E168))="","",OFFSET('Water Data'!$E$27,0,10*ROW('Water Data'!E168)))</f>
        <v/>
      </c>
      <c r="BW174" s="305" t="str">
        <f ca="true">+IF(OFFSET('Water Data'!$E$28,0,10*ROW('Water Data'!E168))="","",OFFSET('Water Data'!$E$28,0,10*ROW('Water Data'!E168)))</f>
        <v/>
      </c>
      <c r="BX174" s="305" t="str">
        <f ca="true">+IF(OFFSET('Water Data'!$E$29,0,10*ROW('Water Data'!E168))="","",OFFSET('Water Data'!$E$29,0,10*ROW('Water Data'!E168)))</f>
        <v/>
      </c>
      <c r="BY174" s="305" t="str">
        <f ca="true">+IF(OFFSET('Water Data'!$F$27,0,10*ROW('Water Data'!F168))="","",OFFSET('Water Data'!$F$27,0,10*ROW('Water Data'!F168)))</f>
        <v/>
      </c>
      <c r="BZ174" s="305" t="str">
        <f ca="true">+IF(OFFSET('Water Data'!$F$28,0,10*ROW('Water Data'!F168))="","",OFFSET('Water Data'!$F$28,0,10*ROW('Water Data'!F168)))</f>
        <v/>
      </c>
      <c r="CA174" s="305" t="str">
        <f ca="true">+IF(OFFSET('Water Data'!$F$29,0,10*ROW('Water Data'!F168))="","",OFFSET('Water Data'!$F$29,0,10*ROW('Water Data'!F168)))</f>
        <v/>
      </c>
      <c r="CB174" s="305" t="str">
        <f ca="true">+IF(OFFSET('Water Data'!$G$27,0,10*ROW('Water Data'!G168))="","",OFFSET('Water Data'!$G$27,0,10*ROW('Water Data'!G168)))</f>
        <v/>
      </c>
      <c r="CC174" s="305" t="str">
        <f ca="true">+IF(OFFSET('Water Data'!$G$28,0,10*ROW('Water Data'!G168))="","",OFFSET('Water Data'!$G$28,0,10*ROW('Water Data'!G168)))</f>
        <v/>
      </c>
      <c r="CD174" s="305" t="str">
        <f ca="true">+IF(OFFSET('Water Data'!$G$29,0,10*ROW('Water Data'!G168))="","",OFFSET('Water Data'!$G$29,0,10*ROW('Water Data'!G168)))</f>
        <v/>
      </c>
      <c r="CE174" s="305" t="str">
        <f ca="true">+IF(OFFSET('Water Data'!$H$27,0,10*ROW('Water Data'!H168))="","",OFFSET('Water Data'!$H$27,0,10*ROW('Water Data'!H168)))</f>
        <v/>
      </c>
      <c r="CF174" s="305" t="str">
        <f ca="true">+IF(OFFSET('Water Data'!$H$28,0,10*ROW('Water Data'!H168))="","",OFFSET('Water Data'!$H$28,0,10*ROW('Water Data'!H168)))</f>
        <v/>
      </c>
      <c r="CG174" s="305" t="str">
        <f ca="true">+IF(OFFSET('Water Data'!$H$29,0,10*ROW('Water Data'!H168))="","",OFFSET('Water Data'!$H$29,0,10*ROW('Water Data'!H168)))</f>
        <v/>
      </c>
      <c r="CH174" s="305" t="str">
        <f ca="true">+IF(OFFSET('Water Data'!$I$27,0,10*ROW('Water Data'!I168))="","",OFFSET('Water Data'!$I$27,0,10*ROW('Water Data'!I168)))</f>
        <v/>
      </c>
      <c r="CI174" s="305" t="str">
        <f ca="true">+IF(OFFSET('Water Data'!$I$28,0,10*ROW('Water Data'!I168))="","",OFFSET('Water Data'!$I$28,0,10*ROW('Water Data'!I168)))</f>
        <v/>
      </c>
      <c r="CJ174" s="305" t="str">
        <f ca="true">+IF(OFFSET('Water Data'!$I$29,0,10*ROW('Water Data'!I168))="","",OFFSET('Water Data'!$I$29,0,10*ROW('Water Data'!I168)))</f>
        <v/>
      </c>
      <c r="CK174" s="305" t="str">
        <f ca="true">+IF(OFFSET('Sanitation Data'!$D$28,0,10*ROW('Sanitation Data'!D168))="","",OFFSET('Sanitation Data'!$D$28,0,10*ROW('Sanitation Data'!D168)))</f>
        <v/>
      </c>
      <c r="CL174" s="305" t="str">
        <f ca="true">+IF(OFFSET('Sanitation Data'!$D$29,0,10*ROW('Sanitation Data'!D168))="","",OFFSET('Sanitation Data'!$D$29,0,10*ROW('Sanitation Data'!D168)))</f>
        <v/>
      </c>
      <c r="CM174" s="305" t="str">
        <f ca="true">+IF(OFFSET('Sanitation Data'!$D$30,0,10*ROW('Sanitation Data'!D168))="","",OFFSET('Sanitation Data'!$D$30,0,10*ROW('Sanitation Data'!D168)))</f>
        <v/>
      </c>
      <c r="CN174" s="305" t="str">
        <f ca="true">+IF(OFFSET('Sanitation Data'!$D$31,0,10*ROW('Sanitation Data'!D168))="","",OFFSET('Sanitation Data'!$D$31,0,10*ROW('Sanitation Data'!D168)))</f>
        <v/>
      </c>
      <c r="CO174" s="305" t="str">
        <f ca="true">+IF(OFFSET('Sanitation Data'!$D$32,0,10*ROW('Sanitation Data'!D168))="","",OFFSET('Sanitation Data'!$D$32,0,10*ROW('Sanitation Data'!D168)))</f>
        <v/>
      </c>
      <c r="CP174" s="305" t="str">
        <f ca="true">+IF(OFFSET('Sanitation Data'!$E$28,0,10*ROW('Sanitation Data'!E168))="","",OFFSET('Sanitation Data'!$E$28,0,10*ROW('Sanitation Data'!E168)))</f>
        <v/>
      </c>
      <c r="CQ174" s="305" t="str">
        <f ca="true">+IF(OFFSET('Sanitation Data'!$E$29,0,10*ROW('Sanitation Data'!E168))="","",OFFSET('Sanitation Data'!$E$29,0,10*ROW('Sanitation Data'!E168)))</f>
        <v/>
      </c>
      <c r="CR174" s="305" t="str">
        <f ca="true">+IF(OFFSET('Sanitation Data'!$E$30,0,10*ROW('Sanitation Data'!E168))="","",OFFSET('Sanitation Data'!$E$30,0,10*ROW('Sanitation Data'!E168)))</f>
        <v/>
      </c>
      <c r="CS174" s="305" t="str">
        <f ca="true">+IF(OFFSET('Sanitation Data'!$E$31,0,10*ROW('Sanitation Data'!E168))="","",OFFSET('Sanitation Data'!$E$31,0,10*ROW('Sanitation Data'!E168)))</f>
        <v/>
      </c>
      <c r="CT174" s="305" t="str">
        <f ca="true">+IF(OFFSET('Sanitation Data'!$E$32,0,10*ROW('Sanitation Data'!E168))="","",OFFSET('Sanitation Data'!$E$32,0,10*ROW('Sanitation Data'!E168)))</f>
        <v/>
      </c>
      <c r="CU174" s="305" t="str">
        <f ca="true">+IF(OFFSET('Sanitation Data'!$F$28,0,10*ROW('Sanitation Data'!F168))="","",OFFSET('Sanitation Data'!$F$28,0,10*ROW('Sanitation Data'!F168)))</f>
        <v/>
      </c>
      <c r="CV174" s="305" t="str">
        <f ca="true">+IF(OFFSET('Sanitation Data'!$F$29,0,10*ROW('Sanitation Data'!F168))="","",OFFSET('Sanitation Data'!$F$29,0,10*ROW('Sanitation Data'!F168)))</f>
        <v/>
      </c>
      <c r="CW174" s="305" t="str">
        <f ca="true">+IF(OFFSET('Sanitation Data'!$F$30,0,10*ROW('Sanitation Data'!F168))="","",OFFSET('Sanitation Data'!$F$30,0,10*ROW('Sanitation Data'!F168)))</f>
        <v/>
      </c>
      <c r="CX174" s="305" t="str">
        <f ca="true">+IF(OFFSET('Sanitation Data'!$F$31,0,10*ROW('Sanitation Data'!F168))="","",OFFSET('Sanitation Data'!$F$31,0,10*ROW('Sanitation Data'!F168)))</f>
        <v/>
      </c>
      <c r="CY174" s="305" t="str">
        <f ca="true">+IF(OFFSET('Sanitation Data'!$F$32,0,10*ROW('Sanitation Data'!F168))="","",OFFSET('Sanitation Data'!$F$32,0,10*ROW('Sanitation Data'!F168)))</f>
        <v/>
      </c>
      <c r="CZ174" s="305" t="str">
        <f ca="true">+IF(OFFSET('Sanitation Data'!$G$28,0,10*ROW('Sanitation Data'!G168))="","",OFFSET('Sanitation Data'!$G$28,0,10*ROW('Sanitation Data'!G168)))</f>
        <v/>
      </c>
      <c r="DA174" s="305" t="str">
        <f ca="true">+IF(OFFSET('Sanitation Data'!$G$29,0,10*ROW('Sanitation Data'!G168))="","",OFFSET('Sanitation Data'!$G$29,0,10*ROW('Sanitation Data'!G168)))</f>
        <v/>
      </c>
      <c r="DB174" s="305" t="str">
        <f ca="true">+IF(OFFSET('Sanitation Data'!$G$30,0,10*ROW('Sanitation Data'!G168))="","",OFFSET('Sanitation Data'!$G$30,0,10*ROW('Sanitation Data'!G168)))</f>
        <v/>
      </c>
      <c r="DC174" s="305" t="str">
        <f ca="true">+IF(OFFSET('Sanitation Data'!$G$31,0,10*ROW('Sanitation Data'!G168))="","",OFFSET('Sanitation Data'!$G$31,0,10*ROW('Sanitation Data'!G168)))</f>
        <v/>
      </c>
      <c r="DD174" s="305" t="str">
        <f ca="true">+IF(OFFSET('Sanitation Data'!$G$32,0,10*ROW('Sanitation Data'!G168))="","",OFFSET('Sanitation Data'!$G$32,0,10*ROW('Sanitation Data'!G168)))</f>
        <v/>
      </c>
      <c r="DE174" s="305" t="str">
        <f ca="true">+IF(OFFSET('Sanitation Data'!$H$28,0,10*ROW('Sanitation Data'!H168))="","",OFFSET('Sanitation Data'!$H$28,0,10*ROW('Sanitation Data'!H168)))</f>
        <v/>
      </c>
      <c r="DF174" s="305" t="str">
        <f ca="true">+IF(OFFSET('Sanitation Data'!$H$29,0,10*ROW('Sanitation Data'!H168))="","",OFFSET('Sanitation Data'!$H$29,0,10*ROW('Sanitation Data'!H168)))</f>
        <v/>
      </c>
      <c r="DG174" s="305" t="str">
        <f ca="true">+IF(OFFSET('Sanitation Data'!$H$30,0,10*ROW('Sanitation Data'!H168))="","",OFFSET('Sanitation Data'!$H$30,0,10*ROW('Sanitation Data'!H168)))</f>
        <v/>
      </c>
      <c r="DH174" s="305" t="str">
        <f ca="true">+IF(OFFSET('Sanitation Data'!$H$31,0,10*ROW('Sanitation Data'!H168))="","",OFFSET('Sanitation Data'!$H$31,0,10*ROW('Sanitation Data'!H168)))</f>
        <v/>
      </c>
      <c r="DI174" s="305" t="str">
        <f ca="true">+IF(OFFSET('Sanitation Data'!$H$32,0,10*ROW('Sanitation Data'!H168))="","",OFFSET('Sanitation Data'!$H$32,0,10*ROW('Sanitation Data'!H168)))</f>
        <v/>
      </c>
      <c r="DJ174" s="305" t="str">
        <f ca="true">+IF(OFFSET('Sanitation Data'!$I$28,0,10*ROW('Sanitation Data'!I168))="","",OFFSET('Sanitation Data'!$I$28,0,10*ROW('Sanitation Data'!I168)))</f>
        <v/>
      </c>
      <c r="DK174" s="305" t="str">
        <f ca="true">+IF(OFFSET('Sanitation Data'!$I$29,0,10*ROW('Sanitation Data'!I168))="","",OFFSET('Sanitation Data'!$I$29,0,10*ROW('Sanitation Data'!I168)))</f>
        <v/>
      </c>
      <c r="DL174" s="305" t="str">
        <f ca="true">+IF(OFFSET('Sanitation Data'!$I$30,0,10*ROW('Sanitation Data'!I168))="","",OFFSET('Sanitation Data'!$I$30,0,10*ROW('Sanitation Data'!I168)))</f>
        <v/>
      </c>
      <c r="DM174" s="305" t="str">
        <f ca="true">+IF(OFFSET('Sanitation Data'!$I$31,0,10*ROW('Sanitation Data'!I168))="","",OFFSET('Sanitation Data'!$I$31,0,10*ROW('Sanitation Data'!I168)))</f>
        <v/>
      </c>
      <c r="DN174" s="305" t="str">
        <f ca="true">+IF(OFFSET('Sanitation Data'!$I$32,0,10*ROW('Sanitation Data'!I168))="","",OFFSET('Sanitation Data'!$I$32,0,10*ROW('Sanitation Data'!I168)))</f>
        <v/>
      </c>
      <c r="DO174" s="305" t="str">
        <f ca="true">+IF(OFFSET('Hygiene Data'!$D$11,0,10*ROW('Hygiene Data'!D168))="","",OFFSET('Hygiene Data'!$D$11,0,10*ROW('Hygiene Data'!D168)))</f>
        <v/>
      </c>
      <c r="DP174" s="305" t="str">
        <f ca="true">+IF(OFFSET('Hygiene Data'!$D$12,0,10*ROW('Hygiene Data'!D168))="","",OFFSET('Hygiene Data'!$D$12,0,10*ROW('Hygiene Data'!D168)))</f>
        <v/>
      </c>
      <c r="DQ174" s="305" t="str">
        <f ca="true">+IF(OFFSET('Hygiene Data'!$D$13,0,10*ROW('Hygiene Data'!D168))="","",OFFSET('Hygiene Data'!$D$13,0,10*ROW('Hygiene Data'!D168)))</f>
        <v/>
      </c>
      <c r="DR174" s="305" t="str">
        <f ca="true">+IF(OFFSET('Hygiene Data'!$E$11,0,10*ROW('Hygiene Data'!E168))="","",OFFSET('Hygiene Data'!$E$11,0,10*ROW('Hygiene Data'!E168)))</f>
        <v/>
      </c>
      <c r="DS174" s="305" t="str">
        <f ca="true">+IF(OFFSET('Hygiene Data'!$E$12,0,10*ROW('Hygiene Data'!E168))="","",OFFSET('Hygiene Data'!$E$12,0,10*ROW('Hygiene Data'!E168)))</f>
        <v/>
      </c>
      <c r="DT174" s="305" t="str">
        <f ca="true">+IF(OFFSET('Hygiene Data'!$E$13,0,10*ROW('Hygiene Data'!E168))="","",OFFSET('Hygiene Data'!$E$13,0,10*ROW('Hygiene Data'!E168)))</f>
        <v/>
      </c>
      <c r="DU174" s="305" t="str">
        <f ca="true">+IF(OFFSET('Hygiene Data'!$F$11,0,10*ROW('Hygiene Data'!F168))="","",OFFSET('Hygiene Data'!$F$11,0,10*ROW('Hygiene Data'!F168)))</f>
        <v/>
      </c>
      <c r="DV174" s="305" t="str">
        <f ca="true">+IF(OFFSET('Hygiene Data'!$F$12,0,10*ROW('Hygiene Data'!F168))="","",OFFSET('Hygiene Data'!$F$12,0,10*ROW('Hygiene Data'!F168)))</f>
        <v/>
      </c>
      <c r="DW174" s="305" t="str">
        <f ca="true">+IF(OFFSET('Hygiene Data'!$F$13,0,10*ROW('Hygiene Data'!F168))="","",OFFSET('Hygiene Data'!$F$13,0,10*ROW('Hygiene Data'!F168)))</f>
        <v/>
      </c>
      <c r="DX174" s="305" t="str">
        <f ca="true">+IF(OFFSET('Hygiene Data'!$G$11,0,10*ROW('Hygiene Data'!G168))="","",OFFSET('Hygiene Data'!$G$11,0,10*ROW('Hygiene Data'!G168)))</f>
        <v/>
      </c>
      <c r="DY174" s="305" t="str">
        <f ca="true">+IF(OFFSET('Hygiene Data'!$G$12,0,10*ROW('Hygiene Data'!G168))="","",OFFSET('Hygiene Data'!$G$12,0,10*ROW('Hygiene Data'!G168)))</f>
        <v/>
      </c>
      <c r="DZ174" s="305" t="str">
        <f ca="true">+IF(OFFSET('Hygiene Data'!$G$13,0,10*ROW('Hygiene Data'!G168))="","",OFFSET('Hygiene Data'!$G$13,0,10*ROW('Hygiene Data'!G168)))</f>
        <v/>
      </c>
      <c r="EA174" s="305" t="str">
        <f ca="true">+IF(OFFSET('Hygiene Data'!$H$11,0,10*ROW('Hygiene Data'!H168))="","",OFFSET('Hygiene Data'!$H$11,0,10*ROW('Hygiene Data'!H168)))</f>
        <v/>
      </c>
      <c r="EB174" s="305" t="str">
        <f ca="true">+IF(OFFSET('Hygiene Data'!$H$12,0,10*ROW('Hygiene Data'!H168))="","",OFFSET('Hygiene Data'!$H$12,0,10*ROW('Hygiene Data'!H168)))</f>
        <v/>
      </c>
      <c r="EC174" s="305" t="str">
        <f ca="true">+IF(OFFSET('Hygiene Data'!$H$13,0,10*ROW('Hygiene Data'!H168))="","",OFFSET('Hygiene Data'!$H$13,0,10*ROW('Hygiene Data'!H168)))</f>
        <v/>
      </c>
      <c r="ED174" s="305" t="str">
        <f ca="true">+IF(OFFSET('Hygiene Data'!$I$11,0,10*ROW('Hygiene Data'!I168))="","",OFFSET('Hygiene Data'!$I$11,0,10*ROW('Hygiene Data'!I168)))</f>
        <v/>
      </c>
      <c r="EE174" s="305" t="str">
        <f ca="true">+IF(OFFSET('Hygiene Data'!$I$12,0,10*ROW('Hygiene Data'!I168))="","",OFFSET('Hygiene Data'!$I$12,0,10*ROW('Hygiene Data'!I168)))</f>
        <v/>
      </c>
      <c r="EF174" s="305"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61"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5"/>
      <c r="BS175" s="305" t="str">
        <f ca="true">+IF(OFFSET('Water Data'!$D$27,0,10*ROW('Water Data'!D169))="","",OFFSET('Water Data'!$D$27,0,10*ROW('Water Data'!D169)))</f>
        <v/>
      </c>
      <c r="BT175" s="305" t="str">
        <f ca="true">+IF(OFFSET('Water Data'!$D$28,0,10*ROW('Water Data'!D169))="","",OFFSET('Water Data'!$D$28,0,10*ROW('Water Data'!D169)))</f>
        <v/>
      </c>
      <c r="BU175" s="305" t="str">
        <f ca="true">+IF(OFFSET('Water Data'!$D$29,0,10*ROW('Water Data'!D169))="","",OFFSET('Water Data'!$D$29,0,10*ROW('Water Data'!D169)))</f>
        <v/>
      </c>
      <c r="BV175" s="305" t="str">
        <f ca="true">+IF(OFFSET('Water Data'!$E$27,0,10*ROW('Water Data'!E169))="","",OFFSET('Water Data'!$E$27,0,10*ROW('Water Data'!E169)))</f>
        <v/>
      </c>
      <c r="BW175" s="305" t="str">
        <f ca="true">+IF(OFFSET('Water Data'!$E$28,0,10*ROW('Water Data'!E169))="","",OFFSET('Water Data'!$E$28,0,10*ROW('Water Data'!E169)))</f>
        <v/>
      </c>
      <c r="BX175" s="305" t="str">
        <f ca="true">+IF(OFFSET('Water Data'!$E$29,0,10*ROW('Water Data'!E169))="","",OFFSET('Water Data'!$E$29,0,10*ROW('Water Data'!E169)))</f>
        <v/>
      </c>
      <c r="BY175" s="305" t="str">
        <f ca="true">+IF(OFFSET('Water Data'!$F$27,0,10*ROW('Water Data'!F169))="","",OFFSET('Water Data'!$F$27,0,10*ROW('Water Data'!F169)))</f>
        <v/>
      </c>
      <c r="BZ175" s="305" t="str">
        <f ca="true">+IF(OFFSET('Water Data'!$F$28,0,10*ROW('Water Data'!F169))="","",OFFSET('Water Data'!$F$28,0,10*ROW('Water Data'!F169)))</f>
        <v/>
      </c>
      <c r="CA175" s="305" t="str">
        <f ca="true">+IF(OFFSET('Water Data'!$F$29,0,10*ROW('Water Data'!F169))="","",OFFSET('Water Data'!$F$29,0,10*ROW('Water Data'!F169)))</f>
        <v/>
      </c>
      <c r="CB175" s="305" t="str">
        <f ca="true">+IF(OFFSET('Water Data'!$G$27,0,10*ROW('Water Data'!G169))="","",OFFSET('Water Data'!$G$27,0,10*ROW('Water Data'!G169)))</f>
        <v/>
      </c>
      <c r="CC175" s="305" t="str">
        <f ca="true">+IF(OFFSET('Water Data'!$G$28,0,10*ROW('Water Data'!G169))="","",OFFSET('Water Data'!$G$28,0,10*ROW('Water Data'!G169)))</f>
        <v/>
      </c>
      <c r="CD175" s="305" t="str">
        <f ca="true">+IF(OFFSET('Water Data'!$G$29,0,10*ROW('Water Data'!G169))="","",OFFSET('Water Data'!$G$29,0,10*ROW('Water Data'!G169)))</f>
        <v/>
      </c>
      <c r="CE175" s="305" t="str">
        <f ca="true">+IF(OFFSET('Water Data'!$H$27,0,10*ROW('Water Data'!H169))="","",OFFSET('Water Data'!$H$27,0,10*ROW('Water Data'!H169)))</f>
        <v/>
      </c>
      <c r="CF175" s="305" t="str">
        <f ca="true">+IF(OFFSET('Water Data'!$H$28,0,10*ROW('Water Data'!H169))="","",OFFSET('Water Data'!$H$28,0,10*ROW('Water Data'!H169)))</f>
        <v/>
      </c>
      <c r="CG175" s="305" t="str">
        <f ca="true">+IF(OFFSET('Water Data'!$H$29,0,10*ROW('Water Data'!H169))="","",OFFSET('Water Data'!$H$29,0,10*ROW('Water Data'!H169)))</f>
        <v/>
      </c>
      <c r="CH175" s="305" t="str">
        <f ca="true">+IF(OFFSET('Water Data'!$I$27,0,10*ROW('Water Data'!I169))="","",OFFSET('Water Data'!$I$27,0,10*ROW('Water Data'!I169)))</f>
        <v/>
      </c>
      <c r="CI175" s="305" t="str">
        <f ca="true">+IF(OFFSET('Water Data'!$I$28,0,10*ROW('Water Data'!I169))="","",OFFSET('Water Data'!$I$28,0,10*ROW('Water Data'!I169)))</f>
        <v/>
      </c>
      <c r="CJ175" s="305" t="str">
        <f ca="true">+IF(OFFSET('Water Data'!$I$29,0,10*ROW('Water Data'!I169))="","",OFFSET('Water Data'!$I$29,0,10*ROW('Water Data'!I169)))</f>
        <v/>
      </c>
      <c r="CK175" s="305" t="str">
        <f ca="true">+IF(OFFSET('Sanitation Data'!$D$28,0,10*ROW('Sanitation Data'!D169))="","",OFFSET('Sanitation Data'!$D$28,0,10*ROW('Sanitation Data'!D169)))</f>
        <v/>
      </c>
      <c r="CL175" s="305" t="str">
        <f ca="true">+IF(OFFSET('Sanitation Data'!$D$29,0,10*ROW('Sanitation Data'!D169))="","",OFFSET('Sanitation Data'!$D$29,0,10*ROW('Sanitation Data'!D169)))</f>
        <v/>
      </c>
      <c r="CM175" s="305" t="str">
        <f ca="true">+IF(OFFSET('Sanitation Data'!$D$30,0,10*ROW('Sanitation Data'!D169))="","",OFFSET('Sanitation Data'!$D$30,0,10*ROW('Sanitation Data'!D169)))</f>
        <v/>
      </c>
      <c r="CN175" s="305" t="str">
        <f ca="true">+IF(OFFSET('Sanitation Data'!$D$31,0,10*ROW('Sanitation Data'!D169))="","",OFFSET('Sanitation Data'!$D$31,0,10*ROW('Sanitation Data'!D169)))</f>
        <v/>
      </c>
      <c r="CO175" s="305" t="str">
        <f ca="true">+IF(OFFSET('Sanitation Data'!$D$32,0,10*ROW('Sanitation Data'!D169))="","",OFFSET('Sanitation Data'!$D$32,0,10*ROW('Sanitation Data'!D169)))</f>
        <v/>
      </c>
      <c r="CP175" s="305" t="str">
        <f ca="true">+IF(OFFSET('Sanitation Data'!$E$28,0,10*ROW('Sanitation Data'!E169))="","",OFFSET('Sanitation Data'!$E$28,0,10*ROW('Sanitation Data'!E169)))</f>
        <v/>
      </c>
      <c r="CQ175" s="305" t="str">
        <f ca="true">+IF(OFFSET('Sanitation Data'!$E$29,0,10*ROW('Sanitation Data'!E169))="","",OFFSET('Sanitation Data'!$E$29,0,10*ROW('Sanitation Data'!E169)))</f>
        <v/>
      </c>
      <c r="CR175" s="305" t="str">
        <f ca="true">+IF(OFFSET('Sanitation Data'!$E$30,0,10*ROW('Sanitation Data'!E169))="","",OFFSET('Sanitation Data'!$E$30,0,10*ROW('Sanitation Data'!E169)))</f>
        <v/>
      </c>
      <c r="CS175" s="305" t="str">
        <f ca="true">+IF(OFFSET('Sanitation Data'!$E$31,0,10*ROW('Sanitation Data'!E169))="","",OFFSET('Sanitation Data'!$E$31,0,10*ROW('Sanitation Data'!E169)))</f>
        <v/>
      </c>
      <c r="CT175" s="305" t="str">
        <f ca="true">+IF(OFFSET('Sanitation Data'!$E$32,0,10*ROW('Sanitation Data'!E169))="","",OFFSET('Sanitation Data'!$E$32,0,10*ROW('Sanitation Data'!E169)))</f>
        <v/>
      </c>
      <c r="CU175" s="305" t="str">
        <f ca="true">+IF(OFFSET('Sanitation Data'!$F$28,0,10*ROW('Sanitation Data'!F169))="","",OFFSET('Sanitation Data'!$F$28,0,10*ROW('Sanitation Data'!F169)))</f>
        <v/>
      </c>
      <c r="CV175" s="305" t="str">
        <f ca="true">+IF(OFFSET('Sanitation Data'!$F$29,0,10*ROW('Sanitation Data'!F169))="","",OFFSET('Sanitation Data'!$F$29,0,10*ROW('Sanitation Data'!F169)))</f>
        <v/>
      </c>
      <c r="CW175" s="305" t="str">
        <f ca="true">+IF(OFFSET('Sanitation Data'!$F$30,0,10*ROW('Sanitation Data'!F169))="","",OFFSET('Sanitation Data'!$F$30,0,10*ROW('Sanitation Data'!F169)))</f>
        <v/>
      </c>
      <c r="CX175" s="305" t="str">
        <f ca="true">+IF(OFFSET('Sanitation Data'!$F$31,0,10*ROW('Sanitation Data'!F169))="","",OFFSET('Sanitation Data'!$F$31,0,10*ROW('Sanitation Data'!F169)))</f>
        <v/>
      </c>
      <c r="CY175" s="305" t="str">
        <f ca="true">+IF(OFFSET('Sanitation Data'!$F$32,0,10*ROW('Sanitation Data'!F169))="","",OFFSET('Sanitation Data'!$F$32,0,10*ROW('Sanitation Data'!F169)))</f>
        <v/>
      </c>
      <c r="CZ175" s="305" t="str">
        <f ca="true">+IF(OFFSET('Sanitation Data'!$G$28,0,10*ROW('Sanitation Data'!G169))="","",OFFSET('Sanitation Data'!$G$28,0,10*ROW('Sanitation Data'!G169)))</f>
        <v/>
      </c>
      <c r="DA175" s="305" t="str">
        <f ca="true">+IF(OFFSET('Sanitation Data'!$G$29,0,10*ROW('Sanitation Data'!G169))="","",OFFSET('Sanitation Data'!$G$29,0,10*ROW('Sanitation Data'!G169)))</f>
        <v/>
      </c>
      <c r="DB175" s="305" t="str">
        <f ca="true">+IF(OFFSET('Sanitation Data'!$G$30,0,10*ROW('Sanitation Data'!G169))="","",OFFSET('Sanitation Data'!$G$30,0,10*ROW('Sanitation Data'!G169)))</f>
        <v/>
      </c>
      <c r="DC175" s="305" t="str">
        <f ca="true">+IF(OFFSET('Sanitation Data'!$G$31,0,10*ROW('Sanitation Data'!G169))="","",OFFSET('Sanitation Data'!$G$31,0,10*ROW('Sanitation Data'!G169)))</f>
        <v/>
      </c>
      <c r="DD175" s="305" t="str">
        <f ca="true">+IF(OFFSET('Sanitation Data'!$G$32,0,10*ROW('Sanitation Data'!G169))="","",OFFSET('Sanitation Data'!$G$32,0,10*ROW('Sanitation Data'!G169)))</f>
        <v/>
      </c>
      <c r="DE175" s="305" t="str">
        <f ca="true">+IF(OFFSET('Sanitation Data'!$H$28,0,10*ROW('Sanitation Data'!H169))="","",OFFSET('Sanitation Data'!$H$28,0,10*ROW('Sanitation Data'!H169)))</f>
        <v/>
      </c>
      <c r="DF175" s="305" t="str">
        <f ca="true">+IF(OFFSET('Sanitation Data'!$H$29,0,10*ROW('Sanitation Data'!H169))="","",OFFSET('Sanitation Data'!$H$29,0,10*ROW('Sanitation Data'!H169)))</f>
        <v/>
      </c>
      <c r="DG175" s="305" t="str">
        <f ca="true">+IF(OFFSET('Sanitation Data'!$H$30,0,10*ROW('Sanitation Data'!H169))="","",OFFSET('Sanitation Data'!$H$30,0,10*ROW('Sanitation Data'!H169)))</f>
        <v/>
      </c>
      <c r="DH175" s="305" t="str">
        <f ca="true">+IF(OFFSET('Sanitation Data'!$H$31,0,10*ROW('Sanitation Data'!H169))="","",OFFSET('Sanitation Data'!$H$31,0,10*ROW('Sanitation Data'!H169)))</f>
        <v/>
      </c>
      <c r="DI175" s="305" t="str">
        <f ca="true">+IF(OFFSET('Sanitation Data'!$H$32,0,10*ROW('Sanitation Data'!H169))="","",OFFSET('Sanitation Data'!$H$32,0,10*ROW('Sanitation Data'!H169)))</f>
        <v/>
      </c>
      <c r="DJ175" s="305" t="str">
        <f ca="true">+IF(OFFSET('Sanitation Data'!$I$28,0,10*ROW('Sanitation Data'!I169))="","",OFFSET('Sanitation Data'!$I$28,0,10*ROW('Sanitation Data'!I169)))</f>
        <v/>
      </c>
      <c r="DK175" s="305" t="str">
        <f ca="true">+IF(OFFSET('Sanitation Data'!$I$29,0,10*ROW('Sanitation Data'!I169))="","",OFFSET('Sanitation Data'!$I$29,0,10*ROW('Sanitation Data'!I169)))</f>
        <v/>
      </c>
      <c r="DL175" s="305" t="str">
        <f ca="true">+IF(OFFSET('Sanitation Data'!$I$30,0,10*ROW('Sanitation Data'!I169))="","",OFFSET('Sanitation Data'!$I$30,0,10*ROW('Sanitation Data'!I169)))</f>
        <v/>
      </c>
      <c r="DM175" s="305" t="str">
        <f ca="true">+IF(OFFSET('Sanitation Data'!$I$31,0,10*ROW('Sanitation Data'!I169))="","",OFFSET('Sanitation Data'!$I$31,0,10*ROW('Sanitation Data'!I169)))</f>
        <v/>
      </c>
      <c r="DN175" s="305" t="str">
        <f ca="true">+IF(OFFSET('Sanitation Data'!$I$32,0,10*ROW('Sanitation Data'!I169))="","",OFFSET('Sanitation Data'!$I$32,0,10*ROW('Sanitation Data'!I169)))</f>
        <v/>
      </c>
      <c r="DO175" s="305" t="str">
        <f ca="true">+IF(OFFSET('Hygiene Data'!$D$11,0,10*ROW('Hygiene Data'!D169))="","",OFFSET('Hygiene Data'!$D$11,0,10*ROW('Hygiene Data'!D169)))</f>
        <v/>
      </c>
      <c r="DP175" s="305" t="str">
        <f ca="true">+IF(OFFSET('Hygiene Data'!$D$12,0,10*ROW('Hygiene Data'!D169))="","",OFFSET('Hygiene Data'!$D$12,0,10*ROW('Hygiene Data'!D169)))</f>
        <v/>
      </c>
      <c r="DQ175" s="305" t="str">
        <f ca="true">+IF(OFFSET('Hygiene Data'!$D$13,0,10*ROW('Hygiene Data'!D169))="","",OFFSET('Hygiene Data'!$D$13,0,10*ROW('Hygiene Data'!D169)))</f>
        <v/>
      </c>
      <c r="DR175" s="305" t="str">
        <f ca="true">+IF(OFFSET('Hygiene Data'!$E$11,0,10*ROW('Hygiene Data'!E169))="","",OFFSET('Hygiene Data'!$E$11,0,10*ROW('Hygiene Data'!E169)))</f>
        <v/>
      </c>
      <c r="DS175" s="305" t="str">
        <f ca="true">+IF(OFFSET('Hygiene Data'!$E$12,0,10*ROW('Hygiene Data'!E169))="","",OFFSET('Hygiene Data'!$E$12,0,10*ROW('Hygiene Data'!E169)))</f>
        <v/>
      </c>
      <c r="DT175" s="305" t="str">
        <f ca="true">+IF(OFFSET('Hygiene Data'!$E$13,0,10*ROW('Hygiene Data'!E169))="","",OFFSET('Hygiene Data'!$E$13,0,10*ROW('Hygiene Data'!E169)))</f>
        <v/>
      </c>
      <c r="DU175" s="305" t="str">
        <f ca="true">+IF(OFFSET('Hygiene Data'!$F$11,0,10*ROW('Hygiene Data'!F169))="","",OFFSET('Hygiene Data'!$F$11,0,10*ROW('Hygiene Data'!F169)))</f>
        <v/>
      </c>
      <c r="DV175" s="305" t="str">
        <f ca="true">+IF(OFFSET('Hygiene Data'!$F$12,0,10*ROW('Hygiene Data'!F169))="","",OFFSET('Hygiene Data'!$F$12,0,10*ROW('Hygiene Data'!F169)))</f>
        <v/>
      </c>
      <c r="DW175" s="305" t="str">
        <f ca="true">+IF(OFFSET('Hygiene Data'!$F$13,0,10*ROW('Hygiene Data'!F169))="","",OFFSET('Hygiene Data'!$F$13,0,10*ROW('Hygiene Data'!F169)))</f>
        <v/>
      </c>
      <c r="DX175" s="305" t="str">
        <f ca="true">+IF(OFFSET('Hygiene Data'!$G$11,0,10*ROW('Hygiene Data'!G169))="","",OFFSET('Hygiene Data'!$G$11,0,10*ROW('Hygiene Data'!G169)))</f>
        <v/>
      </c>
      <c r="DY175" s="305" t="str">
        <f ca="true">+IF(OFFSET('Hygiene Data'!$G$12,0,10*ROW('Hygiene Data'!G169))="","",OFFSET('Hygiene Data'!$G$12,0,10*ROW('Hygiene Data'!G169)))</f>
        <v/>
      </c>
      <c r="DZ175" s="305" t="str">
        <f ca="true">+IF(OFFSET('Hygiene Data'!$G$13,0,10*ROW('Hygiene Data'!G169))="","",OFFSET('Hygiene Data'!$G$13,0,10*ROW('Hygiene Data'!G169)))</f>
        <v/>
      </c>
      <c r="EA175" s="305" t="str">
        <f ca="true">+IF(OFFSET('Hygiene Data'!$H$11,0,10*ROW('Hygiene Data'!H169))="","",OFFSET('Hygiene Data'!$H$11,0,10*ROW('Hygiene Data'!H169)))</f>
        <v/>
      </c>
      <c r="EB175" s="305" t="str">
        <f ca="true">+IF(OFFSET('Hygiene Data'!$H$12,0,10*ROW('Hygiene Data'!H169))="","",OFFSET('Hygiene Data'!$H$12,0,10*ROW('Hygiene Data'!H169)))</f>
        <v/>
      </c>
      <c r="EC175" s="305" t="str">
        <f ca="true">+IF(OFFSET('Hygiene Data'!$H$13,0,10*ROW('Hygiene Data'!H169))="","",OFFSET('Hygiene Data'!$H$13,0,10*ROW('Hygiene Data'!H169)))</f>
        <v/>
      </c>
      <c r="ED175" s="305" t="str">
        <f ca="true">+IF(OFFSET('Hygiene Data'!$I$11,0,10*ROW('Hygiene Data'!I169))="","",OFFSET('Hygiene Data'!$I$11,0,10*ROW('Hygiene Data'!I169)))</f>
        <v/>
      </c>
      <c r="EE175" s="305" t="str">
        <f ca="true">+IF(OFFSET('Hygiene Data'!$I$12,0,10*ROW('Hygiene Data'!I169))="","",OFFSET('Hygiene Data'!$I$12,0,10*ROW('Hygiene Data'!I169)))</f>
        <v/>
      </c>
      <c r="EF175" s="305"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61"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5"/>
      <c r="BS176" s="305" t="str">
        <f ca="true">+IF(OFFSET('Water Data'!$D$27,0,10*ROW('Water Data'!D170))="","",OFFSET('Water Data'!$D$27,0,10*ROW('Water Data'!D170)))</f>
        <v/>
      </c>
      <c r="BT176" s="305" t="str">
        <f ca="true">+IF(OFFSET('Water Data'!$D$28,0,10*ROW('Water Data'!D170))="","",OFFSET('Water Data'!$D$28,0,10*ROW('Water Data'!D170)))</f>
        <v/>
      </c>
      <c r="BU176" s="305" t="str">
        <f ca="true">+IF(OFFSET('Water Data'!$D$29,0,10*ROW('Water Data'!D170))="","",OFFSET('Water Data'!$D$29,0,10*ROW('Water Data'!D170)))</f>
        <v/>
      </c>
      <c r="BV176" s="305" t="str">
        <f ca="true">+IF(OFFSET('Water Data'!$E$27,0,10*ROW('Water Data'!E170))="","",OFFSET('Water Data'!$E$27,0,10*ROW('Water Data'!E170)))</f>
        <v/>
      </c>
      <c r="BW176" s="305" t="str">
        <f ca="true">+IF(OFFSET('Water Data'!$E$28,0,10*ROW('Water Data'!E170))="","",OFFSET('Water Data'!$E$28,0,10*ROW('Water Data'!E170)))</f>
        <v/>
      </c>
      <c r="BX176" s="305" t="str">
        <f ca="true">+IF(OFFSET('Water Data'!$E$29,0,10*ROW('Water Data'!E170))="","",OFFSET('Water Data'!$E$29,0,10*ROW('Water Data'!E170)))</f>
        <v/>
      </c>
      <c r="BY176" s="305" t="str">
        <f ca="true">+IF(OFFSET('Water Data'!$F$27,0,10*ROW('Water Data'!F170))="","",OFFSET('Water Data'!$F$27,0,10*ROW('Water Data'!F170)))</f>
        <v/>
      </c>
      <c r="BZ176" s="305" t="str">
        <f ca="true">+IF(OFFSET('Water Data'!$F$28,0,10*ROW('Water Data'!F170))="","",OFFSET('Water Data'!$F$28,0,10*ROW('Water Data'!F170)))</f>
        <v/>
      </c>
      <c r="CA176" s="305" t="str">
        <f ca="true">+IF(OFFSET('Water Data'!$F$29,0,10*ROW('Water Data'!F170))="","",OFFSET('Water Data'!$F$29,0,10*ROW('Water Data'!F170)))</f>
        <v/>
      </c>
      <c r="CB176" s="305" t="str">
        <f ca="true">+IF(OFFSET('Water Data'!$G$27,0,10*ROW('Water Data'!G170))="","",OFFSET('Water Data'!$G$27,0,10*ROW('Water Data'!G170)))</f>
        <v/>
      </c>
      <c r="CC176" s="305" t="str">
        <f ca="true">+IF(OFFSET('Water Data'!$G$28,0,10*ROW('Water Data'!G170))="","",OFFSET('Water Data'!$G$28,0,10*ROW('Water Data'!G170)))</f>
        <v/>
      </c>
      <c r="CD176" s="305" t="str">
        <f ca="true">+IF(OFFSET('Water Data'!$G$29,0,10*ROW('Water Data'!G170))="","",OFFSET('Water Data'!$G$29,0,10*ROW('Water Data'!G170)))</f>
        <v/>
      </c>
      <c r="CE176" s="305" t="str">
        <f ca="true">+IF(OFFSET('Water Data'!$H$27,0,10*ROW('Water Data'!H170))="","",OFFSET('Water Data'!$H$27,0,10*ROW('Water Data'!H170)))</f>
        <v/>
      </c>
      <c r="CF176" s="305" t="str">
        <f ca="true">+IF(OFFSET('Water Data'!$H$28,0,10*ROW('Water Data'!H170))="","",OFFSET('Water Data'!$H$28,0,10*ROW('Water Data'!H170)))</f>
        <v/>
      </c>
      <c r="CG176" s="305" t="str">
        <f ca="true">+IF(OFFSET('Water Data'!$H$29,0,10*ROW('Water Data'!H170))="","",OFFSET('Water Data'!$H$29,0,10*ROW('Water Data'!H170)))</f>
        <v/>
      </c>
      <c r="CH176" s="305" t="str">
        <f ca="true">+IF(OFFSET('Water Data'!$I$27,0,10*ROW('Water Data'!I170))="","",OFFSET('Water Data'!$I$27,0,10*ROW('Water Data'!I170)))</f>
        <v/>
      </c>
      <c r="CI176" s="305" t="str">
        <f ca="true">+IF(OFFSET('Water Data'!$I$28,0,10*ROW('Water Data'!I170))="","",OFFSET('Water Data'!$I$28,0,10*ROW('Water Data'!I170)))</f>
        <v/>
      </c>
      <c r="CJ176" s="305" t="str">
        <f ca="true">+IF(OFFSET('Water Data'!$I$29,0,10*ROW('Water Data'!I170))="","",OFFSET('Water Data'!$I$29,0,10*ROW('Water Data'!I170)))</f>
        <v/>
      </c>
      <c r="CK176" s="305" t="str">
        <f ca="true">+IF(OFFSET('Sanitation Data'!$D$28,0,10*ROW('Sanitation Data'!D170))="","",OFFSET('Sanitation Data'!$D$28,0,10*ROW('Sanitation Data'!D170)))</f>
        <v/>
      </c>
      <c r="CL176" s="305" t="str">
        <f ca="true">+IF(OFFSET('Sanitation Data'!$D$29,0,10*ROW('Sanitation Data'!D170))="","",OFFSET('Sanitation Data'!$D$29,0,10*ROW('Sanitation Data'!D170)))</f>
        <v/>
      </c>
      <c r="CM176" s="305" t="str">
        <f ca="true">+IF(OFFSET('Sanitation Data'!$D$30,0,10*ROW('Sanitation Data'!D170))="","",OFFSET('Sanitation Data'!$D$30,0,10*ROW('Sanitation Data'!D170)))</f>
        <v/>
      </c>
      <c r="CN176" s="305" t="str">
        <f ca="true">+IF(OFFSET('Sanitation Data'!$D$31,0,10*ROW('Sanitation Data'!D170))="","",OFFSET('Sanitation Data'!$D$31,0,10*ROW('Sanitation Data'!D170)))</f>
        <v/>
      </c>
      <c r="CO176" s="305" t="str">
        <f ca="true">+IF(OFFSET('Sanitation Data'!$D$32,0,10*ROW('Sanitation Data'!D170))="","",OFFSET('Sanitation Data'!$D$32,0,10*ROW('Sanitation Data'!D170)))</f>
        <v/>
      </c>
      <c r="CP176" s="305" t="str">
        <f ca="true">+IF(OFFSET('Sanitation Data'!$E$28,0,10*ROW('Sanitation Data'!E170))="","",OFFSET('Sanitation Data'!$E$28,0,10*ROW('Sanitation Data'!E170)))</f>
        <v/>
      </c>
      <c r="CQ176" s="305" t="str">
        <f ca="true">+IF(OFFSET('Sanitation Data'!$E$29,0,10*ROW('Sanitation Data'!E170))="","",OFFSET('Sanitation Data'!$E$29,0,10*ROW('Sanitation Data'!E170)))</f>
        <v/>
      </c>
      <c r="CR176" s="305" t="str">
        <f ca="true">+IF(OFFSET('Sanitation Data'!$E$30,0,10*ROW('Sanitation Data'!E170))="","",OFFSET('Sanitation Data'!$E$30,0,10*ROW('Sanitation Data'!E170)))</f>
        <v/>
      </c>
      <c r="CS176" s="305" t="str">
        <f ca="true">+IF(OFFSET('Sanitation Data'!$E$31,0,10*ROW('Sanitation Data'!E170))="","",OFFSET('Sanitation Data'!$E$31,0,10*ROW('Sanitation Data'!E170)))</f>
        <v/>
      </c>
      <c r="CT176" s="305" t="str">
        <f ca="true">+IF(OFFSET('Sanitation Data'!$E$32,0,10*ROW('Sanitation Data'!E170))="","",OFFSET('Sanitation Data'!$E$32,0,10*ROW('Sanitation Data'!E170)))</f>
        <v/>
      </c>
      <c r="CU176" s="305" t="str">
        <f ca="true">+IF(OFFSET('Sanitation Data'!$F$28,0,10*ROW('Sanitation Data'!F170))="","",OFFSET('Sanitation Data'!$F$28,0,10*ROW('Sanitation Data'!F170)))</f>
        <v/>
      </c>
      <c r="CV176" s="305" t="str">
        <f ca="true">+IF(OFFSET('Sanitation Data'!$F$29,0,10*ROW('Sanitation Data'!F170))="","",OFFSET('Sanitation Data'!$F$29,0,10*ROW('Sanitation Data'!F170)))</f>
        <v/>
      </c>
      <c r="CW176" s="305" t="str">
        <f ca="true">+IF(OFFSET('Sanitation Data'!$F$30,0,10*ROW('Sanitation Data'!F170))="","",OFFSET('Sanitation Data'!$F$30,0,10*ROW('Sanitation Data'!F170)))</f>
        <v/>
      </c>
      <c r="CX176" s="305" t="str">
        <f ca="true">+IF(OFFSET('Sanitation Data'!$F$31,0,10*ROW('Sanitation Data'!F170))="","",OFFSET('Sanitation Data'!$F$31,0,10*ROW('Sanitation Data'!F170)))</f>
        <v/>
      </c>
      <c r="CY176" s="305" t="str">
        <f ca="true">+IF(OFFSET('Sanitation Data'!$F$32,0,10*ROW('Sanitation Data'!F170))="","",OFFSET('Sanitation Data'!$F$32,0,10*ROW('Sanitation Data'!F170)))</f>
        <v/>
      </c>
      <c r="CZ176" s="305" t="str">
        <f ca="true">+IF(OFFSET('Sanitation Data'!$G$28,0,10*ROW('Sanitation Data'!G170))="","",OFFSET('Sanitation Data'!$G$28,0,10*ROW('Sanitation Data'!G170)))</f>
        <v/>
      </c>
      <c r="DA176" s="305" t="str">
        <f ca="true">+IF(OFFSET('Sanitation Data'!$G$29,0,10*ROW('Sanitation Data'!G170))="","",OFFSET('Sanitation Data'!$G$29,0,10*ROW('Sanitation Data'!G170)))</f>
        <v/>
      </c>
      <c r="DB176" s="305" t="str">
        <f ca="true">+IF(OFFSET('Sanitation Data'!$G$30,0,10*ROW('Sanitation Data'!G170))="","",OFFSET('Sanitation Data'!$G$30,0,10*ROW('Sanitation Data'!G170)))</f>
        <v/>
      </c>
      <c r="DC176" s="305" t="str">
        <f ca="true">+IF(OFFSET('Sanitation Data'!$G$31,0,10*ROW('Sanitation Data'!G170))="","",OFFSET('Sanitation Data'!$G$31,0,10*ROW('Sanitation Data'!G170)))</f>
        <v/>
      </c>
      <c r="DD176" s="305" t="str">
        <f ca="true">+IF(OFFSET('Sanitation Data'!$G$32,0,10*ROW('Sanitation Data'!G170))="","",OFFSET('Sanitation Data'!$G$32,0,10*ROW('Sanitation Data'!G170)))</f>
        <v/>
      </c>
      <c r="DE176" s="305" t="str">
        <f ca="true">+IF(OFFSET('Sanitation Data'!$H$28,0,10*ROW('Sanitation Data'!H170))="","",OFFSET('Sanitation Data'!$H$28,0,10*ROW('Sanitation Data'!H170)))</f>
        <v/>
      </c>
      <c r="DF176" s="305" t="str">
        <f ca="true">+IF(OFFSET('Sanitation Data'!$H$29,0,10*ROW('Sanitation Data'!H170))="","",OFFSET('Sanitation Data'!$H$29,0,10*ROW('Sanitation Data'!H170)))</f>
        <v/>
      </c>
      <c r="DG176" s="305" t="str">
        <f ca="true">+IF(OFFSET('Sanitation Data'!$H$30,0,10*ROW('Sanitation Data'!H170))="","",OFFSET('Sanitation Data'!$H$30,0,10*ROW('Sanitation Data'!H170)))</f>
        <v/>
      </c>
      <c r="DH176" s="305" t="str">
        <f ca="true">+IF(OFFSET('Sanitation Data'!$H$31,0,10*ROW('Sanitation Data'!H170))="","",OFFSET('Sanitation Data'!$H$31,0,10*ROW('Sanitation Data'!H170)))</f>
        <v/>
      </c>
      <c r="DI176" s="305" t="str">
        <f ca="true">+IF(OFFSET('Sanitation Data'!$H$32,0,10*ROW('Sanitation Data'!H170))="","",OFFSET('Sanitation Data'!$H$32,0,10*ROW('Sanitation Data'!H170)))</f>
        <v/>
      </c>
      <c r="DJ176" s="305" t="str">
        <f ca="true">+IF(OFFSET('Sanitation Data'!$I$28,0,10*ROW('Sanitation Data'!I170))="","",OFFSET('Sanitation Data'!$I$28,0,10*ROW('Sanitation Data'!I170)))</f>
        <v/>
      </c>
      <c r="DK176" s="305" t="str">
        <f ca="true">+IF(OFFSET('Sanitation Data'!$I$29,0,10*ROW('Sanitation Data'!I170))="","",OFFSET('Sanitation Data'!$I$29,0,10*ROW('Sanitation Data'!I170)))</f>
        <v/>
      </c>
      <c r="DL176" s="305" t="str">
        <f ca="true">+IF(OFFSET('Sanitation Data'!$I$30,0,10*ROW('Sanitation Data'!I170))="","",OFFSET('Sanitation Data'!$I$30,0,10*ROW('Sanitation Data'!I170)))</f>
        <v/>
      </c>
      <c r="DM176" s="305" t="str">
        <f ca="true">+IF(OFFSET('Sanitation Data'!$I$31,0,10*ROW('Sanitation Data'!I170))="","",OFFSET('Sanitation Data'!$I$31,0,10*ROW('Sanitation Data'!I170)))</f>
        <v/>
      </c>
      <c r="DN176" s="305" t="str">
        <f ca="true">+IF(OFFSET('Sanitation Data'!$I$32,0,10*ROW('Sanitation Data'!I170))="","",OFFSET('Sanitation Data'!$I$32,0,10*ROW('Sanitation Data'!I170)))</f>
        <v/>
      </c>
      <c r="DO176" s="305" t="str">
        <f ca="true">+IF(OFFSET('Hygiene Data'!$D$11,0,10*ROW('Hygiene Data'!D170))="","",OFFSET('Hygiene Data'!$D$11,0,10*ROW('Hygiene Data'!D170)))</f>
        <v/>
      </c>
      <c r="DP176" s="305" t="str">
        <f ca="true">+IF(OFFSET('Hygiene Data'!$D$12,0,10*ROW('Hygiene Data'!D170))="","",OFFSET('Hygiene Data'!$D$12,0,10*ROW('Hygiene Data'!D170)))</f>
        <v/>
      </c>
      <c r="DQ176" s="305" t="str">
        <f ca="true">+IF(OFFSET('Hygiene Data'!$D$13,0,10*ROW('Hygiene Data'!D170))="","",OFFSET('Hygiene Data'!$D$13,0,10*ROW('Hygiene Data'!D170)))</f>
        <v/>
      </c>
      <c r="DR176" s="305" t="str">
        <f ca="true">+IF(OFFSET('Hygiene Data'!$E$11,0,10*ROW('Hygiene Data'!E170))="","",OFFSET('Hygiene Data'!$E$11,0,10*ROW('Hygiene Data'!E170)))</f>
        <v/>
      </c>
      <c r="DS176" s="305" t="str">
        <f ca="true">+IF(OFFSET('Hygiene Data'!$E$12,0,10*ROW('Hygiene Data'!E170))="","",OFFSET('Hygiene Data'!$E$12,0,10*ROW('Hygiene Data'!E170)))</f>
        <v/>
      </c>
      <c r="DT176" s="305" t="str">
        <f ca="true">+IF(OFFSET('Hygiene Data'!$E$13,0,10*ROW('Hygiene Data'!E170))="","",OFFSET('Hygiene Data'!$E$13,0,10*ROW('Hygiene Data'!E170)))</f>
        <v/>
      </c>
      <c r="DU176" s="305" t="str">
        <f ca="true">+IF(OFFSET('Hygiene Data'!$F$11,0,10*ROW('Hygiene Data'!F170))="","",OFFSET('Hygiene Data'!$F$11,0,10*ROW('Hygiene Data'!F170)))</f>
        <v/>
      </c>
      <c r="DV176" s="305" t="str">
        <f ca="true">+IF(OFFSET('Hygiene Data'!$F$12,0,10*ROW('Hygiene Data'!F170))="","",OFFSET('Hygiene Data'!$F$12,0,10*ROW('Hygiene Data'!F170)))</f>
        <v/>
      </c>
      <c r="DW176" s="305" t="str">
        <f ca="true">+IF(OFFSET('Hygiene Data'!$F$13,0,10*ROW('Hygiene Data'!F170))="","",OFFSET('Hygiene Data'!$F$13,0,10*ROW('Hygiene Data'!F170)))</f>
        <v/>
      </c>
      <c r="DX176" s="305" t="str">
        <f ca="true">+IF(OFFSET('Hygiene Data'!$G$11,0,10*ROW('Hygiene Data'!G170))="","",OFFSET('Hygiene Data'!$G$11,0,10*ROW('Hygiene Data'!G170)))</f>
        <v/>
      </c>
      <c r="DY176" s="305" t="str">
        <f ca="true">+IF(OFFSET('Hygiene Data'!$G$12,0,10*ROW('Hygiene Data'!G170))="","",OFFSET('Hygiene Data'!$G$12,0,10*ROW('Hygiene Data'!G170)))</f>
        <v/>
      </c>
      <c r="DZ176" s="305" t="str">
        <f ca="true">+IF(OFFSET('Hygiene Data'!$G$13,0,10*ROW('Hygiene Data'!G170))="","",OFFSET('Hygiene Data'!$G$13,0,10*ROW('Hygiene Data'!G170)))</f>
        <v/>
      </c>
      <c r="EA176" s="305" t="str">
        <f ca="true">+IF(OFFSET('Hygiene Data'!$H$11,0,10*ROW('Hygiene Data'!H170))="","",OFFSET('Hygiene Data'!$H$11,0,10*ROW('Hygiene Data'!H170)))</f>
        <v/>
      </c>
      <c r="EB176" s="305" t="str">
        <f ca="true">+IF(OFFSET('Hygiene Data'!$H$12,0,10*ROW('Hygiene Data'!H170))="","",OFFSET('Hygiene Data'!$H$12,0,10*ROW('Hygiene Data'!H170)))</f>
        <v/>
      </c>
      <c r="EC176" s="305" t="str">
        <f ca="true">+IF(OFFSET('Hygiene Data'!$H$13,0,10*ROW('Hygiene Data'!H170))="","",OFFSET('Hygiene Data'!$H$13,0,10*ROW('Hygiene Data'!H170)))</f>
        <v/>
      </c>
      <c r="ED176" s="305" t="str">
        <f ca="true">+IF(OFFSET('Hygiene Data'!$I$11,0,10*ROW('Hygiene Data'!I170))="","",OFFSET('Hygiene Data'!$I$11,0,10*ROW('Hygiene Data'!I170)))</f>
        <v/>
      </c>
      <c r="EE176" s="305" t="str">
        <f ca="true">+IF(OFFSET('Hygiene Data'!$I$12,0,10*ROW('Hygiene Data'!I170))="","",OFFSET('Hygiene Data'!$I$12,0,10*ROW('Hygiene Data'!I170)))</f>
        <v/>
      </c>
      <c r="EF176" s="305"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61"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5"/>
      <c r="BS177" s="305" t="str">
        <f ca="true">+IF(OFFSET('Water Data'!$D$27,0,10*ROW('Water Data'!D171))="","",OFFSET('Water Data'!$D$27,0,10*ROW('Water Data'!D171)))</f>
        <v/>
      </c>
      <c r="BT177" s="305" t="str">
        <f ca="true">+IF(OFFSET('Water Data'!$D$28,0,10*ROW('Water Data'!D171))="","",OFFSET('Water Data'!$D$28,0,10*ROW('Water Data'!D171)))</f>
        <v/>
      </c>
      <c r="BU177" s="305" t="str">
        <f ca="true">+IF(OFFSET('Water Data'!$D$29,0,10*ROW('Water Data'!D171))="","",OFFSET('Water Data'!$D$29,0,10*ROW('Water Data'!D171)))</f>
        <v/>
      </c>
      <c r="BV177" s="305" t="str">
        <f ca="true">+IF(OFFSET('Water Data'!$E$27,0,10*ROW('Water Data'!E171))="","",OFFSET('Water Data'!$E$27,0,10*ROW('Water Data'!E171)))</f>
        <v/>
      </c>
      <c r="BW177" s="305" t="str">
        <f ca="true">+IF(OFFSET('Water Data'!$E$28,0,10*ROW('Water Data'!E171))="","",OFFSET('Water Data'!$E$28,0,10*ROW('Water Data'!E171)))</f>
        <v/>
      </c>
      <c r="BX177" s="305" t="str">
        <f ca="true">+IF(OFFSET('Water Data'!$E$29,0,10*ROW('Water Data'!E171))="","",OFFSET('Water Data'!$E$29,0,10*ROW('Water Data'!E171)))</f>
        <v/>
      </c>
      <c r="BY177" s="305" t="str">
        <f ca="true">+IF(OFFSET('Water Data'!$F$27,0,10*ROW('Water Data'!F171))="","",OFFSET('Water Data'!$F$27,0,10*ROW('Water Data'!F171)))</f>
        <v/>
      </c>
      <c r="BZ177" s="305" t="str">
        <f ca="true">+IF(OFFSET('Water Data'!$F$28,0,10*ROW('Water Data'!F171))="","",OFFSET('Water Data'!$F$28,0,10*ROW('Water Data'!F171)))</f>
        <v/>
      </c>
      <c r="CA177" s="305" t="str">
        <f ca="true">+IF(OFFSET('Water Data'!$F$29,0,10*ROW('Water Data'!F171))="","",OFFSET('Water Data'!$F$29,0,10*ROW('Water Data'!F171)))</f>
        <v/>
      </c>
      <c r="CB177" s="305" t="str">
        <f ca="true">+IF(OFFSET('Water Data'!$G$27,0,10*ROW('Water Data'!G171))="","",OFFSET('Water Data'!$G$27,0,10*ROW('Water Data'!G171)))</f>
        <v/>
      </c>
      <c r="CC177" s="305" t="str">
        <f ca="true">+IF(OFFSET('Water Data'!$G$28,0,10*ROW('Water Data'!G171))="","",OFFSET('Water Data'!$G$28,0,10*ROW('Water Data'!G171)))</f>
        <v/>
      </c>
      <c r="CD177" s="305" t="str">
        <f ca="true">+IF(OFFSET('Water Data'!$G$29,0,10*ROW('Water Data'!G171))="","",OFFSET('Water Data'!$G$29,0,10*ROW('Water Data'!G171)))</f>
        <v/>
      </c>
      <c r="CE177" s="305" t="str">
        <f ca="true">+IF(OFFSET('Water Data'!$H$27,0,10*ROW('Water Data'!H171))="","",OFFSET('Water Data'!$H$27,0,10*ROW('Water Data'!H171)))</f>
        <v/>
      </c>
      <c r="CF177" s="305" t="str">
        <f ca="true">+IF(OFFSET('Water Data'!$H$28,0,10*ROW('Water Data'!H171))="","",OFFSET('Water Data'!$H$28,0,10*ROW('Water Data'!H171)))</f>
        <v/>
      </c>
      <c r="CG177" s="305" t="str">
        <f ca="true">+IF(OFFSET('Water Data'!$H$29,0,10*ROW('Water Data'!H171))="","",OFFSET('Water Data'!$H$29,0,10*ROW('Water Data'!H171)))</f>
        <v/>
      </c>
      <c r="CH177" s="305" t="str">
        <f ca="true">+IF(OFFSET('Water Data'!$I$27,0,10*ROW('Water Data'!I171))="","",OFFSET('Water Data'!$I$27,0,10*ROW('Water Data'!I171)))</f>
        <v/>
      </c>
      <c r="CI177" s="305" t="str">
        <f ca="true">+IF(OFFSET('Water Data'!$I$28,0,10*ROW('Water Data'!I171))="","",OFFSET('Water Data'!$I$28,0,10*ROW('Water Data'!I171)))</f>
        <v/>
      </c>
      <c r="CJ177" s="305" t="str">
        <f ca="true">+IF(OFFSET('Water Data'!$I$29,0,10*ROW('Water Data'!I171))="","",OFFSET('Water Data'!$I$29,0,10*ROW('Water Data'!I171)))</f>
        <v/>
      </c>
      <c r="CK177" s="305" t="str">
        <f ca="true">+IF(OFFSET('Sanitation Data'!$D$28,0,10*ROW('Sanitation Data'!D171))="","",OFFSET('Sanitation Data'!$D$28,0,10*ROW('Sanitation Data'!D171)))</f>
        <v/>
      </c>
      <c r="CL177" s="305" t="str">
        <f ca="true">+IF(OFFSET('Sanitation Data'!$D$29,0,10*ROW('Sanitation Data'!D171))="","",OFFSET('Sanitation Data'!$D$29,0,10*ROW('Sanitation Data'!D171)))</f>
        <v/>
      </c>
      <c r="CM177" s="305" t="str">
        <f ca="true">+IF(OFFSET('Sanitation Data'!$D$30,0,10*ROW('Sanitation Data'!D171))="","",OFFSET('Sanitation Data'!$D$30,0,10*ROW('Sanitation Data'!D171)))</f>
        <v/>
      </c>
      <c r="CN177" s="305" t="str">
        <f ca="true">+IF(OFFSET('Sanitation Data'!$D$31,0,10*ROW('Sanitation Data'!D171))="","",OFFSET('Sanitation Data'!$D$31,0,10*ROW('Sanitation Data'!D171)))</f>
        <v/>
      </c>
      <c r="CO177" s="305" t="str">
        <f ca="true">+IF(OFFSET('Sanitation Data'!$D$32,0,10*ROW('Sanitation Data'!D171))="","",OFFSET('Sanitation Data'!$D$32,0,10*ROW('Sanitation Data'!D171)))</f>
        <v/>
      </c>
      <c r="CP177" s="305" t="str">
        <f ca="true">+IF(OFFSET('Sanitation Data'!$E$28,0,10*ROW('Sanitation Data'!E171))="","",OFFSET('Sanitation Data'!$E$28,0,10*ROW('Sanitation Data'!E171)))</f>
        <v/>
      </c>
      <c r="CQ177" s="305" t="str">
        <f ca="true">+IF(OFFSET('Sanitation Data'!$E$29,0,10*ROW('Sanitation Data'!E171))="","",OFFSET('Sanitation Data'!$E$29,0,10*ROW('Sanitation Data'!E171)))</f>
        <v/>
      </c>
      <c r="CR177" s="305" t="str">
        <f ca="true">+IF(OFFSET('Sanitation Data'!$E$30,0,10*ROW('Sanitation Data'!E171))="","",OFFSET('Sanitation Data'!$E$30,0,10*ROW('Sanitation Data'!E171)))</f>
        <v/>
      </c>
      <c r="CS177" s="305" t="str">
        <f ca="true">+IF(OFFSET('Sanitation Data'!$E$31,0,10*ROW('Sanitation Data'!E171))="","",OFFSET('Sanitation Data'!$E$31,0,10*ROW('Sanitation Data'!E171)))</f>
        <v/>
      </c>
      <c r="CT177" s="305" t="str">
        <f ca="true">+IF(OFFSET('Sanitation Data'!$E$32,0,10*ROW('Sanitation Data'!E171))="","",OFFSET('Sanitation Data'!$E$32,0,10*ROW('Sanitation Data'!E171)))</f>
        <v/>
      </c>
      <c r="CU177" s="305" t="str">
        <f ca="true">+IF(OFFSET('Sanitation Data'!$F$28,0,10*ROW('Sanitation Data'!F171))="","",OFFSET('Sanitation Data'!$F$28,0,10*ROW('Sanitation Data'!F171)))</f>
        <v/>
      </c>
      <c r="CV177" s="305" t="str">
        <f ca="true">+IF(OFFSET('Sanitation Data'!$F$29,0,10*ROW('Sanitation Data'!F171))="","",OFFSET('Sanitation Data'!$F$29,0,10*ROW('Sanitation Data'!F171)))</f>
        <v/>
      </c>
      <c r="CW177" s="305" t="str">
        <f ca="true">+IF(OFFSET('Sanitation Data'!$F$30,0,10*ROW('Sanitation Data'!F171))="","",OFFSET('Sanitation Data'!$F$30,0,10*ROW('Sanitation Data'!F171)))</f>
        <v/>
      </c>
      <c r="CX177" s="305" t="str">
        <f ca="true">+IF(OFFSET('Sanitation Data'!$F$31,0,10*ROW('Sanitation Data'!F171))="","",OFFSET('Sanitation Data'!$F$31,0,10*ROW('Sanitation Data'!F171)))</f>
        <v/>
      </c>
      <c r="CY177" s="305" t="str">
        <f ca="true">+IF(OFFSET('Sanitation Data'!$F$32,0,10*ROW('Sanitation Data'!F171))="","",OFFSET('Sanitation Data'!$F$32,0,10*ROW('Sanitation Data'!F171)))</f>
        <v/>
      </c>
      <c r="CZ177" s="305" t="str">
        <f ca="true">+IF(OFFSET('Sanitation Data'!$G$28,0,10*ROW('Sanitation Data'!G171))="","",OFFSET('Sanitation Data'!$G$28,0,10*ROW('Sanitation Data'!G171)))</f>
        <v/>
      </c>
      <c r="DA177" s="305" t="str">
        <f ca="true">+IF(OFFSET('Sanitation Data'!$G$29,0,10*ROW('Sanitation Data'!G171))="","",OFFSET('Sanitation Data'!$G$29,0,10*ROW('Sanitation Data'!G171)))</f>
        <v/>
      </c>
      <c r="DB177" s="305" t="str">
        <f ca="true">+IF(OFFSET('Sanitation Data'!$G$30,0,10*ROW('Sanitation Data'!G171))="","",OFFSET('Sanitation Data'!$G$30,0,10*ROW('Sanitation Data'!G171)))</f>
        <v/>
      </c>
      <c r="DC177" s="305" t="str">
        <f ca="true">+IF(OFFSET('Sanitation Data'!$G$31,0,10*ROW('Sanitation Data'!G171))="","",OFFSET('Sanitation Data'!$G$31,0,10*ROW('Sanitation Data'!G171)))</f>
        <v/>
      </c>
      <c r="DD177" s="305" t="str">
        <f ca="true">+IF(OFFSET('Sanitation Data'!$G$32,0,10*ROW('Sanitation Data'!G171))="","",OFFSET('Sanitation Data'!$G$32,0,10*ROW('Sanitation Data'!G171)))</f>
        <v/>
      </c>
      <c r="DE177" s="305" t="str">
        <f ca="true">+IF(OFFSET('Sanitation Data'!$H$28,0,10*ROW('Sanitation Data'!H171))="","",OFFSET('Sanitation Data'!$H$28,0,10*ROW('Sanitation Data'!H171)))</f>
        <v/>
      </c>
      <c r="DF177" s="305" t="str">
        <f ca="true">+IF(OFFSET('Sanitation Data'!$H$29,0,10*ROW('Sanitation Data'!H171))="","",OFFSET('Sanitation Data'!$H$29,0,10*ROW('Sanitation Data'!H171)))</f>
        <v/>
      </c>
      <c r="DG177" s="305" t="str">
        <f ca="true">+IF(OFFSET('Sanitation Data'!$H$30,0,10*ROW('Sanitation Data'!H171))="","",OFFSET('Sanitation Data'!$H$30,0,10*ROW('Sanitation Data'!H171)))</f>
        <v/>
      </c>
      <c r="DH177" s="305" t="str">
        <f ca="true">+IF(OFFSET('Sanitation Data'!$H$31,0,10*ROW('Sanitation Data'!H171))="","",OFFSET('Sanitation Data'!$H$31,0,10*ROW('Sanitation Data'!H171)))</f>
        <v/>
      </c>
      <c r="DI177" s="305" t="str">
        <f ca="true">+IF(OFFSET('Sanitation Data'!$H$32,0,10*ROW('Sanitation Data'!H171))="","",OFFSET('Sanitation Data'!$H$32,0,10*ROW('Sanitation Data'!H171)))</f>
        <v/>
      </c>
      <c r="DJ177" s="305" t="str">
        <f ca="true">+IF(OFFSET('Sanitation Data'!$I$28,0,10*ROW('Sanitation Data'!I171))="","",OFFSET('Sanitation Data'!$I$28,0,10*ROW('Sanitation Data'!I171)))</f>
        <v/>
      </c>
      <c r="DK177" s="305" t="str">
        <f ca="true">+IF(OFFSET('Sanitation Data'!$I$29,0,10*ROW('Sanitation Data'!I171))="","",OFFSET('Sanitation Data'!$I$29,0,10*ROW('Sanitation Data'!I171)))</f>
        <v/>
      </c>
      <c r="DL177" s="305" t="str">
        <f ca="true">+IF(OFFSET('Sanitation Data'!$I$30,0,10*ROW('Sanitation Data'!I171))="","",OFFSET('Sanitation Data'!$I$30,0,10*ROW('Sanitation Data'!I171)))</f>
        <v/>
      </c>
      <c r="DM177" s="305" t="str">
        <f ca="true">+IF(OFFSET('Sanitation Data'!$I$31,0,10*ROW('Sanitation Data'!I171))="","",OFFSET('Sanitation Data'!$I$31,0,10*ROW('Sanitation Data'!I171)))</f>
        <v/>
      </c>
      <c r="DN177" s="305" t="str">
        <f ca="true">+IF(OFFSET('Sanitation Data'!$I$32,0,10*ROW('Sanitation Data'!I171))="","",OFFSET('Sanitation Data'!$I$32,0,10*ROW('Sanitation Data'!I171)))</f>
        <v/>
      </c>
      <c r="DO177" s="305" t="str">
        <f ca="true">+IF(OFFSET('Hygiene Data'!$D$11,0,10*ROW('Hygiene Data'!D171))="","",OFFSET('Hygiene Data'!$D$11,0,10*ROW('Hygiene Data'!D171)))</f>
        <v/>
      </c>
      <c r="DP177" s="305" t="str">
        <f ca="true">+IF(OFFSET('Hygiene Data'!$D$12,0,10*ROW('Hygiene Data'!D171))="","",OFFSET('Hygiene Data'!$D$12,0,10*ROW('Hygiene Data'!D171)))</f>
        <v/>
      </c>
      <c r="DQ177" s="305" t="str">
        <f ca="true">+IF(OFFSET('Hygiene Data'!$D$13,0,10*ROW('Hygiene Data'!D171))="","",OFFSET('Hygiene Data'!$D$13,0,10*ROW('Hygiene Data'!D171)))</f>
        <v/>
      </c>
      <c r="DR177" s="305" t="str">
        <f ca="true">+IF(OFFSET('Hygiene Data'!$E$11,0,10*ROW('Hygiene Data'!E171))="","",OFFSET('Hygiene Data'!$E$11,0,10*ROW('Hygiene Data'!E171)))</f>
        <v/>
      </c>
      <c r="DS177" s="305" t="str">
        <f ca="true">+IF(OFFSET('Hygiene Data'!$E$12,0,10*ROW('Hygiene Data'!E171))="","",OFFSET('Hygiene Data'!$E$12,0,10*ROW('Hygiene Data'!E171)))</f>
        <v/>
      </c>
      <c r="DT177" s="305" t="str">
        <f ca="true">+IF(OFFSET('Hygiene Data'!$E$13,0,10*ROW('Hygiene Data'!E171))="","",OFFSET('Hygiene Data'!$E$13,0,10*ROW('Hygiene Data'!E171)))</f>
        <v/>
      </c>
      <c r="DU177" s="305" t="str">
        <f ca="true">+IF(OFFSET('Hygiene Data'!$F$11,0,10*ROW('Hygiene Data'!F171))="","",OFFSET('Hygiene Data'!$F$11,0,10*ROW('Hygiene Data'!F171)))</f>
        <v/>
      </c>
      <c r="DV177" s="305" t="str">
        <f ca="true">+IF(OFFSET('Hygiene Data'!$F$12,0,10*ROW('Hygiene Data'!F171))="","",OFFSET('Hygiene Data'!$F$12,0,10*ROW('Hygiene Data'!F171)))</f>
        <v/>
      </c>
      <c r="DW177" s="305" t="str">
        <f ca="true">+IF(OFFSET('Hygiene Data'!$F$13,0,10*ROW('Hygiene Data'!F171))="","",OFFSET('Hygiene Data'!$F$13,0,10*ROW('Hygiene Data'!F171)))</f>
        <v/>
      </c>
      <c r="DX177" s="305" t="str">
        <f ca="true">+IF(OFFSET('Hygiene Data'!$G$11,0,10*ROW('Hygiene Data'!G171))="","",OFFSET('Hygiene Data'!$G$11,0,10*ROW('Hygiene Data'!G171)))</f>
        <v/>
      </c>
      <c r="DY177" s="305" t="str">
        <f ca="true">+IF(OFFSET('Hygiene Data'!$G$12,0,10*ROW('Hygiene Data'!G171))="","",OFFSET('Hygiene Data'!$G$12,0,10*ROW('Hygiene Data'!G171)))</f>
        <v/>
      </c>
      <c r="DZ177" s="305" t="str">
        <f ca="true">+IF(OFFSET('Hygiene Data'!$G$13,0,10*ROW('Hygiene Data'!G171))="","",OFFSET('Hygiene Data'!$G$13,0,10*ROW('Hygiene Data'!G171)))</f>
        <v/>
      </c>
      <c r="EA177" s="305" t="str">
        <f ca="true">+IF(OFFSET('Hygiene Data'!$H$11,0,10*ROW('Hygiene Data'!H171))="","",OFFSET('Hygiene Data'!$H$11,0,10*ROW('Hygiene Data'!H171)))</f>
        <v/>
      </c>
      <c r="EB177" s="305" t="str">
        <f ca="true">+IF(OFFSET('Hygiene Data'!$H$12,0,10*ROW('Hygiene Data'!H171))="","",OFFSET('Hygiene Data'!$H$12,0,10*ROW('Hygiene Data'!H171)))</f>
        <v/>
      </c>
      <c r="EC177" s="305" t="str">
        <f ca="true">+IF(OFFSET('Hygiene Data'!$H$13,0,10*ROW('Hygiene Data'!H171))="","",OFFSET('Hygiene Data'!$H$13,0,10*ROW('Hygiene Data'!H171)))</f>
        <v/>
      </c>
      <c r="ED177" s="305" t="str">
        <f ca="true">+IF(OFFSET('Hygiene Data'!$I$11,0,10*ROW('Hygiene Data'!I171))="","",OFFSET('Hygiene Data'!$I$11,0,10*ROW('Hygiene Data'!I171)))</f>
        <v/>
      </c>
      <c r="EE177" s="305" t="str">
        <f ca="true">+IF(OFFSET('Hygiene Data'!$I$12,0,10*ROW('Hygiene Data'!I171))="","",OFFSET('Hygiene Data'!$I$12,0,10*ROW('Hygiene Data'!I171)))</f>
        <v/>
      </c>
      <c r="EF177" s="305"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61"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5"/>
      <c r="BS178" s="305" t="str">
        <f ca="true">+IF(OFFSET('Water Data'!$D$27,0,10*ROW('Water Data'!D172))="","",OFFSET('Water Data'!$D$27,0,10*ROW('Water Data'!D172)))</f>
        <v/>
      </c>
      <c r="BT178" s="305" t="str">
        <f ca="true">+IF(OFFSET('Water Data'!$D$28,0,10*ROW('Water Data'!D172))="","",OFFSET('Water Data'!$D$28,0,10*ROW('Water Data'!D172)))</f>
        <v/>
      </c>
      <c r="BU178" s="305" t="str">
        <f ca="true">+IF(OFFSET('Water Data'!$D$29,0,10*ROW('Water Data'!D172))="","",OFFSET('Water Data'!$D$29,0,10*ROW('Water Data'!D172)))</f>
        <v/>
      </c>
      <c r="BV178" s="305" t="str">
        <f ca="true">+IF(OFFSET('Water Data'!$E$27,0,10*ROW('Water Data'!E172))="","",OFFSET('Water Data'!$E$27,0,10*ROW('Water Data'!E172)))</f>
        <v/>
      </c>
      <c r="BW178" s="305" t="str">
        <f ca="true">+IF(OFFSET('Water Data'!$E$28,0,10*ROW('Water Data'!E172))="","",OFFSET('Water Data'!$E$28,0,10*ROW('Water Data'!E172)))</f>
        <v/>
      </c>
      <c r="BX178" s="305" t="str">
        <f ca="true">+IF(OFFSET('Water Data'!$E$29,0,10*ROW('Water Data'!E172))="","",OFFSET('Water Data'!$E$29,0,10*ROW('Water Data'!E172)))</f>
        <v/>
      </c>
      <c r="BY178" s="305" t="str">
        <f ca="true">+IF(OFFSET('Water Data'!$F$27,0,10*ROW('Water Data'!F172))="","",OFFSET('Water Data'!$F$27,0,10*ROW('Water Data'!F172)))</f>
        <v/>
      </c>
      <c r="BZ178" s="305" t="str">
        <f ca="true">+IF(OFFSET('Water Data'!$F$28,0,10*ROW('Water Data'!F172))="","",OFFSET('Water Data'!$F$28,0,10*ROW('Water Data'!F172)))</f>
        <v/>
      </c>
      <c r="CA178" s="305" t="str">
        <f ca="true">+IF(OFFSET('Water Data'!$F$29,0,10*ROW('Water Data'!F172))="","",OFFSET('Water Data'!$F$29,0,10*ROW('Water Data'!F172)))</f>
        <v/>
      </c>
      <c r="CB178" s="305" t="str">
        <f ca="true">+IF(OFFSET('Water Data'!$G$27,0,10*ROW('Water Data'!G172))="","",OFFSET('Water Data'!$G$27,0,10*ROW('Water Data'!G172)))</f>
        <v/>
      </c>
      <c r="CC178" s="305" t="str">
        <f ca="true">+IF(OFFSET('Water Data'!$G$28,0,10*ROW('Water Data'!G172))="","",OFFSET('Water Data'!$G$28,0,10*ROW('Water Data'!G172)))</f>
        <v/>
      </c>
      <c r="CD178" s="305" t="str">
        <f ca="true">+IF(OFFSET('Water Data'!$G$29,0,10*ROW('Water Data'!G172))="","",OFFSET('Water Data'!$G$29,0,10*ROW('Water Data'!G172)))</f>
        <v/>
      </c>
      <c r="CE178" s="305" t="str">
        <f ca="true">+IF(OFFSET('Water Data'!$H$27,0,10*ROW('Water Data'!H172))="","",OFFSET('Water Data'!$H$27,0,10*ROW('Water Data'!H172)))</f>
        <v/>
      </c>
      <c r="CF178" s="305" t="str">
        <f ca="true">+IF(OFFSET('Water Data'!$H$28,0,10*ROW('Water Data'!H172))="","",OFFSET('Water Data'!$H$28,0,10*ROW('Water Data'!H172)))</f>
        <v/>
      </c>
      <c r="CG178" s="305" t="str">
        <f ca="true">+IF(OFFSET('Water Data'!$H$29,0,10*ROW('Water Data'!H172))="","",OFFSET('Water Data'!$H$29,0,10*ROW('Water Data'!H172)))</f>
        <v/>
      </c>
      <c r="CH178" s="305" t="str">
        <f ca="true">+IF(OFFSET('Water Data'!$I$27,0,10*ROW('Water Data'!I172))="","",OFFSET('Water Data'!$I$27,0,10*ROW('Water Data'!I172)))</f>
        <v/>
      </c>
      <c r="CI178" s="305" t="str">
        <f ca="true">+IF(OFFSET('Water Data'!$I$28,0,10*ROW('Water Data'!I172))="","",OFFSET('Water Data'!$I$28,0,10*ROW('Water Data'!I172)))</f>
        <v/>
      </c>
      <c r="CJ178" s="305" t="str">
        <f ca="true">+IF(OFFSET('Water Data'!$I$29,0,10*ROW('Water Data'!I172))="","",OFFSET('Water Data'!$I$29,0,10*ROW('Water Data'!I172)))</f>
        <v/>
      </c>
      <c r="CK178" s="305" t="str">
        <f ca="true">+IF(OFFSET('Sanitation Data'!$D$28,0,10*ROW('Sanitation Data'!D172))="","",OFFSET('Sanitation Data'!$D$28,0,10*ROW('Sanitation Data'!D172)))</f>
        <v/>
      </c>
      <c r="CL178" s="305" t="str">
        <f ca="true">+IF(OFFSET('Sanitation Data'!$D$29,0,10*ROW('Sanitation Data'!D172))="","",OFFSET('Sanitation Data'!$D$29,0,10*ROW('Sanitation Data'!D172)))</f>
        <v/>
      </c>
      <c r="CM178" s="305" t="str">
        <f ca="true">+IF(OFFSET('Sanitation Data'!$D$30,0,10*ROW('Sanitation Data'!D172))="","",OFFSET('Sanitation Data'!$D$30,0,10*ROW('Sanitation Data'!D172)))</f>
        <v/>
      </c>
      <c r="CN178" s="305" t="str">
        <f ca="true">+IF(OFFSET('Sanitation Data'!$D$31,0,10*ROW('Sanitation Data'!D172))="","",OFFSET('Sanitation Data'!$D$31,0,10*ROW('Sanitation Data'!D172)))</f>
        <v/>
      </c>
      <c r="CO178" s="305" t="str">
        <f ca="true">+IF(OFFSET('Sanitation Data'!$D$32,0,10*ROW('Sanitation Data'!D172))="","",OFFSET('Sanitation Data'!$D$32,0,10*ROW('Sanitation Data'!D172)))</f>
        <v/>
      </c>
      <c r="CP178" s="305" t="str">
        <f ca="true">+IF(OFFSET('Sanitation Data'!$E$28,0,10*ROW('Sanitation Data'!E172))="","",OFFSET('Sanitation Data'!$E$28,0,10*ROW('Sanitation Data'!E172)))</f>
        <v/>
      </c>
      <c r="CQ178" s="305" t="str">
        <f ca="true">+IF(OFFSET('Sanitation Data'!$E$29,0,10*ROW('Sanitation Data'!E172))="","",OFFSET('Sanitation Data'!$E$29,0,10*ROW('Sanitation Data'!E172)))</f>
        <v/>
      </c>
      <c r="CR178" s="305" t="str">
        <f ca="true">+IF(OFFSET('Sanitation Data'!$E$30,0,10*ROW('Sanitation Data'!E172))="","",OFFSET('Sanitation Data'!$E$30,0,10*ROW('Sanitation Data'!E172)))</f>
        <v/>
      </c>
      <c r="CS178" s="305" t="str">
        <f ca="true">+IF(OFFSET('Sanitation Data'!$E$31,0,10*ROW('Sanitation Data'!E172))="","",OFFSET('Sanitation Data'!$E$31,0,10*ROW('Sanitation Data'!E172)))</f>
        <v/>
      </c>
      <c r="CT178" s="305" t="str">
        <f ca="true">+IF(OFFSET('Sanitation Data'!$E$32,0,10*ROW('Sanitation Data'!E172))="","",OFFSET('Sanitation Data'!$E$32,0,10*ROW('Sanitation Data'!E172)))</f>
        <v/>
      </c>
      <c r="CU178" s="305" t="str">
        <f ca="true">+IF(OFFSET('Sanitation Data'!$F$28,0,10*ROW('Sanitation Data'!F172))="","",OFFSET('Sanitation Data'!$F$28,0,10*ROW('Sanitation Data'!F172)))</f>
        <v/>
      </c>
      <c r="CV178" s="305" t="str">
        <f ca="true">+IF(OFFSET('Sanitation Data'!$F$29,0,10*ROW('Sanitation Data'!F172))="","",OFFSET('Sanitation Data'!$F$29,0,10*ROW('Sanitation Data'!F172)))</f>
        <v/>
      </c>
      <c r="CW178" s="305" t="str">
        <f ca="true">+IF(OFFSET('Sanitation Data'!$F$30,0,10*ROW('Sanitation Data'!F172))="","",OFFSET('Sanitation Data'!$F$30,0,10*ROW('Sanitation Data'!F172)))</f>
        <v/>
      </c>
      <c r="CX178" s="305" t="str">
        <f ca="true">+IF(OFFSET('Sanitation Data'!$F$31,0,10*ROW('Sanitation Data'!F172))="","",OFFSET('Sanitation Data'!$F$31,0,10*ROW('Sanitation Data'!F172)))</f>
        <v/>
      </c>
      <c r="CY178" s="305" t="str">
        <f ca="true">+IF(OFFSET('Sanitation Data'!$F$32,0,10*ROW('Sanitation Data'!F172))="","",OFFSET('Sanitation Data'!$F$32,0,10*ROW('Sanitation Data'!F172)))</f>
        <v/>
      </c>
      <c r="CZ178" s="305" t="str">
        <f ca="true">+IF(OFFSET('Sanitation Data'!$G$28,0,10*ROW('Sanitation Data'!G172))="","",OFFSET('Sanitation Data'!$G$28,0,10*ROW('Sanitation Data'!G172)))</f>
        <v/>
      </c>
      <c r="DA178" s="305" t="str">
        <f ca="true">+IF(OFFSET('Sanitation Data'!$G$29,0,10*ROW('Sanitation Data'!G172))="","",OFFSET('Sanitation Data'!$G$29,0,10*ROW('Sanitation Data'!G172)))</f>
        <v/>
      </c>
      <c r="DB178" s="305" t="str">
        <f ca="true">+IF(OFFSET('Sanitation Data'!$G$30,0,10*ROW('Sanitation Data'!G172))="","",OFFSET('Sanitation Data'!$G$30,0,10*ROW('Sanitation Data'!G172)))</f>
        <v/>
      </c>
      <c r="DC178" s="305" t="str">
        <f ca="true">+IF(OFFSET('Sanitation Data'!$G$31,0,10*ROW('Sanitation Data'!G172))="","",OFFSET('Sanitation Data'!$G$31,0,10*ROW('Sanitation Data'!G172)))</f>
        <v/>
      </c>
      <c r="DD178" s="305" t="str">
        <f ca="true">+IF(OFFSET('Sanitation Data'!$G$32,0,10*ROW('Sanitation Data'!G172))="","",OFFSET('Sanitation Data'!$G$32,0,10*ROW('Sanitation Data'!G172)))</f>
        <v/>
      </c>
      <c r="DE178" s="305" t="str">
        <f ca="true">+IF(OFFSET('Sanitation Data'!$H$28,0,10*ROW('Sanitation Data'!H172))="","",OFFSET('Sanitation Data'!$H$28,0,10*ROW('Sanitation Data'!H172)))</f>
        <v/>
      </c>
      <c r="DF178" s="305" t="str">
        <f ca="true">+IF(OFFSET('Sanitation Data'!$H$29,0,10*ROW('Sanitation Data'!H172))="","",OFFSET('Sanitation Data'!$H$29,0,10*ROW('Sanitation Data'!H172)))</f>
        <v/>
      </c>
      <c r="DG178" s="305" t="str">
        <f ca="true">+IF(OFFSET('Sanitation Data'!$H$30,0,10*ROW('Sanitation Data'!H172))="","",OFFSET('Sanitation Data'!$H$30,0,10*ROW('Sanitation Data'!H172)))</f>
        <v/>
      </c>
      <c r="DH178" s="305" t="str">
        <f ca="true">+IF(OFFSET('Sanitation Data'!$H$31,0,10*ROW('Sanitation Data'!H172))="","",OFFSET('Sanitation Data'!$H$31,0,10*ROW('Sanitation Data'!H172)))</f>
        <v/>
      </c>
      <c r="DI178" s="305" t="str">
        <f ca="true">+IF(OFFSET('Sanitation Data'!$H$32,0,10*ROW('Sanitation Data'!H172))="","",OFFSET('Sanitation Data'!$H$32,0,10*ROW('Sanitation Data'!H172)))</f>
        <v/>
      </c>
      <c r="DJ178" s="305" t="str">
        <f ca="true">+IF(OFFSET('Sanitation Data'!$I$28,0,10*ROW('Sanitation Data'!I172))="","",OFFSET('Sanitation Data'!$I$28,0,10*ROW('Sanitation Data'!I172)))</f>
        <v/>
      </c>
      <c r="DK178" s="305" t="str">
        <f ca="true">+IF(OFFSET('Sanitation Data'!$I$29,0,10*ROW('Sanitation Data'!I172))="","",OFFSET('Sanitation Data'!$I$29,0,10*ROW('Sanitation Data'!I172)))</f>
        <v/>
      </c>
      <c r="DL178" s="305" t="str">
        <f ca="true">+IF(OFFSET('Sanitation Data'!$I$30,0,10*ROW('Sanitation Data'!I172))="","",OFFSET('Sanitation Data'!$I$30,0,10*ROW('Sanitation Data'!I172)))</f>
        <v/>
      </c>
      <c r="DM178" s="305" t="str">
        <f ca="true">+IF(OFFSET('Sanitation Data'!$I$31,0,10*ROW('Sanitation Data'!I172))="","",OFFSET('Sanitation Data'!$I$31,0,10*ROW('Sanitation Data'!I172)))</f>
        <v/>
      </c>
      <c r="DN178" s="305" t="str">
        <f ca="true">+IF(OFFSET('Sanitation Data'!$I$32,0,10*ROW('Sanitation Data'!I172))="","",OFFSET('Sanitation Data'!$I$32,0,10*ROW('Sanitation Data'!I172)))</f>
        <v/>
      </c>
      <c r="DO178" s="305" t="str">
        <f ca="true">+IF(OFFSET('Hygiene Data'!$D$11,0,10*ROW('Hygiene Data'!D172))="","",OFFSET('Hygiene Data'!$D$11,0,10*ROW('Hygiene Data'!D172)))</f>
        <v/>
      </c>
      <c r="DP178" s="305" t="str">
        <f ca="true">+IF(OFFSET('Hygiene Data'!$D$12,0,10*ROW('Hygiene Data'!D172))="","",OFFSET('Hygiene Data'!$D$12,0,10*ROW('Hygiene Data'!D172)))</f>
        <v/>
      </c>
      <c r="DQ178" s="305" t="str">
        <f ca="true">+IF(OFFSET('Hygiene Data'!$D$13,0,10*ROW('Hygiene Data'!D172))="","",OFFSET('Hygiene Data'!$D$13,0,10*ROW('Hygiene Data'!D172)))</f>
        <v/>
      </c>
      <c r="DR178" s="305" t="str">
        <f ca="true">+IF(OFFSET('Hygiene Data'!$E$11,0,10*ROW('Hygiene Data'!E172))="","",OFFSET('Hygiene Data'!$E$11,0,10*ROW('Hygiene Data'!E172)))</f>
        <v/>
      </c>
      <c r="DS178" s="305" t="str">
        <f ca="true">+IF(OFFSET('Hygiene Data'!$E$12,0,10*ROW('Hygiene Data'!E172))="","",OFFSET('Hygiene Data'!$E$12,0,10*ROW('Hygiene Data'!E172)))</f>
        <v/>
      </c>
      <c r="DT178" s="305" t="str">
        <f ca="true">+IF(OFFSET('Hygiene Data'!$E$13,0,10*ROW('Hygiene Data'!E172))="","",OFFSET('Hygiene Data'!$E$13,0,10*ROW('Hygiene Data'!E172)))</f>
        <v/>
      </c>
      <c r="DU178" s="305" t="str">
        <f ca="true">+IF(OFFSET('Hygiene Data'!$F$11,0,10*ROW('Hygiene Data'!F172))="","",OFFSET('Hygiene Data'!$F$11,0,10*ROW('Hygiene Data'!F172)))</f>
        <v/>
      </c>
      <c r="DV178" s="305" t="str">
        <f ca="true">+IF(OFFSET('Hygiene Data'!$F$12,0,10*ROW('Hygiene Data'!F172))="","",OFFSET('Hygiene Data'!$F$12,0,10*ROW('Hygiene Data'!F172)))</f>
        <v/>
      </c>
      <c r="DW178" s="305" t="str">
        <f ca="true">+IF(OFFSET('Hygiene Data'!$F$13,0,10*ROW('Hygiene Data'!F172))="","",OFFSET('Hygiene Data'!$F$13,0,10*ROW('Hygiene Data'!F172)))</f>
        <v/>
      </c>
      <c r="DX178" s="305" t="str">
        <f ca="true">+IF(OFFSET('Hygiene Data'!$G$11,0,10*ROW('Hygiene Data'!G172))="","",OFFSET('Hygiene Data'!$G$11,0,10*ROW('Hygiene Data'!G172)))</f>
        <v/>
      </c>
      <c r="DY178" s="305" t="str">
        <f ca="true">+IF(OFFSET('Hygiene Data'!$G$12,0,10*ROW('Hygiene Data'!G172))="","",OFFSET('Hygiene Data'!$G$12,0,10*ROW('Hygiene Data'!G172)))</f>
        <v/>
      </c>
      <c r="DZ178" s="305" t="str">
        <f ca="true">+IF(OFFSET('Hygiene Data'!$G$13,0,10*ROW('Hygiene Data'!G172))="","",OFFSET('Hygiene Data'!$G$13,0,10*ROW('Hygiene Data'!G172)))</f>
        <v/>
      </c>
      <c r="EA178" s="305" t="str">
        <f ca="true">+IF(OFFSET('Hygiene Data'!$H$11,0,10*ROW('Hygiene Data'!H172))="","",OFFSET('Hygiene Data'!$H$11,0,10*ROW('Hygiene Data'!H172)))</f>
        <v/>
      </c>
      <c r="EB178" s="305" t="str">
        <f ca="true">+IF(OFFSET('Hygiene Data'!$H$12,0,10*ROW('Hygiene Data'!H172))="","",OFFSET('Hygiene Data'!$H$12,0,10*ROW('Hygiene Data'!H172)))</f>
        <v/>
      </c>
      <c r="EC178" s="305" t="str">
        <f ca="true">+IF(OFFSET('Hygiene Data'!$H$13,0,10*ROW('Hygiene Data'!H172))="","",OFFSET('Hygiene Data'!$H$13,0,10*ROW('Hygiene Data'!H172)))</f>
        <v/>
      </c>
      <c r="ED178" s="305" t="str">
        <f ca="true">+IF(OFFSET('Hygiene Data'!$I$11,0,10*ROW('Hygiene Data'!I172))="","",OFFSET('Hygiene Data'!$I$11,0,10*ROW('Hygiene Data'!I172)))</f>
        <v/>
      </c>
      <c r="EE178" s="305" t="str">
        <f ca="true">+IF(OFFSET('Hygiene Data'!$I$12,0,10*ROW('Hygiene Data'!I172))="","",OFFSET('Hygiene Data'!$I$12,0,10*ROW('Hygiene Data'!I172)))</f>
        <v/>
      </c>
      <c r="EF178" s="305"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61"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5"/>
      <c r="BS179" s="305" t="str">
        <f ca="true">+IF(OFFSET('Water Data'!$D$27,0,10*ROW('Water Data'!D173))="","",OFFSET('Water Data'!$D$27,0,10*ROW('Water Data'!D173)))</f>
        <v/>
      </c>
      <c r="BT179" s="305" t="str">
        <f ca="true">+IF(OFFSET('Water Data'!$D$28,0,10*ROW('Water Data'!D173))="","",OFFSET('Water Data'!$D$28,0,10*ROW('Water Data'!D173)))</f>
        <v/>
      </c>
      <c r="BU179" s="305" t="str">
        <f ca="true">+IF(OFFSET('Water Data'!$D$29,0,10*ROW('Water Data'!D173))="","",OFFSET('Water Data'!$D$29,0,10*ROW('Water Data'!D173)))</f>
        <v/>
      </c>
      <c r="BV179" s="305" t="str">
        <f ca="true">+IF(OFFSET('Water Data'!$E$27,0,10*ROW('Water Data'!E173))="","",OFFSET('Water Data'!$E$27,0,10*ROW('Water Data'!E173)))</f>
        <v/>
      </c>
      <c r="BW179" s="305" t="str">
        <f ca="true">+IF(OFFSET('Water Data'!$E$28,0,10*ROW('Water Data'!E173))="","",OFFSET('Water Data'!$E$28,0,10*ROW('Water Data'!E173)))</f>
        <v/>
      </c>
      <c r="BX179" s="305" t="str">
        <f ca="true">+IF(OFFSET('Water Data'!$E$29,0,10*ROW('Water Data'!E173))="","",OFFSET('Water Data'!$E$29,0,10*ROW('Water Data'!E173)))</f>
        <v/>
      </c>
      <c r="BY179" s="305" t="str">
        <f ca="true">+IF(OFFSET('Water Data'!$F$27,0,10*ROW('Water Data'!F173))="","",OFFSET('Water Data'!$F$27,0,10*ROW('Water Data'!F173)))</f>
        <v/>
      </c>
      <c r="BZ179" s="305" t="str">
        <f ca="true">+IF(OFFSET('Water Data'!$F$28,0,10*ROW('Water Data'!F173))="","",OFFSET('Water Data'!$F$28,0,10*ROW('Water Data'!F173)))</f>
        <v/>
      </c>
      <c r="CA179" s="305" t="str">
        <f ca="true">+IF(OFFSET('Water Data'!$F$29,0,10*ROW('Water Data'!F173))="","",OFFSET('Water Data'!$F$29,0,10*ROW('Water Data'!F173)))</f>
        <v/>
      </c>
      <c r="CB179" s="305" t="str">
        <f ca="true">+IF(OFFSET('Water Data'!$G$27,0,10*ROW('Water Data'!G173))="","",OFFSET('Water Data'!$G$27,0,10*ROW('Water Data'!G173)))</f>
        <v/>
      </c>
      <c r="CC179" s="305" t="str">
        <f ca="true">+IF(OFFSET('Water Data'!$G$28,0,10*ROW('Water Data'!G173))="","",OFFSET('Water Data'!$G$28,0,10*ROW('Water Data'!G173)))</f>
        <v/>
      </c>
      <c r="CD179" s="305" t="str">
        <f ca="true">+IF(OFFSET('Water Data'!$G$29,0,10*ROW('Water Data'!G173))="","",OFFSET('Water Data'!$G$29,0,10*ROW('Water Data'!G173)))</f>
        <v/>
      </c>
      <c r="CE179" s="305" t="str">
        <f ca="true">+IF(OFFSET('Water Data'!$H$27,0,10*ROW('Water Data'!H173))="","",OFFSET('Water Data'!$H$27,0,10*ROW('Water Data'!H173)))</f>
        <v/>
      </c>
      <c r="CF179" s="305" t="str">
        <f ca="true">+IF(OFFSET('Water Data'!$H$28,0,10*ROW('Water Data'!H173))="","",OFFSET('Water Data'!$H$28,0,10*ROW('Water Data'!H173)))</f>
        <v/>
      </c>
      <c r="CG179" s="305" t="str">
        <f ca="true">+IF(OFFSET('Water Data'!$H$29,0,10*ROW('Water Data'!H173))="","",OFFSET('Water Data'!$H$29,0,10*ROW('Water Data'!H173)))</f>
        <v/>
      </c>
      <c r="CH179" s="305" t="str">
        <f ca="true">+IF(OFFSET('Water Data'!$I$27,0,10*ROW('Water Data'!I173))="","",OFFSET('Water Data'!$I$27,0,10*ROW('Water Data'!I173)))</f>
        <v/>
      </c>
      <c r="CI179" s="305" t="str">
        <f ca="true">+IF(OFFSET('Water Data'!$I$28,0,10*ROW('Water Data'!I173))="","",OFFSET('Water Data'!$I$28,0,10*ROW('Water Data'!I173)))</f>
        <v/>
      </c>
      <c r="CJ179" s="305" t="str">
        <f ca="true">+IF(OFFSET('Water Data'!$I$29,0,10*ROW('Water Data'!I173))="","",OFFSET('Water Data'!$I$29,0,10*ROW('Water Data'!I173)))</f>
        <v/>
      </c>
      <c r="CK179" s="305" t="str">
        <f ca="true">+IF(OFFSET('Sanitation Data'!$D$28,0,10*ROW('Sanitation Data'!D173))="","",OFFSET('Sanitation Data'!$D$28,0,10*ROW('Sanitation Data'!D173)))</f>
        <v/>
      </c>
      <c r="CL179" s="305" t="str">
        <f ca="true">+IF(OFFSET('Sanitation Data'!$D$29,0,10*ROW('Sanitation Data'!D173))="","",OFFSET('Sanitation Data'!$D$29,0,10*ROW('Sanitation Data'!D173)))</f>
        <v/>
      </c>
      <c r="CM179" s="305" t="str">
        <f ca="true">+IF(OFFSET('Sanitation Data'!$D$30,0,10*ROW('Sanitation Data'!D173))="","",OFFSET('Sanitation Data'!$D$30,0,10*ROW('Sanitation Data'!D173)))</f>
        <v/>
      </c>
      <c r="CN179" s="305" t="str">
        <f ca="true">+IF(OFFSET('Sanitation Data'!$D$31,0,10*ROW('Sanitation Data'!D173))="","",OFFSET('Sanitation Data'!$D$31,0,10*ROW('Sanitation Data'!D173)))</f>
        <v/>
      </c>
      <c r="CO179" s="305" t="str">
        <f ca="true">+IF(OFFSET('Sanitation Data'!$D$32,0,10*ROW('Sanitation Data'!D173))="","",OFFSET('Sanitation Data'!$D$32,0,10*ROW('Sanitation Data'!D173)))</f>
        <v/>
      </c>
      <c r="CP179" s="305" t="str">
        <f ca="true">+IF(OFFSET('Sanitation Data'!$E$28,0,10*ROW('Sanitation Data'!E173))="","",OFFSET('Sanitation Data'!$E$28,0,10*ROW('Sanitation Data'!E173)))</f>
        <v/>
      </c>
      <c r="CQ179" s="305" t="str">
        <f ca="true">+IF(OFFSET('Sanitation Data'!$E$29,0,10*ROW('Sanitation Data'!E173))="","",OFFSET('Sanitation Data'!$E$29,0,10*ROW('Sanitation Data'!E173)))</f>
        <v/>
      </c>
      <c r="CR179" s="305" t="str">
        <f ca="true">+IF(OFFSET('Sanitation Data'!$E$30,0,10*ROW('Sanitation Data'!E173))="","",OFFSET('Sanitation Data'!$E$30,0,10*ROW('Sanitation Data'!E173)))</f>
        <v/>
      </c>
      <c r="CS179" s="305" t="str">
        <f ca="true">+IF(OFFSET('Sanitation Data'!$E$31,0,10*ROW('Sanitation Data'!E173))="","",OFFSET('Sanitation Data'!$E$31,0,10*ROW('Sanitation Data'!E173)))</f>
        <v/>
      </c>
      <c r="CT179" s="305" t="str">
        <f ca="true">+IF(OFFSET('Sanitation Data'!$E$32,0,10*ROW('Sanitation Data'!E173))="","",OFFSET('Sanitation Data'!$E$32,0,10*ROW('Sanitation Data'!E173)))</f>
        <v/>
      </c>
      <c r="CU179" s="305" t="str">
        <f ca="true">+IF(OFFSET('Sanitation Data'!$F$28,0,10*ROW('Sanitation Data'!F173))="","",OFFSET('Sanitation Data'!$F$28,0,10*ROW('Sanitation Data'!F173)))</f>
        <v/>
      </c>
      <c r="CV179" s="305" t="str">
        <f ca="true">+IF(OFFSET('Sanitation Data'!$F$29,0,10*ROW('Sanitation Data'!F173))="","",OFFSET('Sanitation Data'!$F$29,0,10*ROW('Sanitation Data'!F173)))</f>
        <v/>
      </c>
      <c r="CW179" s="305" t="str">
        <f ca="true">+IF(OFFSET('Sanitation Data'!$F$30,0,10*ROW('Sanitation Data'!F173))="","",OFFSET('Sanitation Data'!$F$30,0,10*ROW('Sanitation Data'!F173)))</f>
        <v/>
      </c>
      <c r="CX179" s="305" t="str">
        <f ca="true">+IF(OFFSET('Sanitation Data'!$F$31,0,10*ROW('Sanitation Data'!F173))="","",OFFSET('Sanitation Data'!$F$31,0,10*ROW('Sanitation Data'!F173)))</f>
        <v/>
      </c>
      <c r="CY179" s="305" t="str">
        <f ca="true">+IF(OFFSET('Sanitation Data'!$F$32,0,10*ROW('Sanitation Data'!F173))="","",OFFSET('Sanitation Data'!$F$32,0,10*ROW('Sanitation Data'!F173)))</f>
        <v/>
      </c>
      <c r="CZ179" s="305" t="str">
        <f ca="true">+IF(OFFSET('Sanitation Data'!$G$28,0,10*ROW('Sanitation Data'!G173))="","",OFFSET('Sanitation Data'!$G$28,0,10*ROW('Sanitation Data'!G173)))</f>
        <v/>
      </c>
      <c r="DA179" s="305" t="str">
        <f ca="true">+IF(OFFSET('Sanitation Data'!$G$29,0,10*ROW('Sanitation Data'!G173))="","",OFFSET('Sanitation Data'!$G$29,0,10*ROW('Sanitation Data'!G173)))</f>
        <v/>
      </c>
      <c r="DB179" s="305" t="str">
        <f ca="true">+IF(OFFSET('Sanitation Data'!$G$30,0,10*ROW('Sanitation Data'!G173))="","",OFFSET('Sanitation Data'!$G$30,0,10*ROW('Sanitation Data'!G173)))</f>
        <v/>
      </c>
      <c r="DC179" s="305" t="str">
        <f ca="true">+IF(OFFSET('Sanitation Data'!$G$31,0,10*ROW('Sanitation Data'!G173))="","",OFFSET('Sanitation Data'!$G$31,0,10*ROW('Sanitation Data'!G173)))</f>
        <v/>
      </c>
      <c r="DD179" s="305" t="str">
        <f ca="true">+IF(OFFSET('Sanitation Data'!$G$32,0,10*ROW('Sanitation Data'!G173))="","",OFFSET('Sanitation Data'!$G$32,0,10*ROW('Sanitation Data'!G173)))</f>
        <v/>
      </c>
      <c r="DE179" s="305" t="str">
        <f ca="true">+IF(OFFSET('Sanitation Data'!$H$28,0,10*ROW('Sanitation Data'!H173))="","",OFFSET('Sanitation Data'!$H$28,0,10*ROW('Sanitation Data'!H173)))</f>
        <v/>
      </c>
      <c r="DF179" s="305" t="str">
        <f ca="true">+IF(OFFSET('Sanitation Data'!$H$29,0,10*ROW('Sanitation Data'!H173))="","",OFFSET('Sanitation Data'!$H$29,0,10*ROW('Sanitation Data'!H173)))</f>
        <v/>
      </c>
      <c r="DG179" s="305" t="str">
        <f ca="true">+IF(OFFSET('Sanitation Data'!$H$30,0,10*ROW('Sanitation Data'!H173))="","",OFFSET('Sanitation Data'!$H$30,0,10*ROW('Sanitation Data'!H173)))</f>
        <v/>
      </c>
      <c r="DH179" s="305" t="str">
        <f ca="true">+IF(OFFSET('Sanitation Data'!$H$31,0,10*ROW('Sanitation Data'!H173))="","",OFFSET('Sanitation Data'!$H$31,0,10*ROW('Sanitation Data'!H173)))</f>
        <v/>
      </c>
      <c r="DI179" s="305" t="str">
        <f ca="true">+IF(OFFSET('Sanitation Data'!$H$32,0,10*ROW('Sanitation Data'!H173))="","",OFFSET('Sanitation Data'!$H$32,0,10*ROW('Sanitation Data'!H173)))</f>
        <v/>
      </c>
      <c r="DJ179" s="305" t="str">
        <f ca="true">+IF(OFFSET('Sanitation Data'!$I$28,0,10*ROW('Sanitation Data'!I173))="","",OFFSET('Sanitation Data'!$I$28,0,10*ROW('Sanitation Data'!I173)))</f>
        <v/>
      </c>
      <c r="DK179" s="305" t="str">
        <f ca="true">+IF(OFFSET('Sanitation Data'!$I$29,0,10*ROW('Sanitation Data'!I173))="","",OFFSET('Sanitation Data'!$I$29,0,10*ROW('Sanitation Data'!I173)))</f>
        <v/>
      </c>
      <c r="DL179" s="305" t="str">
        <f ca="true">+IF(OFFSET('Sanitation Data'!$I$30,0,10*ROW('Sanitation Data'!I173))="","",OFFSET('Sanitation Data'!$I$30,0,10*ROW('Sanitation Data'!I173)))</f>
        <v/>
      </c>
      <c r="DM179" s="305" t="str">
        <f ca="true">+IF(OFFSET('Sanitation Data'!$I$31,0,10*ROW('Sanitation Data'!I173))="","",OFFSET('Sanitation Data'!$I$31,0,10*ROW('Sanitation Data'!I173)))</f>
        <v/>
      </c>
      <c r="DN179" s="305" t="str">
        <f ca="true">+IF(OFFSET('Sanitation Data'!$I$32,0,10*ROW('Sanitation Data'!I173))="","",OFFSET('Sanitation Data'!$I$32,0,10*ROW('Sanitation Data'!I173)))</f>
        <v/>
      </c>
      <c r="DO179" s="305" t="str">
        <f ca="true">+IF(OFFSET('Hygiene Data'!$D$11,0,10*ROW('Hygiene Data'!D173))="","",OFFSET('Hygiene Data'!$D$11,0,10*ROW('Hygiene Data'!D173)))</f>
        <v/>
      </c>
      <c r="DP179" s="305" t="str">
        <f ca="true">+IF(OFFSET('Hygiene Data'!$D$12,0,10*ROW('Hygiene Data'!D173))="","",OFFSET('Hygiene Data'!$D$12,0,10*ROW('Hygiene Data'!D173)))</f>
        <v/>
      </c>
      <c r="DQ179" s="305" t="str">
        <f ca="true">+IF(OFFSET('Hygiene Data'!$D$13,0,10*ROW('Hygiene Data'!D173))="","",OFFSET('Hygiene Data'!$D$13,0,10*ROW('Hygiene Data'!D173)))</f>
        <v/>
      </c>
      <c r="DR179" s="305" t="str">
        <f ca="true">+IF(OFFSET('Hygiene Data'!$E$11,0,10*ROW('Hygiene Data'!E173))="","",OFFSET('Hygiene Data'!$E$11,0,10*ROW('Hygiene Data'!E173)))</f>
        <v/>
      </c>
      <c r="DS179" s="305" t="str">
        <f ca="true">+IF(OFFSET('Hygiene Data'!$E$12,0,10*ROW('Hygiene Data'!E173))="","",OFFSET('Hygiene Data'!$E$12,0,10*ROW('Hygiene Data'!E173)))</f>
        <v/>
      </c>
      <c r="DT179" s="305" t="str">
        <f ca="true">+IF(OFFSET('Hygiene Data'!$E$13,0,10*ROW('Hygiene Data'!E173))="","",OFFSET('Hygiene Data'!$E$13,0,10*ROW('Hygiene Data'!E173)))</f>
        <v/>
      </c>
      <c r="DU179" s="305" t="str">
        <f ca="true">+IF(OFFSET('Hygiene Data'!$F$11,0,10*ROW('Hygiene Data'!F173))="","",OFFSET('Hygiene Data'!$F$11,0,10*ROW('Hygiene Data'!F173)))</f>
        <v/>
      </c>
      <c r="DV179" s="305" t="str">
        <f ca="true">+IF(OFFSET('Hygiene Data'!$F$12,0,10*ROW('Hygiene Data'!F173))="","",OFFSET('Hygiene Data'!$F$12,0,10*ROW('Hygiene Data'!F173)))</f>
        <v/>
      </c>
      <c r="DW179" s="305" t="str">
        <f ca="true">+IF(OFFSET('Hygiene Data'!$F$13,0,10*ROW('Hygiene Data'!F173))="","",OFFSET('Hygiene Data'!$F$13,0,10*ROW('Hygiene Data'!F173)))</f>
        <v/>
      </c>
      <c r="DX179" s="305" t="str">
        <f ca="true">+IF(OFFSET('Hygiene Data'!$G$11,0,10*ROW('Hygiene Data'!G173))="","",OFFSET('Hygiene Data'!$G$11,0,10*ROW('Hygiene Data'!G173)))</f>
        <v/>
      </c>
      <c r="DY179" s="305" t="str">
        <f ca="true">+IF(OFFSET('Hygiene Data'!$G$12,0,10*ROW('Hygiene Data'!G173))="","",OFFSET('Hygiene Data'!$G$12,0,10*ROW('Hygiene Data'!G173)))</f>
        <v/>
      </c>
      <c r="DZ179" s="305" t="str">
        <f ca="true">+IF(OFFSET('Hygiene Data'!$G$13,0,10*ROW('Hygiene Data'!G173))="","",OFFSET('Hygiene Data'!$G$13,0,10*ROW('Hygiene Data'!G173)))</f>
        <v/>
      </c>
      <c r="EA179" s="305" t="str">
        <f ca="true">+IF(OFFSET('Hygiene Data'!$H$11,0,10*ROW('Hygiene Data'!H173))="","",OFFSET('Hygiene Data'!$H$11,0,10*ROW('Hygiene Data'!H173)))</f>
        <v/>
      </c>
      <c r="EB179" s="305" t="str">
        <f ca="true">+IF(OFFSET('Hygiene Data'!$H$12,0,10*ROW('Hygiene Data'!H173))="","",OFFSET('Hygiene Data'!$H$12,0,10*ROW('Hygiene Data'!H173)))</f>
        <v/>
      </c>
      <c r="EC179" s="305" t="str">
        <f ca="true">+IF(OFFSET('Hygiene Data'!$H$13,0,10*ROW('Hygiene Data'!H173))="","",OFFSET('Hygiene Data'!$H$13,0,10*ROW('Hygiene Data'!H173)))</f>
        <v/>
      </c>
      <c r="ED179" s="305" t="str">
        <f ca="true">+IF(OFFSET('Hygiene Data'!$I$11,0,10*ROW('Hygiene Data'!I173))="","",OFFSET('Hygiene Data'!$I$11,0,10*ROW('Hygiene Data'!I173)))</f>
        <v/>
      </c>
      <c r="EE179" s="305" t="str">
        <f ca="true">+IF(OFFSET('Hygiene Data'!$I$12,0,10*ROW('Hygiene Data'!I173))="","",OFFSET('Hygiene Data'!$I$12,0,10*ROW('Hygiene Data'!I173)))</f>
        <v/>
      </c>
      <c r="EF179" s="305"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61"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5"/>
      <c r="BS180" s="305" t="str">
        <f ca="true">+IF(OFFSET('Water Data'!$D$27,0,10*ROW('Water Data'!D174))="","",OFFSET('Water Data'!$D$27,0,10*ROW('Water Data'!D174)))</f>
        <v/>
      </c>
      <c r="BT180" s="305" t="str">
        <f ca="true">+IF(OFFSET('Water Data'!$D$28,0,10*ROW('Water Data'!D174))="","",OFFSET('Water Data'!$D$28,0,10*ROW('Water Data'!D174)))</f>
        <v/>
      </c>
      <c r="BU180" s="305" t="str">
        <f ca="true">+IF(OFFSET('Water Data'!$D$29,0,10*ROW('Water Data'!D174))="","",OFFSET('Water Data'!$D$29,0,10*ROW('Water Data'!D174)))</f>
        <v/>
      </c>
      <c r="BV180" s="305" t="str">
        <f ca="true">+IF(OFFSET('Water Data'!$E$27,0,10*ROW('Water Data'!E174))="","",OFFSET('Water Data'!$E$27,0,10*ROW('Water Data'!E174)))</f>
        <v/>
      </c>
      <c r="BW180" s="305" t="str">
        <f ca="true">+IF(OFFSET('Water Data'!$E$28,0,10*ROW('Water Data'!E174))="","",OFFSET('Water Data'!$E$28,0,10*ROW('Water Data'!E174)))</f>
        <v/>
      </c>
      <c r="BX180" s="305" t="str">
        <f ca="true">+IF(OFFSET('Water Data'!$E$29,0,10*ROW('Water Data'!E174))="","",OFFSET('Water Data'!$E$29,0,10*ROW('Water Data'!E174)))</f>
        <v/>
      </c>
      <c r="BY180" s="305" t="str">
        <f ca="true">+IF(OFFSET('Water Data'!$F$27,0,10*ROW('Water Data'!F174))="","",OFFSET('Water Data'!$F$27,0,10*ROW('Water Data'!F174)))</f>
        <v/>
      </c>
      <c r="BZ180" s="305" t="str">
        <f ca="true">+IF(OFFSET('Water Data'!$F$28,0,10*ROW('Water Data'!F174))="","",OFFSET('Water Data'!$F$28,0,10*ROW('Water Data'!F174)))</f>
        <v/>
      </c>
      <c r="CA180" s="305" t="str">
        <f ca="true">+IF(OFFSET('Water Data'!$F$29,0,10*ROW('Water Data'!F174))="","",OFFSET('Water Data'!$F$29,0,10*ROW('Water Data'!F174)))</f>
        <v/>
      </c>
      <c r="CB180" s="305" t="str">
        <f ca="true">+IF(OFFSET('Water Data'!$G$27,0,10*ROW('Water Data'!G174))="","",OFFSET('Water Data'!$G$27,0,10*ROW('Water Data'!G174)))</f>
        <v/>
      </c>
      <c r="CC180" s="305" t="str">
        <f ca="true">+IF(OFFSET('Water Data'!$G$28,0,10*ROW('Water Data'!G174))="","",OFFSET('Water Data'!$G$28,0,10*ROW('Water Data'!G174)))</f>
        <v/>
      </c>
      <c r="CD180" s="305" t="str">
        <f ca="true">+IF(OFFSET('Water Data'!$G$29,0,10*ROW('Water Data'!G174))="","",OFFSET('Water Data'!$G$29,0,10*ROW('Water Data'!G174)))</f>
        <v/>
      </c>
      <c r="CE180" s="305" t="str">
        <f ca="true">+IF(OFFSET('Water Data'!$H$27,0,10*ROW('Water Data'!H174))="","",OFFSET('Water Data'!$H$27,0,10*ROW('Water Data'!H174)))</f>
        <v/>
      </c>
      <c r="CF180" s="305" t="str">
        <f ca="true">+IF(OFFSET('Water Data'!$H$28,0,10*ROW('Water Data'!H174))="","",OFFSET('Water Data'!$H$28,0,10*ROW('Water Data'!H174)))</f>
        <v/>
      </c>
      <c r="CG180" s="305" t="str">
        <f ca="true">+IF(OFFSET('Water Data'!$H$29,0,10*ROW('Water Data'!H174))="","",OFFSET('Water Data'!$H$29,0,10*ROW('Water Data'!H174)))</f>
        <v/>
      </c>
      <c r="CH180" s="305" t="str">
        <f ca="true">+IF(OFFSET('Water Data'!$I$27,0,10*ROW('Water Data'!I174))="","",OFFSET('Water Data'!$I$27,0,10*ROW('Water Data'!I174)))</f>
        <v/>
      </c>
      <c r="CI180" s="305" t="str">
        <f ca="true">+IF(OFFSET('Water Data'!$I$28,0,10*ROW('Water Data'!I174))="","",OFFSET('Water Data'!$I$28,0,10*ROW('Water Data'!I174)))</f>
        <v/>
      </c>
      <c r="CJ180" s="305" t="str">
        <f ca="true">+IF(OFFSET('Water Data'!$I$29,0,10*ROW('Water Data'!I174))="","",OFFSET('Water Data'!$I$29,0,10*ROW('Water Data'!I174)))</f>
        <v/>
      </c>
      <c r="CK180" s="305" t="str">
        <f ca="true">+IF(OFFSET('Sanitation Data'!$D$28,0,10*ROW('Sanitation Data'!D174))="","",OFFSET('Sanitation Data'!$D$28,0,10*ROW('Sanitation Data'!D174)))</f>
        <v/>
      </c>
      <c r="CL180" s="305" t="str">
        <f ca="true">+IF(OFFSET('Sanitation Data'!$D$29,0,10*ROW('Sanitation Data'!D174))="","",OFFSET('Sanitation Data'!$D$29,0,10*ROW('Sanitation Data'!D174)))</f>
        <v/>
      </c>
      <c r="CM180" s="305" t="str">
        <f ca="true">+IF(OFFSET('Sanitation Data'!$D$30,0,10*ROW('Sanitation Data'!D174))="","",OFFSET('Sanitation Data'!$D$30,0,10*ROW('Sanitation Data'!D174)))</f>
        <v/>
      </c>
      <c r="CN180" s="305" t="str">
        <f ca="true">+IF(OFFSET('Sanitation Data'!$D$31,0,10*ROW('Sanitation Data'!D174))="","",OFFSET('Sanitation Data'!$D$31,0,10*ROW('Sanitation Data'!D174)))</f>
        <v/>
      </c>
      <c r="CO180" s="305" t="str">
        <f ca="true">+IF(OFFSET('Sanitation Data'!$D$32,0,10*ROW('Sanitation Data'!D174))="","",OFFSET('Sanitation Data'!$D$32,0,10*ROW('Sanitation Data'!D174)))</f>
        <v/>
      </c>
      <c r="CP180" s="305" t="str">
        <f ca="true">+IF(OFFSET('Sanitation Data'!$E$28,0,10*ROW('Sanitation Data'!E174))="","",OFFSET('Sanitation Data'!$E$28,0,10*ROW('Sanitation Data'!E174)))</f>
        <v/>
      </c>
      <c r="CQ180" s="305" t="str">
        <f ca="true">+IF(OFFSET('Sanitation Data'!$E$29,0,10*ROW('Sanitation Data'!E174))="","",OFFSET('Sanitation Data'!$E$29,0,10*ROW('Sanitation Data'!E174)))</f>
        <v/>
      </c>
      <c r="CR180" s="305" t="str">
        <f ca="true">+IF(OFFSET('Sanitation Data'!$E$30,0,10*ROW('Sanitation Data'!E174))="","",OFFSET('Sanitation Data'!$E$30,0,10*ROW('Sanitation Data'!E174)))</f>
        <v/>
      </c>
      <c r="CS180" s="305" t="str">
        <f ca="true">+IF(OFFSET('Sanitation Data'!$E$31,0,10*ROW('Sanitation Data'!E174))="","",OFFSET('Sanitation Data'!$E$31,0,10*ROW('Sanitation Data'!E174)))</f>
        <v/>
      </c>
      <c r="CT180" s="305" t="str">
        <f ca="true">+IF(OFFSET('Sanitation Data'!$E$32,0,10*ROW('Sanitation Data'!E174))="","",OFFSET('Sanitation Data'!$E$32,0,10*ROW('Sanitation Data'!E174)))</f>
        <v/>
      </c>
      <c r="CU180" s="305" t="str">
        <f ca="true">+IF(OFFSET('Sanitation Data'!$F$28,0,10*ROW('Sanitation Data'!F174))="","",OFFSET('Sanitation Data'!$F$28,0,10*ROW('Sanitation Data'!F174)))</f>
        <v/>
      </c>
      <c r="CV180" s="305" t="str">
        <f ca="true">+IF(OFFSET('Sanitation Data'!$F$29,0,10*ROW('Sanitation Data'!F174))="","",OFFSET('Sanitation Data'!$F$29,0,10*ROW('Sanitation Data'!F174)))</f>
        <v/>
      </c>
      <c r="CW180" s="305" t="str">
        <f ca="true">+IF(OFFSET('Sanitation Data'!$F$30,0,10*ROW('Sanitation Data'!F174))="","",OFFSET('Sanitation Data'!$F$30,0,10*ROW('Sanitation Data'!F174)))</f>
        <v/>
      </c>
      <c r="CX180" s="305" t="str">
        <f ca="true">+IF(OFFSET('Sanitation Data'!$F$31,0,10*ROW('Sanitation Data'!F174))="","",OFFSET('Sanitation Data'!$F$31,0,10*ROW('Sanitation Data'!F174)))</f>
        <v/>
      </c>
      <c r="CY180" s="305" t="str">
        <f ca="true">+IF(OFFSET('Sanitation Data'!$F$32,0,10*ROW('Sanitation Data'!F174))="","",OFFSET('Sanitation Data'!$F$32,0,10*ROW('Sanitation Data'!F174)))</f>
        <v/>
      </c>
      <c r="CZ180" s="305" t="str">
        <f ca="true">+IF(OFFSET('Sanitation Data'!$G$28,0,10*ROW('Sanitation Data'!G174))="","",OFFSET('Sanitation Data'!$G$28,0,10*ROW('Sanitation Data'!G174)))</f>
        <v/>
      </c>
      <c r="DA180" s="305" t="str">
        <f ca="true">+IF(OFFSET('Sanitation Data'!$G$29,0,10*ROW('Sanitation Data'!G174))="","",OFFSET('Sanitation Data'!$G$29,0,10*ROW('Sanitation Data'!G174)))</f>
        <v/>
      </c>
      <c r="DB180" s="305" t="str">
        <f ca="true">+IF(OFFSET('Sanitation Data'!$G$30,0,10*ROW('Sanitation Data'!G174))="","",OFFSET('Sanitation Data'!$G$30,0,10*ROW('Sanitation Data'!G174)))</f>
        <v/>
      </c>
      <c r="DC180" s="305" t="str">
        <f ca="true">+IF(OFFSET('Sanitation Data'!$G$31,0,10*ROW('Sanitation Data'!G174))="","",OFFSET('Sanitation Data'!$G$31,0,10*ROW('Sanitation Data'!G174)))</f>
        <v/>
      </c>
      <c r="DD180" s="305" t="str">
        <f ca="true">+IF(OFFSET('Sanitation Data'!$G$32,0,10*ROW('Sanitation Data'!G174))="","",OFFSET('Sanitation Data'!$G$32,0,10*ROW('Sanitation Data'!G174)))</f>
        <v/>
      </c>
      <c r="DE180" s="305" t="str">
        <f ca="true">+IF(OFFSET('Sanitation Data'!$H$28,0,10*ROW('Sanitation Data'!H174))="","",OFFSET('Sanitation Data'!$H$28,0,10*ROW('Sanitation Data'!H174)))</f>
        <v/>
      </c>
      <c r="DF180" s="305" t="str">
        <f ca="true">+IF(OFFSET('Sanitation Data'!$H$29,0,10*ROW('Sanitation Data'!H174))="","",OFFSET('Sanitation Data'!$H$29,0,10*ROW('Sanitation Data'!H174)))</f>
        <v/>
      </c>
      <c r="DG180" s="305" t="str">
        <f ca="true">+IF(OFFSET('Sanitation Data'!$H$30,0,10*ROW('Sanitation Data'!H174))="","",OFFSET('Sanitation Data'!$H$30,0,10*ROW('Sanitation Data'!H174)))</f>
        <v/>
      </c>
      <c r="DH180" s="305" t="str">
        <f ca="true">+IF(OFFSET('Sanitation Data'!$H$31,0,10*ROW('Sanitation Data'!H174))="","",OFFSET('Sanitation Data'!$H$31,0,10*ROW('Sanitation Data'!H174)))</f>
        <v/>
      </c>
      <c r="DI180" s="305" t="str">
        <f ca="true">+IF(OFFSET('Sanitation Data'!$H$32,0,10*ROW('Sanitation Data'!H174))="","",OFFSET('Sanitation Data'!$H$32,0,10*ROW('Sanitation Data'!H174)))</f>
        <v/>
      </c>
      <c r="DJ180" s="305" t="str">
        <f ca="true">+IF(OFFSET('Sanitation Data'!$I$28,0,10*ROW('Sanitation Data'!I174))="","",OFFSET('Sanitation Data'!$I$28,0,10*ROW('Sanitation Data'!I174)))</f>
        <v/>
      </c>
      <c r="DK180" s="305" t="str">
        <f ca="true">+IF(OFFSET('Sanitation Data'!$I$29,0,10*ROW('Sanitation Data'!I174))="","",OFFSET('Sanitation Data'!$I$29,0,10*ROW('Sanitation Data'!I174)))</f>
        <v/>
      </c>
      <c r="DL180" s="305" t="str">
        <f ca="true">+IF(OFFSET('Sanitation Data'!$I$30,0,10*ROW('Sanitation Data'!I174))="","",OFFSET('Sanitation Data'!$I$30,0,10*ROW('Sanitation Data'!I174)))</f>
        <v/>
      </c>
      <c r="DM180" s="305" t="str">
        <f ca="true">+IF(OFFSET('Sanitation Data'!$I$31,0,10*ROW('Sanitation Data'!I174))="","",OFFSET('Sanitation Data'!$I$31,0,10*ROW('Sanitation Data'!I174)))</f>
        <v/>
      </c>
      <c r="DN180" s="305" t="str">
        <f ca="true">+IF(OFFSET('Sanitation Data'!$I$32,0,10*ROW('Sanitation Data'!I174))="","",OFFSET('Sanitation Data'!$I$32,0,10*ROW('Sanitation Data'!I174)))</f>
        <v/>
      </c>
      <c r="DO180" s="305" t="str">
        <f ca="true">+IF(OFFSET('Hygiene Data'!$D$11,0,10*ROW('Hygiene Data'!D174))="","",OFFSET('Hygiene Data'!$D$11,0,10*ROW('Hygiene Data'!D174)))</f>
        <v/>
      </c>
      <c r="DP180" s="305" t="str">
        <f ca="true">+IF(OFFSET('Hygiene Data'!$D$12,0,10*ROW('Hygiene Data'!D174))="","",OFFSET('Hygiene Data'!$D$12,0,10*ROW('Hygiene Data'!D174)))</f>
        <v/>
      </c>
      <c r="DQ180" s="305" t="str">
        <f ca="true">+IF(OFFSET('Hygiene Data'!$D$13,0,10*ROW('Hygiene Data'!D174))="","",OFFSET('Hygiene Data'!$D$13,0,10*ROW('Hygiene Data'!D174)))</f>
        <v/>
      </c>
      <c r="DR180" s="305" t="str">
        <f ca="true">+IF(OFFSET('Hygiene Data'!$E$11,0,10*ROW('Hygiene Data'!E174))="","",OFFSET('Hygiene Data'!$E$11,0,10*ROW('Hygiene Data'!E174)))</f>
        <v/>
      </c>
      <c r="DS180" s="305" t="str">
        <f ca="true">+IF(OFFSET('Hygiene Data'!$E$12,0,10*ROW('Hygiene Data'!E174))="","",OFFSET('Hygiene Data'!$E$12,0,10*ROW('Hygiene Data'!E174)))</f>
        <v/>
      </c>
      <c r="DT180" s="305" t="str">
        <f ca="true">+IF(OFFSET('Hygiene Data'!$E$13,0,10*ROW('Hygiene Data'!E174))="","",OFFSET('Hygiene Data'!$E$13,0,10*ROW('Hygiene Data'!E174)))</f>
        <v/>
      </c>
      <c r="DU180" s="305" t="str">
        <f ca="true">+IF(OFFSET('Hygiene Data'!$F$11,0,10*ROW('Hygiene Data'!F174))="","",OFFSET('Hygiene Data'!$F$11,0,10*ROW('Hygiene Data'!F174)))</f>
        <v/>
      </c>
      <c r="DV180" s="305" t="str">
        <f ca="true">+IF(OFFSET('Hygiene Data'!$F$12,0,10*ROW('Hygiene Data'!F174))="","",OFFSET('Hygiene Data'!$F$12,0,10*ROW('Hygiene Data'!F174)))</f>
        <v/>
      </c>
      <c r="DW180" s="305" t="str">
        <f ca="true">+IF(OFFSET('Hygiene Data'!$F$13,0,10*ROW('Hygiene Data'!F174))="","",OFFSET('Hygiene Data'!$F$13,0,10*ROW('Hygiene Data'!F174)))</f>
        <v/>
      </c>
      <c r="DX180" s="305" t="str">
        <f ca="true">+IF(OFFSET('Hygiene Data'!$G$11,0,10*ROW('Hygiene Data'!G174))="","",OFFSET('Hygiene Data'!$G$11,0,10*ROW('Hygiene Data'!G174)))</f>
        <v/>
      </c>
      <c r="DY180" s="305" t="str">
        <f ca="true">+IF(OFFSET('Hygiene Data'!$G$12,0,10*ROW('Hygiene Data'!G174))="","",OFFSET('Hygiene Data'!$G$12,0,10*ROW('Hygiene Data'!G174)))</f>
        <v/>
      </c>
      <c r="DZ180" s="305" t="str">
        <f ca="true">+IF(OFFSET('Hygiene Data'!$G$13,0,10*ROW('Hygiene Data'!G174))="","",OFFSET('Hygiene Data'!$G$13,0,10*ROW('Hygiene Data'!G174)))</f>
        <v/>
      </c>
      <c r="EA180" s="305" t="str">
        <f ca="true">+IF(OFFSET('Hygiene Data'!$H$11,0,10*ROW('Hygiene Data'!H174))="","",OFFSET('Hygiene Data'!$H$11,0,10*ROW('Hygiene Data'!H174)))</f>
        <v/>
      </c>
      <c r="EB180" s="305" t="str">
        <f ca="true">+IF(OFFSET('Hygiene Data'!$H$12,0,10*ROW('Hygiene Data'!H174))="","",OFFSET('Hygiene Data'!$H$12,0,10*ROW('Hygiene Data'!H174)))</f>
        <v/>
      </c>
      <c r="EC180" s="305" t="str">
        <f ca="true">+IF(OFFSET('Hygiene Data'!$H$13,0,10*ROW('Hygiene Data'!H174))="","",OFFSET('Hygiene Data'!$H$13,0,10*ROW('Hygiene Data'!H174)))</f>
        <v/>
      </c>
      <c r="ED180" s="305" t="str">
        <f ca="true">+IF(OFFSET('Hygiene Data'!$I$11,0,10*ROW('Hygiene Data'!I174))="","",OFFSET('Hygiene Data'!$I$11,0,10*ROW('Hygiene Data'!I174)))</f>
        <v/>
      </c>
      <c r="EE180" s="305" t="str">
        <f ca="true">+IF(OFFSET('Hygiene Data'!$I$12,0,10*ROW('Hygiene Data'!I174))="","",OFFSET('Hygiene Data'!$I$12,0,10*ROW('Hygiene Data'!I174)))</f>
        <v/>
      </c>
      <c r="EF180" s="305"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61"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5"/>
      <c r="BS181" s="305" t="str">
        <f ca="true">+IF(OFFSET('Water Data'!$D$27,0,10*ROW('Water Data'!D175))="","",OFFSET('Water Data'!$D$27,0,10*ROW('Water Data'!D175)))</f>
        <v/>
      </c>
      <c r="BT181" s="305" t="str">
        <f ca="true">+IF(OFFSET('Water Data'!$D$28,0,10*ROW('Water Data'!D175))="","",OFFSET('Water Data'!$D$28,0,10*ROW('Water Data'!D175)))</f>
        <v/>
      </c>
      <c r="BU181" s="305" t="str">
        <f ca="true">+IF(OFFSET('Water Data'!$D$29,0,10*ROW('Water Data'!D175))="","",OFFSET('Water Data'!$D$29,0,10*ROW('Water Data'!D175)))</f>
        <v/>
      </c>
      <c r="BV181" s="305" t="str">
        <f ca="true">+IF(OFFSET('Water Data'!$E$27,0,10*ROW('Water Data'!E175))="","",OFFSET('Water Data'!$E$27,0,10*ROW('Water Data'!E175)))</f>
        <v/>
      </c>
      <c r="BW181" s="305" t="str">
        <f ca="true">+IF(OFFSET('Water Data'!$E$28,0,10*ROW('Water Data'!E175))="","",OFFSET('Water Data'!$E$28,0,10*ROW('Water Data'!E175)))</f>
        <v/>
      </c>
      <c r="BX181" s="305" t="str">
        <f ca="true">+IF(OFFSET('Water Data'!$E$29,0,10*ROW('Water Data'!E175))="","",OFFSET('Water Data'!$E$29,0,10*ROW('Water Data'!E175)))</f>
        <v/>
      </c>
      <c r="BY181" s="305" t="str">
        <f ca="true">+IF(OFFSET('Water Data'!$F$27,0,10*ROW('Water Data'!F175))="","",OFFSET('Water Data'!$F$27,0,10*ROW('Water Data'!F175)))</f>
        <v/>
      </c>
      <c r="BZ181" s="305" t="str">
        <f ca="true">+IF(OFFSET('Water Data'!$F$28,0,10*ROW('Water Data'!F175))="","",OFFSET('Water Data'!$F$28,0,10*ROW('Water Data'!F175)))</f>
        <v/>
      </c>
      <c r="CA181" s="305" t="str">
        <f ca="true">+IF(OFFSET('Water Data'!$F$29,0,10*ROW('Water Data'!F175))="","",OFFSET('Water Data'!$F$29,0,10*ROW('Water Data'!F175)))</f>
        <v/>
      </c>
      <c r="CB181" s="305" t="str">
        <f ca="true">+IF(OFFSET('Water Data'!$G$27,0,10*ROW('Water Data'!G175))="","",OFFSET('Water Data'!$G$27,0,10*ROW('Water Data'!G175)))</f>
        <v/>
      </c>
      <c r="CC181" s="305" t="str">
        <f ca="true">+IF(OFFSET('Water Data'!$G$28,0,10*ROW('Water Data'!G175))="","",OFFSET('Water Data'!$G$28,0,10*ROW('Water Data'!G175)))</f>
        <v/>
      </c>
      <c r="CD181" s="305" t="str">
        <f ca="true">+IF(OFFSET('Water Data'!$G$29,0,10*ROW('Water Data'!G175))="","",OFFSET('Water Data'!$G$29,0,10*ROW('Water Data'!G175)))</f>
        <v/>
      </c>
      <c r="CE181" s="305" t="str">
        <f ca="true">+IF(OFFSET('Water Data'!$H$27,0,10*ROW('Water Data'!H175))="","",OFFSET('Water Data'!$H$27,0,10*ROW('Water Data'!H175)))</f>
        <v/>
      </c>
      <c r="CF181" s="305" t="str">
        <f ca="true">+IF(OFFSET('Water Data'!$H$28,0,10*ROW('Water Data'!H175))="","",OFFSET('Water Data'!$H$28,0,10*ROW('Water Data'!H175)))</f>
        <v/>
      </c>
      <c r="CG181" s="305" t="str">
        <f ca="true">+IF(OFFSET('Water Data'!$H$29,0,10*ROW('Water Data'!H175))="","",OFFSET('Water Data'!$H$29,0,10*ROW('Water Data'!H175)))</f>
        <v/>
      </c>
      <c r="CH181" s="305" t="str">
        <f ca="true">+IF(OFFSET('Water Data'!$I$27,0,10*ROW('Water Data'!I175))="","",OFFSET('Water Data'!$I$27,0,10*ROW('Water Data'!I175)))</f>
        <v/>
      </c>
      <c r="CI181" s="305" t="str">
        <f ca="true">+IF(OFFSET('Water Data'!$I$28,0,10*ROW('Water Data'!I175))="","",OFFSET('Water Data'!$I$28,0,10*ROW('Water Data'!I175)))</f>
        <v/>
      </c>
      <c r="CJ181" s="305" t="str">
        <f ca="true">+IF(OFFSET('Water Data'!$I$29,0,10*ROW('Water Data'!I175))="","",OFFSET('Water Data'!$I$29,0,10*ROW('Water Data'!I175)))</f>
        <v/>
      </c>
      <c r="CK181" s="305" t="str">
        <f ca="true">+IF(OFFSET('Sanitation Data'!$D$28,0,10*ROW('Sanitation Data'!D175))="","",OFFSET('Sanitation Data'!$D$28,0,10*ROW('Sanitation Data'!D175)))</f>
        <v/>
      </c>
      <c r="CL181" s="305" t="str">
        <f ca="true">+IF(OFFSET('Sanitation Data'!$D$29,0,10*ROW('Sanitation Data'!D175))="","",OFFSET('Sanitation Data'!$D$29,0,10*ROW('Sanitation Data'!D175)))</f>
        <v/>
      </c>
      <c r="CM181" s="305" t="str">
        <f ca="true">+IF(OFFSET('Sanitation Data'!$D$30,0,10*ROW('Sanitation Data'!D175))="","",OFFSET('Sanitation Data'!$D$30,0,10*ROW('Sanitation Data'!D175)))</f>
        <v/>
      </c>
      <c r="CN181" s="305" t="str">
        <f ca="true">+IF(OFFSET('Sanitation Data'!$D$31,0,10*ROW('Sanitation Data'!D175))="","",OFFSET('Sanitation Data'!$D$31,0,10*ROW('Sanitation Data'!D175)))</f>
        <v/>
      </c>
      <c r="CO181" s="305" t="str">
        <f ca="true">+IF(OFFSET('Sanitation Data'!$D$32,0,10*ROW('Sanitation Data'!D175))="","",OFFSET('Sanitation Data'!$D$32,0,10*ROW('Sanitation Data'!D175)))</f>
        <v/>
      </c>
      <c r="CP181" s="305" t="str">
        <f ca="true">+IF(OFFSET('Sanitation Data'!$E$28,0,10*ROW('Sanitation Data'!E175))="","",OFFSET('Sanitation Data'!$E$28,0,10*ROW('Sanitation Data'!E175)))</f>
        <v/>
      </c>
      <c r="CQ181" s="305" t="str">
        <f ca="true">+IF(OFFSET('Sanitation Data'!$E$29,0,10*ROW('Sanitation Data'!E175))="","",OFFSET('Sanitation Data'!$E$29,0,10*ROW('Sanitation Data'!E175)))</f>
        <v/>
      </c>
      <c r="CR181" s="305" t="str">
        <f ca="true">+IF(OFFSET('Sanitation Data'!$E$30,0,10*ROW('Sanitation Data'!E175))="","",OFFSET('Sanitation Data'!$E$30,0,10*ROW('Sanitation Data'!E175)))</f>
        <v/>
      </c>
      <c r="CS181" s="305" t="str">
        <f ca="true">+IF(OFFSET('Sanitation Data'!$E$31,0,10*ROW('Sanitation Data'!E175))="","",OFFSET('Sanitation Data'!$E$31,0,10*ROW('Sanitation Data'!E175)))</f>
        <v/>
      </c>
      <c r="CT181" s="305" t="str">
        <f ca="true">+IF(OFFSET('Sanitation Data'!$E$32,0,10*ROW('Sanitation Data'!E175))="","",OFFSET('Sanitation Data'!$E$32,0,10*ROW('Sanitation Data'!E175)))</f>
        <v/>
      </c>
      <c r="CU181" s="305" t="str">
        <f ca="true">+IF(OFFSET('Sanitation Data'!$F$28,0,10*ROW('Sanitation Data'!F175))="","",OFFSET('Sanitation Data'!$F$28,0,10*ROW('Sanitation Data'!F175)))</f>
        <v/>
      </c>
      <c r="CV181" s="305" t="str">
        <f ca="true">+IF(OFFSET('Sanitation Data'!$F$29,0,10*ROW('Sanitation Data'!F175))="","",OFFSET('Sanitation Data'!$F$29,0,10*ROW('Sanitation Data'!F175)))</f>
        <v/>
      </c>
      <c r="CW181" s="305" t="str">
        <f ca="true">+IF(OFFSET('Sanitation Data'!$F$30,0,10*ROW('Sanitation Data'!F175))="","",OFFSET('Sanitation Data'!$F$30,0,10*ROW('Sanitation Data'!F175)))</f>
        <v/>
      </c>
      <c r="CX181" s="305" t="str">
        <f ca="true">+IF(OFFSET('Sanitation Data'!$F$31,0,10*ROW('Sanitation Data'!F175))="","",OFFSET('Sanitation Data'!$F$31,0,10*ROW('Sanitation Data'!F175)))</f>
        <v/>
      </c>
      <c r="CY181" s="305" t="str">
        <f ca="true">+IF(OFFSET('Sanitation Data'!$F$32,0,10*ROW('Sanitation Data'!F175))="","",OFFSET('Sanitation Data'!$F$32,0,10*ROW('Sanitation Data'!F175)))</f>
        <v/>
      </c>
      <c r="CZ181" s="305" t="str">
        <f ca="true">+IF(OFFSET('Sanitation Data'!$G$28,0,10*ROW('Sanitation Data'!G175))="","",OFFSET('Sanitation Data'!$G$28,0,10*ROW('Sanitation Data'!G175)))</f>
        <v/>
      </c>
      <c r="DA181" s="305" t="str">
        <f ca="true">+IF(OFFSET('Sanitation Data'!$G$29,0,10*ROW('Sanitation Data'!G175))="","",OFFSET('Sanitation Data'!$G$29,0,10*ROW('Sanitation Data'!G175)))</f>
        <v/>
      </c>
      <c r="DB181" s="305" t="str">
        <f ca="true">+IF(OFFSET('Sanitation Data'!$G$30,0,10*ROW('Sanitation Data'!G175))="","",OFFSET('Sanitation Data'!$G$30,0,10*ROW('Sanitation Data'!G175)))</f>
        <v/>
      </c>
      <c r="DC181" s="305" t="str">
        <f ca="true">+IF(OFFSET('Sanitation Data'!$G$31,0,10*ROW('Sanitation Data'!G175))="","",OFFSET('Sanitation Data'!$G$31,0,10*ROW('Sanitation Data'!G175)))</f>
        <v/>
      </c>
      <c r="DD181" s="305" t="str">
        <f ca="true">+IF(OFFSET('Sanitation Data'!$G$32,0,10*ROW('Sanitation Data'!G175))="","",OFFSET('Sanitation Data'!$G$32,0,10*ROW('Sanitation Data'!G175)))</f>
        <v/>
      </c>
      <c r="DE181" s="305" t="str">
        <f ca="true">+IF(OFFSET('Sanitation Data'!$H$28,0,10*ROW('Sanitation Data'!H175))="","",OFFSET('Sanitation Data'!$H$28,0,10*ROW('Sanitation Data'!H175)))</f>
        <v/>
      </c>
      <c r="DF181" s="305" t="str">
        <f ca="true">+IF(OFFSET('Sanitation Data'!$H$29,0,10*ROW('Sanitation Data'!H175))="","",OFFSET('Sanitation Data'!$H$29,0,10*ROW('Sanitation Data'!H175)))</f>
        <v/>
      </c>
      <c r="DG181" s="305" t="str">
        <f ca="true">+IF(OFFSET('Sanitation Data'!$H$30,0,10*ROW('Sanitation Data'!H175))="","",OFFSET('Sanitation Data'!$H$30,0,10*ROW('Sanitation Data'!H175)))</f>
        <v/>
      </c>
      <c r="DH181" s="305" t="str">
        <f ca="true">+IF(OFFSET('Sanitation Data'!$H$31,0,10*ROW('Sanitation Data'!H175))="","",OFFSET('Sanitation Data'!$H$31,0,10*ROW('Sanitation Data'!H175)))</f>
        <v/>
      </c>
      <c r="DI181" s="305" t="str">
        <f ca="true">+IF(OFFSET('Sanitation Data'!$H$32,0,10*ROW('Sanitation Data'!H175))="","",OFFSET('Sanitation Data'!$H$32,0,10*ROW('Sanitation Data'!H175)))</f>
        <v/>
      </c>
      <c r="DJ181" s="305" t="str">
        <f ca="true">+IF(OFFSET('Sanitation Data'!$I$28,0,10*ROW('Sanitation Data'!I175))="","",OFFSET('Sanitation Data'!$I$28,0,10*ROW('Sanitation Data'!I175)))</f>
        <v/>
      </c>
      <c r="DK181" s="305" t="str">
        <f ca="true">+IF(OFFSET('Sanitation Data'!$I$29,0,10*ROW('Sanitation Data'!I175))="","",OFFSET('Sanitation Data'!$I$29,0,10*ROW('Sanitation Data'!I175)))</f>
        <v/>
      </c>
      <c r="DL181" s="305" t="str">
        <f ca="true">+IF(OFFSET('Sanitation Data'!$I$30,0,10*ROW('Sanitation Data'!I175))="","",OFFSET('Sanitation Data'!$I$30,0,10*ROW('Sanitation Data'!I175)))</f>
        <v/>
      </c>
      <c r="DM181" s="305" t="str">
        <f ca="true">+IF(OFFSET('Sanitation Data'!$I$31,0,10*ROW('Sanitation Data'!I175))="","",OFFSET('Sanitation Data'!$I$31,0,10*ROW('Sanitation Data'!I175)))</f>
        <v/>
      </c>
      <c r="DN181" s="305" t="str">
        <f ca="true">+IF(OFFSET('Sanitation Data'!$I$32,0,10*ROW('Sanitation Data'!I175))="","",OFFSET('Sanitation Data'!$I$32,0,10*ROW('Sanitation Data'!I175)))</f>
        <v/>
      </c>
      <c r="DO181" s="305" t="str">
        <f ca="true">+IF(OFFSET('Hygiene Data'!$D$11,0,10*ROW('Hygiene Data'!D175))="","",OFFSET('Hygiene Data'!$D$11,0,10*ROW('Hygiene Data'!D175)))</f>
        <v/>
      </c>
      <c r="DP181" s="305" t="str">
        <f ca="true">+IF(OFFSET('Hygiene Data'!$D$12,0,10*ROW('Hygiene Data'!D175))="","",OFFSET('Hygiene Data'!$D$12,0,10*ROW('Hygiene Data'!D175)))</f>
        <v/>
      </c>
      <c r="DQ181" s="305" t="str">
        <f ca="true">+IF(OFFSET('Hygiene Data'!$D$13,0,10*ROW('Hygiene Data'!D175))="","",OFFSET('Hygiene Data'!$D$13,0,10*ROW('Hygiene Data'!D175)))</f>
        <v/>
      </c>
      <c r="DR181" s="305" t="str">
        <f ca="true">+IF(OFFSET('Hygiene Data'!$E$11,0,10*ROW('Hygiene Data'!E175))="","",OFFSET('Hygiene Data'!$E$11,0,10*ROW('Hygiene Data'!E175)))</f>
        <v/>
      </c>
      <c r="DS181" s="305" t="str">
        <f ca="true">+IF(OFFSET('Hygiene Data'!$E$12,0,10*ROW('Hygiene Data'!E175))="","",OFFSET('Hygiene Data'!$E$12,0,10*ROW('Hygiene Data'!E175)))</f>
        <v/>
      </c>
      <c r="DT181" s="305" t="str">
        <f ca="true">+IF(OFFSET('Hygiene Data'!$E$13,0,10*ROW('Hygiene Data'!E175))="","",OFFSET('Hygiene Data'!$E$13,0,10*ROW('Hygiene Data'!E175)))</f>
        <v/>
      </c>
      <c r="DU181" s="305" t="str">
        <f ca="true">+IF(OFFSET('Hygiene Data'!$F$11,0,10*ROW('Hygiene Data'!F175))="","",OFFSET('Hygiene Data'!$F$11,0,10*ROW('Hygiene Data'!F175)))</f>
        <v/>
      </c>
      <c r="DV181" s="305" t="str">
        <f ca="true">+IF(OFFSET('Hygiene Data'!$F$12,0,10*ROW('Hygiene Data'!F175))="","",OFFSET('Hygiene Data'!$F$12,0,10*ROW('Hygiene Data'!F175)))</f>
        <v/>
      </c>
      <c r="DW181" s="305" t="str">
        <f ca="true">+IF(OFFSET('Hygiene Data'!$F$13,0,10*ROW('Hygiene Data'!F175))="","",OFFSET('Hygiene Data'!$F$13,0,10*ROW('Hygiene Data'!F175)))</f>
        <v/>
      </c>
      <c r="DX181" s="305" t="str">
        <f ca="true">+IF(OFFSET('Hygiene Data'!$G$11,0,10*ROW('Hygiene Data'!G175))="","",OFFSET('Hygiene Data'!$G$11,0,10*ROW('Hygiene Data'!G175)))</f>
        <v/>
      </c>
      <c r="DY181" s="305" t="str">
        <f ca="true">+IF(OFFSET('Hygiene Data'!$G$12,0,10*ROW('Hygiene Data'!G175))="","",OFFSET('Hygiene Data'!$G$12,0,10*ROW('Hygiene Data'!G175)))</f>
        <v/>
      </c>
      <c r="DZ181" s="305" t="str">
        <f ca="true">+IF(OFFSET('Hygiene Data'!$G$13,0,10*ROW('Hygiene Data'!G175))="","",OFFSET('Hygiene Data'!$G$13,0,10*ROW('Hygiene Data'!G175)))</f>
        <v/>
      </c>
      <c r="EA181" s="305" t="str">
        <f ca="true">+IF(OFFSET('Hygiene Data'!$H$11,0,10*ROW('Hygiene Data'!H175))="","",OFFSET('Hygiene Data'!$H$11,0,10*ROW('Hygiene Data'!H175)))</f>
        <v/>
      </c>
      <c r="EB181" s="305" t="str">
        <f ca="true">+IF(OFFSET('Hygiene Data'!$H$12,0,10*ROW('Hygiene Data'!H175))="","",OFFSET('Hygiene Data'!$H$12,0,10*ROW('Hygiene Data'!H175)))</f>
        <v/>
      </c>
      <c r="EC181" s="305" t="str">
        <f ca="true">+IF(OFFSET('Hygiene Data'!$H$13,0,10*ROW('Hygiene Data'!H175))="","",OFFSET('Hygiene Data'!$H$13,0,10*ROW('Hygiene Data'!H175)))</f>
        <v/>
      </c>
      <c r="ED181" s="305" t="str">
        <f ca="true">+IF(OFFSET('Hygiene Data'!$I$11,0,10*ROW('Hygiene Data'!I175))="","",OFFSET('Hygiene Data'!$I$11,0,10*ROW('Hygiene Data'!I175)))</f>
        <v/>
      </c>
      <c r="EE181" s="305" t="str">
        <f ca="true">+IF(OFFSET('Hygiene Data'!$I$12,0,10*ROW('Hygiene Data'!I175))="","",OFFSET('Hygiene Data'!$I$12,0,10*ROW('Hygiene Data'!I175)))</f>
        <v/>
      </c>
      <c r="EF181" s="305"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61"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5"/>
      <c r="BS182" s="305" t="str">
        <f ca="true">+IF(OFFSET('Water Data'!$D$27,0,10*ROW('Water Data'!D176))="","",OFFSET('Water Data'!$D$27,0,10*ROW('Water Data'!D176)))</f>
        <v/>
      </c>
      <c r="BT182" s="305" t="str">
        <f ca="true">+IF(OFFSET('Water Data'!$D$28,0,10*ROW('Water Data'!D176))="","",OFFSET('Water Data'!$D$28,0,10*ROW('Water Data'!D176)))</f>
        <v/>
      </c>
      <c r="BU182" s="305" t="str">
        <f ca="true">+IF(OFFSET('Water Data'!$D$29,0,10*ROW('Water Data'!D176))="","",OFFSET('Water Data'!$D$29,0,10*ROW('Water Data'!D176)))</f>
        <v/>
      </c>
      <c r="BV182" s="305" t="str">
        <f ca="true">+IF(OFFSET('Water Data'!$E$27,0,10*ROW('Water Data'!E176))="","",OFFSET('Water Data'!$E$27,0,10*ROW('Water Data'!E176)))</f>
        <v/>
      </c>
      <c r="BW182" s="305" t="str">
        <f ca="true">+IF(OFFSET('Water Data'!$E$28,0,10*ROW('Water Data'!E176))="","",OFFSET('Water Data'!$E$28,0,10*ROW('Water Data'!E176)))</f>
        <v/>
      </c>
      <c r="BX182" s="305" t="str">
        <f ca="true">+IF(OFFSET('Water Data'!$E$29,0,10*ROW('Water Data'!E176))="","",OFFSET('Water Data'!$E$29,0,10*ROW('Water Data'!E176)))</f>
        <v/>
      </c>
      <c r="BY182" s="305" t="str">
        <f ca="true">+IF(OFFSET('Water Data'!$F$27,0,10*ROW('Water Data'!F176))="","",OFFSET('Water Data'!$F$27,0,10*ROW('Water Data'!F176)))</f>
        <v/>
      </c>
      <c r="BZ182" s="305" t="str">
        <f ca="true">+IF(OFFSET('Water Data'!$F$28,0,10*ROW('Water Data'!F176))="","",OFFSET('Water Data'!$F$28,0,10*ROW('Water Data'!F176)))</f>
        <v/>
      </c>
      <c r="CA182" s="305" t="str">
        <f ca="true">+IF(OFFSET('Water Data'!$F$29,0,10*ROW('Water Data'!F176))="","",OFFSET('Water Data'!$F$29,0,10*ROW('Water Data'!F176)))</f>
        <v/>
      </c>
      <c r="CB182" s="305" t="str">
        <f ca="true">+IF(OFFSET('Water Data'!$G$27,0,10*ROW('Water Data'!G176))="","",OFFSET('Water Data'!$G$27,0,10*ROW('Water Data'!G176)))</f>
        <v/>
      </c>
      <c r="CC182" s="305" t="str">
        <f ca="true">+IF(OFFSET('Water Data'!$G$28,0,10*ROW('Water Data'!G176))="","",OFFSET('Water Data'!$G$28,0,10*ROW('Water Data'!G176)))</f>
        <v/>
      </c>
      <c r="CD182" s="305" t="str">
        <f ca="true">+IF(OFFSET('Water Data'!$G$29,0,10*ROW('Water Data'!G176))="","",OFFSET('Water Data'!$G$29,0,10*ROW('Water Data'!G176)))</f>
        <v/>
      </c>
      <c r="CE182" s="305" t="str">
        <f ca="true">+IF(OFFSET('Water Data'!$H$27,0,10*ROW('Water Data'!H176))="","",OFFSET('Water Data'!$H$27,0,10*ROW('Water Data'!H176)))</f>
        <v/>
      </c>
      <c r="CF182" s="305" t="str">
        <f ca="true">+IF(OFFSET('Water Data'!$H$28,0,10*ROW('Water Data'!H176))="","",OFFSET('Water Data'!$H$28,0,10*ROW('Water Data'!H176)))</f>
        <v/>
      </c>
      <c r="CG182" s="305" t="str">
        <f ca="true">+IF(OFFSET('Water Data'!$H$29,0,10*ROW('Water Data'!H176))="","",OFFSET('Water Data'!$H$29,0,10*ROW('Water Data'!H176)))</f>
        <v/>
      </c>
      <c r="CH182" s="305" t="str">
        <f ca="true">+IF(OFFSET('Water Data'!$I$27,0,10*ROW('Water Data'!I176))="","",OFFSET('Water Data'!$I$27,0,10*ROW('Water Data'!I176)))</f>
        <v/>
      </c>
      <c r="CI182" s="305" t="str">
        <f ca="true">+IF(OFFSET('Water Data'!$I$28,0,10*ROW('Water Data'!I176))="","",OFFSET('Water Data'!$I$28,0,10*ROW('Water Data'!I176)))</f>
        <v/>
      </c>
      <c r="CJ182" s="305" t="str">
        <f ca="true">+IF(OFFSET('Water Data'!$I$29,0,10*ROW('Water Data'!I176))="","",OFFSET('Water Data'!$I$29,0,10*ROW('Water Data'!I176)))</f>
        <v/>
      </c>
      <c r="CK182" s="305" t="str">
        <f ca="true">+IF(OFFSET('Sanitation Data'!$D$28,0,10*ROW('Sanitation Data'!D176))="","",OFFSET('Sanitation Data'!$D$28,0,10*ROW('Sanitation Data'!D176)))</f>
        <v/>
      </c>
      <c r="CL182" s="305" t="str">
        <f ca="true">+IF(OFFSET('Sanitation Data'!$D$29,0,10*ROW('Sanitation Data'!D176))="","",OFFSET('Sanitation Data'!$D$29,0,10*ROW('Sanitation Data'!D176)))</f>
        <v/>
      </c>
      <c r="CM182" s="305" t="str">
        <f ca="true">+IF(OFFSET('Sanitation Data'!$D$30,0,10*ROW('Sanitation Data'!D176))="","",OFFSET('Sanitation Data'!$D$30,0,10*ROW('Sanitation Data'!D176)))</f>
        <v/>
      </c>
      <c r="CN182" s="305" t="str">
        <f ca="true">+IF(OFFSET('Sanitation Data'!$D$31,0,10*ROW('Sanitation Data'!D176))="","",OFFSET('Sanitation Data'!$D$31,0,10*ROW('Sanitation Data'!D176)))</f>
        <v/>
      </c>
      <c r="CO182" s="305" t="str">
        <f ca="true">+IF(OFFSET('Sanitation Data'!$D$32,0,10*ROW('Sanitation Data'!D176))="","",OFFSET('Sanitation Data'!$D$32,0,10*ROW('Sanitation Data'!D176)))</f>
        <v/>
      </c>
      <c r="CP182" s="305" t="str">
        <f ca="true">+IF(OFFSET('Sanitation Data'!$E$28,0,10*ROW('Sanitation Data'!E176))="","",OFFSET('Sanitation Data'!$E$28,0,10*ROW('Sanitation Data'!E176)))</f>
        <v/>
      </c>
      <c r="CQ182" s="305" t="str">
        <f ca="true">+IF(OFFSET('Sanitation Data'!$E$29,0,10*ROW('Sanitation Data'!E176))="","",OFFSET('Sanitation Data'!$E$29,0,10*ROW('Sanitation Data'!E176)))</f>
        <v/>
      </c>
      <c r="CR182" s="305" t="str">
        <f ca="true">+IF(OFFSET('Sanitation Data'!$E$30,0,10*ROW('Sanitation Data'!E176))="","",OFFSET('Sanitation Data'!$E$30,0,10*ROW('Sanitation Data'!E176)))</f>
        <v/>
      </c>
      <c r="CS182" s="305" t="str">
        <f ca="true">+IF(OFFSET('Sanitation Data'!$E$31,0,10*ROW('Sanitation Data'!E176))="","",OFFSET('Sanitation Data'!$E$31,0,10*ROW('Sanitation Data'!E176)))</f>
        <v/>
      </c>
      <c r="CT182" s="305" t="str">
        <f ca="true">+IF(OFFSET('Sanitation Data'!$E$32,0,10*ROW('Sanitation Data'!E176))="","",OFFSET('Sanitation Data'!$E$32,0,10*ROW('Sanitation Data'!E176)))</f>
        <v/>
      </c>
      <c r="CU182" s="305" t="str">
        <f ca="true">+IF(OFFSET('Sanitation Data'!$F$28,0,10*ROW('Sanitation Data'!F176))="","",OFFSET('Sanitation Data'!$F$28,0,10*ROW('Sanitation Data'!F176)))</f>
        <v/>
      </c>
      <c r="CV182" s="305" t="str">
        <f ca="true">+IF(OFFSET('Sanitation Data'!$F$29,0,10*ROW('Sanitation Data'!F176))="","",OFFSET('Sanitation Data'!$F$29,0,10*ROW('Sanitation Data'!F176)))</f>
        <v/>
      </c>
      <c r="CW182" s="305" t="str">
        <f ca="true">+IF(OFFSET('Sanitation Data'!$F$30,0,10*ROW('Sanitation Data'!F176))="","",OFFSET('Sanitation Data'!$F$30,0,10*ROW('Sanitation Data'!F176)))</f>
        <v/>
      </c>
      <c r="CX182" s="305" t="str">
        <f ca="true">+IF(OFFSET('Sanitation Data'!$F$31,0,10*ROW('Sanitation Data'!F176))="","",OFFSET('Sanitation Data'!$F$31,0,10*ROW('Sanitation Data'!F176)))</f>
        <v/>
      </c>
      <c r="CY182" s="305" t="str">
        <f ca="true">+IF(OFFSET('Sanitation Data'!$F$32,0,10*ROW('Sanitation Data'!F176))="","",OFFSET('Sanitation Data'!$F$32,0,10*ROW('Sanitation Data'!F176)))</f>
        <v/>
      </c>
      <c r="CZ182" s="305" t="str">
        <f ca="true">+IF(OFFSET('Sanitation Data'!$G$28,0,10*ROW('Sanitation Data'!G176))="","",OFFSET('Sanitation Data'!$G$28,0,10*ROW('Sanitation Data'!G176)))</f>
        <v/>
      </c>
      <c r="DA182" s="305" t="str">
        <f ca="true">+IF(OFFSET('Sanitation Data'!$G$29,0,10*ROW('Sanitation Data'!G176))="","",OFFSET('Sanitation Data'!$G$29,0,10*ROW('Sanitation Data'!G176)))</f>
        <v/>
      </c>
      <c r="DB182" s="305" t="str">
        <f ca="true">+IF(OFFSET('Sanitation Data'!$G$30,0,10*ROW('Sanitation Data'!G176))="","",OFFSET('Sanitation Data'!$G$30,0,10*ROW('Sanitation Data'!G176)))</f>
        <v/>
      </c>
      <c r="DC182" s="305" t="str">
        <f ca="true">+IF(OFFSET('Sanitation Data'!$G$31,0,10*ROW('Sanitation Data'!G176))="","",OFFSET('Sanitation Data'!$G$31,0,10*ROW('Sanitation Data'!G176)))</f>
        <v/>
      </c>
      <c r="DD182" s="305" t="str">
        <f ca="true">+IF(OFFSET('Sanitation Data'!$G$32,0,10*ROW('Sanitation Data'!G176))="","",OFFSET('Sanitation Data'!$G$32,0,10*ROW('Sanitation Data'!G176)))</f>
        <v/>
      </c>
      <c r="DE182" s="305" t="str">
        <f ca="true">+IF(OFFSET('Sanitation Data'!$H$28,0,10*ROW('Sanitation Data'!H176))="","",OFFSET('Sanitation Data'!$H$28,0,10*ROW('Sanitation Data'!H176)))</f>
        <v/>
      </c>
      <c r="DF182" s="305" t="str">
        <f ca="true">+IF(OFFSET('Sanitation Data'!$H$29,0,10*ROW('Sanitation Data'!H176))="","",OFFSET('Sanitation Data'!$H$29,0,10*ROW('Sanitation Data'!H176)))</f>
        <v/>
      </c>
      <c r="DG182" s="305" t="str">
        <f ca="true">+IF(OFFSET('Sanitation Data'!$H$30,0,10*ROW('Sanitation Data'!H176))="","",OFFSET('Sanitation Data'!$H$30,0,10*ROW('Sanitation Data'!H176)))</f>
        <v/>
      </c>
      <c r="DH182" s="305" t="str">
        <f ca="true">+IF(OFFSET('Sanitation Data'!$H$31,0,10*ROW('Sanitation Data'!H176))="","",OFFSET('Sanitation Data'!$H$31,0,10*ROW('Sanitation Data'!H176)))</f>
        <v/>
      </c>
      <c r="DI182" s="305" t="str">
        <f ca="true">+IF(OFFSET('Sanitation Data'!$H$32,0,10*ROW('Sanitation Data'!H176))="","",OFFSET('Sanitation Data'!$H$32,0,10*ROW('Sanitation Data'!H176)))</f>
        <v/>
      </c>
      <c r="DJ182" s="305" t="str">
        <f ca="true">+IF(OFFSET('Sanitation Data'!$I$28,0,10*ROW('Sanitation Data'!I176))="","",OFFSET('Sanitation Data'!$I$28,0,10*ROW('Sanitation Data'!I176)))</f>
        <v/>
      </c>
      <c r="DK182" s="305" t="str">
        <f ca="true">+IF(OFFSET('Sanitation Data'!$I$29,0,10*ROW('Sanitation Data'!I176))="","",OFFSET('Sanitation Data'!$I$29,0,10*ROW('Sanitation Data'!I176)))</f>
        <v/>
      </c>
      <c r="DL182" s="305" t="str">
        <f ca="true">+IF(OFFSET('Sanitation Data'!$I$30,0,10*ROW('Sanitation Data'!I176))="","",OFFSET('Sanitation Data'!$I$30,0,10*ROW('Sanitation Data'!I176)))</f>
        <v/>
      </c>
      <c r="DM182" s="305" t="str">
        <f ca="true">+IF(OFFSET('Sanitation Data'!$I$31,0,10*ROW('Sanitation Data'!I176))="","",OFFSET('Sanitation Data'!$I$31,0,10*ROW('Sanitation Data'!I176)))</f>
        <v/>
      </c>
      <c r="DN182" s="305" t="str">
        <f ca="true">+IF(OFFSET('Sanitation Data'!$I$32,0,10*ROW('Sanitation Data'!I176))="","",OFFSET('Sanitation Data'!$I$32,0,10*ROW('Sanitation Data'!I176)))</f>
        <v/>
      </c>
      <c r="DO182" s="305" t="str">
        <f ca="true">+IF(OFFSET('Hygiene Data'!$D$11,0,10*ROW('Hygiene Data'!D176))="","",OFFSET('Hygiene Data'!$D$11,0,10*ROW('Hygiene Data'!D176)))</f>
        <v/>
      </c>
      <c r="DP182" s="305" t="str">
        <f ca="true">+IF(OFFSET('Hygiene Data'!$D$12,0,10*ROW('Hygiene Data'!D176))="","",OFFSET('Hygiene Data'!$D$12,0,10*ROW('Hygiene Data'!D176)))</f>
        <v/>
      </c>
      <c r="DQ182" s="305" t="str">
        <f ca="true">+IF(OFFSET('Hygiene Data'!$D$13,0,10*ROW('Hygiene Data'!D176))="","",OFFSET('Hygiene Data'!$D$13,0,10*ROW('Hygiene Data'!D176)))</f>
        <v/>
      </c>
      <c r="DR182" s="305" t="str">
        <f ca="true">+IF(OFFSET('Hygiene Data'!$E$11,0,10*ROW('Hygiene Data'!E176))="","",OFFSET('Hygiene Data'!$E$11,0,10*ROW('Hygiene Data'!E176)))</f>
        <v/>
      </c>
      <c r="DS182" s="305" t="str">
        <f ca="true">+IF(OFFSET('Hygiene Data'!$E$12,0,10*ROW('Hygiene Data'!E176))="","",OFFSET('Hygiene Data'!$E$12,0,10*ROW('Hygiene Data'!E176)))</f>
        <v/>
      </c>
      <c r="DT182" s="305" t="str">
        <f ca="true">+IF(OFFSET('Hygiene Data'!$E$13,0,10*ROW('Hygiene Data'!E176))="","",OFFSET('Hygiene Data'!$E$13,0,10*ROW('Hygiene Data'!E176)))</f>
        <v/>
      </c>
      <c r="DU182" s="305" t="str">
        <f ca="true">+IF(OFFSET('Hygiene Data'!$F$11,0,10*ROW('Hygiene Data'!F176))="","",OFFSET('Hygiene Data'!$F$11,0,10*ROW('Hygiene Data'!F176)))</f>
        <v/>
      </c>
      <c r="DV182" s="305" t="str">
        <f ca="true">+IF(OFFSET('Hygiene Data'!$F$12,0,10*ROW('Hygiene Data'!F176))="","",OFFSET('Hygiene Data'!$F$12,0,10*ROW('Hygiene Data'!F176)))</f>
        <v/>
      </c>
      <c r="DW182" s="305" t="str">
        <f ca="true">+IF(OFFSET('Hygiene Data'!$F$13,0,10*ROW('Hygiene Data'!F176))="","",OFFSET('Hygiene Data'!$F$13,0,10*ROW('Hygiene Data'!F176)))</f>
        <v/>
      </c>
      <c r="DX182" s="305" t="str">
        <f ca="true">+IF(OFFSET('Hygiene Data'!$G$11,0,10*ROW('Hygiene Data'!G176))="","",OFFSET('Hygiene Data'!$G$11,0,10*ROW('Hygiene Data'!G176)))</f>
        <v/>
      </c>
      <c r="DY182" s="305" t="str">
        <f ca="true">+IF(OFFSET('Hygiene Data'!$G$12,0,10*ROW('Hygiene Data'!G176))="","",OFFSET('Hygiene Data'!$G$12,0,10*ROW('Hygiene Data'!G176)))</f>
        <v/>
      </c>
      <c r="DZ182" s="305" t="str">
        <f ca="true">+IF(OFFSET('Hygiene Data'!$G$13,0,10*ROW('Hygiene Data'!G176))="","",OFFSET('Hygiene Data'!$G$13,0,10*ROW('Hygiene Data'!G176)))</f>
        <v/>
      </c>
      <c r="EA182" s="305" t="str">
        <f ca="true">+IF(OFFSET('Hygiene Data'!$H$11,0,10*ROW('Hygiene Data'!H176))="","",OFFSET('Hygiene Data'!$H$11,0,10*ROW('Hygiene Data'!H176)))</f>
        <v/>
      </c>
      <c r="EB182" s="305" t="str">
        <f ca="true">+IF(OFFSET('Hygiene Data'!$H$12,0,10*ROW('Hygiene Data'!H176))="","",OFFSET('Hygiene Data'!$H$12,0,10*ROW('Hygiene Data'!H176)))</f>
        <v/>
      </c>
      <c r="EC182" s="305" t="str">
        <f ca="true">+IF(OFFSET('Hygiene Data'!$H$13,0,10*ROW('Hygiene Data'!H176))="","",OFFSET('Hygiene Data'!$H$13,0,10*ROW('Hygiene Data'!H176)))</f>
        <v/>
      </c>
      <c r="ED182" s="305" t="str">
        <f ca="true">+IF(OFFSET('Hygiene Data'!$I$11,0,10*ROW('Hygiene Data'!I176))="","",OFFSET('Hygiene Data'!$I$11,0,10*ROW('Hygiene Data'!I176)))</f>
        <v/>
      </c>
      <c r="EE182" s="305" t="str">
        <f ca="true">+IF(OFFSET('Hygiene Data'!$I$12,0,10*ROW('Hygiene Data'!I176))="","",OFFSET('Hygiene Data'!$I$12,0,10*ROW('Hygiene Data'!I176)))</f>
        <v/>
      </c>
      <c r="EF182" s="305"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61"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5"/>
      <c r="BS183" s="305" t="str">
        <f ca="true">+IF(OFFSET('Water Data'!$D$27,0,10*ROW('Water Data'!D177))="","",OFFSET('Water Data'!$D$27,0,10*ROW('Water Data'!D177)))</f>
        <v/>
      </c>
      <c r="BT183" s="305" t="str">
        <f ca="true">+IF(OFFSET('Water Data'!$D$28,0,10*ROW('Water Data'!D177))="","",OFFSET('Water Data'!$D$28,0,10*ROW('Water Data'!D177)))</f>
        <v/>
      </c>
      <c r="BU183" s="305" t="str">
        <f ca="true">+IF(OFFSET('Water Data'!$D$29,0,10*ROW('Water Data'!D177))="","",OFFSET('Water Data'!$D$29,0,10*ROW('Water Data'!D177)))</f>
        <v/>
      </c>
      <c r="BV183" s="305" t="str">
        <f ca="true">+IF(OFFSET('Water Data'!$E$27,0,10*ROW('Water Data'!E177))="","",OFFSET('Water Data'!$E$27,0,10*ROW('Water Data'!E177)))</f>
        <v/>
      </c>
      <c r="BW183" s="305" t="str">
        <f ca="true">+IF(OFFSET('Water Data'!$E$28,0,10*ROW('Water Data'!E177))="","",OFFSET('Water Data'!$E$28,0,10*ROW('Water Data'!E177)))</f>
        <v/>
      </c>
      <c r="BX183" s="305" t="str">
        <f ca="true">+IF(OFFSET('Water Data'!$E$29,0,10*ROW('Water Data'!E177))="","",OFFSET('Water Data'!$E$29,0,10*ROW('Water Data'!E177)))</f>
        <v/>
      </c>
      <c r="BY183" s="305" t="str">
        <f ca="true">+IF(OFFSET('Water Data'!$F$27,0,10*ROW('Water Data'!F177))="","",OFFSET('Water Data'!$F$27,0,10*ROW('Water Data'!F177)))</f>
        <v/>
      </c>
      <c r="BZ183" s="305" t="str">
        <f ca="true">+IF(OFFSET('Water Data'!$F$28,0,10*ROW('Water Data'!F177))="","",OFFSET('Water Data'!$F$28,0,10*ROW('Water Data'!F177)))</f>
        <v/>
      </c>
      <c r="CA183" s="305" t="str">
        <f ca="true">+IF(OFFSET('Water Data'!$F$29,0,10*ROW('Water Data'!F177))="","",OFFSET('Water Data'!$F$29,0,10*ROW('Water Data'!F177)))</f>
        <v/>
      </c>
      <c r="CB183" s="305" t="str">
        <f ca="true">+IF(OFFSET('Water Data'!$G$27,0,10*ROW('Water Data'!G177))="","",OFFSET('Water Data'!$G$27,0,10*ROW('Water Data'!G177)))</f>
        <v/>
      </c>
      <c r="CC183" s="305" t="str">
        <f ca="true">+IF(OFFSET('Water Data'!$G$28,0,10*ROW('Water Data'!G177))="","",OFFSET('Water Data'!$G$28,0,10*ROW('Water Data'!G177)))</f>
        <v/>
      </c>
      <c r="CD183" s="305" t="str">
        <f ca="true">+IF(OFFSET('Water Data'!$G$29,0,10*ROW('Water Data'!G177))="","",OFFSET('Water Data'!$G$29,0,10*ROW('Water Data'!G177)))</f>
        <v/>
      </c>
      <c r="CE183" s="305" t="str">
        <f ca="true">+IF(OFFSET('Water Data'!$H$27,0,10*ROW('Water Data'!H177))="","",OFFSET('Water Data'!$H$27,0,10*ROW('Water Data'!H177)))</f>
        <v/>
      </c>
      <c r="CF183" s="305" t="str">
        <f ca="true">+IF(OFFSET('Water Data'!$H$28,0,10*ROW('Water Data'!H177))="","",OFFSET('Water Data'!$H$28,0,10*ROW('Water Data'!H177)))</f>
        <v/>
      </c>
      <c r="CG183" s="305" t="str">
        <f ca="true">+IF(OFFSET('Water Data'!$H$29,0,10*ROW('Water Data'!H177))="","",OFFSET('Water Data'!$H$29,0,10*ROW('Water Data'!H177)))</f>
        <v/>
      </c>
      <c r="CH183" s="305" t="str">
        <f ca="true">+IF(OFFSET('Water Data'!$I$27,0,10*ROW('Water Data'!I177))="","",OFFSET('Water Data'!$I$27,0,10*ROW('Water Data'!I177)))</f>
        <v/>
      </c>
      <c r="CI183" s="305" t="str">
        <f ca="true">+IF(OFFSET('Water Data'!$I$28,0,10*ROW('Water Data'!I177))="","",OFFSET('Water Data'!$I$28,0,10*ROW('Water Data'!I177)))</f>
        <v/>
      </c>
      <c r="CJ183" s="305" t="str">
        <f ca="true">+IF(OFFSET('Water Data'!$I$29,0,10*ROW('Water Data'!I177))="","",OFFSET('Water Data'!$I$29,0,10*ROW('Water Data'!I177)))</f>
        <v/>
      </c>
      <c r="CK183" s="305" t="str">
        <f ca="true">+IF(OFFSET('Sanitation Data'!$D$28,0,10*ROW('Sanitation Data'!D177))="","",OFFSET('Sanitation Data'!$D$28,0,10*ROW('Sanitation Data'!D177)))</f>
        <v/>
      </c>
      <c r="CL183" s="305" t="str">
        <f ca="true">+IF(OFFSET('Sanitation Data'!$D$29,0,10*ROW('Sanitation Data'!D177))="","",OFFSET('Sanitation Data'!$D$29,0,10*ROW('Sanitation Data'!D177)))</f>
        <v/>
      </c>
      <c r="CM183" s="305" t="str">
        <f ca="true">+IF(OFFSET('Sanitation Data'!$D$30,0,10*ROW('Sanitation Data'!D177))="","",OFFSET('Sanitation Data'!$D$30,0,10*ROW('Sanitation Data'!D177)))</f>
        <v/>
      </c>
      <c r="CN183" s="305" t="str">
        <f ca="true">+IF(OFFSET('Sanitation Data'!$D$31,0,10*ROW('Sanitation Data'!D177))="","",OFFSET('Sanitation Data'!$D$31,0,10*ROW('Sanitation Data'!D177)))</f>
        <v/>
      </c>
      <c r="CO183" s="305" t="str">
        <f ca="true">+IF(OFFSET('Sanitation Data'!$D$32,0,10*ROW('Sanitation Data'!D177))="","",OFFSET('Sanitation Data'!$D$32,0,10*ROW('Sanitation Data'!D177)))</f>
        <v/>
      </c>
      <c r="CP183" s="305" t="str">
        <f ca="true">+IF(OFFSET('Sanitation Data'!$E$28,0,10*ROW('Sanitation Data'!E177))="","",OFFSET('Sanitation Data'!$E$28,0,10*ROW('Sanitation Data'!E177)))</f>
        <v/>
      </c>
      <c r="CQ183" s="305" t="str">
        <f ca="true">+IF(OFFSET('Sanitation Data'!$E$29,0,10*ROW('Sanitation Data'!E177))="","",OFFSET('Sanitation Data'!$E$29,0,10*ROW('Sanitation Data'!E177)))</f>
        <v/>
      </c>
      <c r="CR183" s="305" t="str">
        <f ca="true">+IF(OFFSET('Sanitation Data'!$E$30,0,10*ROW('Sanitation Data'!E177))="","",OFFSET('Sanitation Data'!$E$30,0,10*ROW('Sanitation Data'!E177)))</f>
        <v/>
      </c>
      <c r="CS183" s="305" t="str">
        <f ca="true">+IF(OFFSET('Sanitation Data'!$E$31,0,10*ROW('Sanitation Data'!E177))="","",OFFSET('Sanitation Data'!$E$31,0,10*ROW('Sanitation Data'!E177)))</f>
        <v/>
      </c>
      <c r="CT183" s="305" t="str">
        <f ca="true">+IF(OFFSET('Sanitation Data'!$E$32,0,10*ROW('Sanitation Data'!E177))="","",OFFSET('Sanitation Data'!$E$32,0,10*ROW('Sanitation Data'!E177)))</f>
        <v/>
      </c>
      <c r="CU183" s="305" t="str">
        <f ca="true">+IF(OFFSET('Sanitation Data'!$F$28,0,10*ROW('Sanitation Data'!F177))="","",OFFSET('Sanitation Data'!$F$28,0,10*ROW('Sanitation Data'!F177)))</f>
        <v/>
      </c>
      <c r="CV183" s="305" t="str">
        <f ca="true">+IF(OFFSET('Sanitation Data'!$F$29,0,10*ROW('Sanitation Data'!F177))="","",OFFSET('Sanitation Data'!$F$29,0,10*ROW('Sanitation Data'!F177)))</f>
        <v/>
      </c>
      <c r="CW183" s="305" t="str">
        <f ca="true">+IF(OFFSET('Sanitation Data'!$F$30,0,10*ROW('Sanitation Data'!F177))="","",OFFSET('Sanitation Data'!$F$30,0,10*ROW('Sanitation Data'!F177)))</f>
        <v/>
      </c>
      <c r="CX183" s="305" t="str">
        <f ca="true">+IF(OFFSET('Sanitation Data'!$F$31,0,10*ROW('Sanitation Data'!F177))="","",OFFSET('Sanitation Data'!$F$31,0,10*ROW('Sanitation Data'!F177)))</f>
        <v/>
      </c>
      <c r="CY183" s="305" t="str">
        <f ca="true">+IF(OFFSET('Sanitation Data'!$F$32,0,10*ROW('Sanitation Data'!F177))="","",OFFSET('Sanitation Data'!$F$32,0,10*ROW('Sanitation Data'!F177)))</f>
        <v/>
      </c>
      <c r="CZ183" s="305" t="str">
        <f ca="true">+IF(OFFSET('Sanitation Data'!$G$28,0,10*ROW('Sanitation Data'!G177))="","",OFFSET('Sanitation Data'!$G$28,0,10*ROW('Sanitation Data'!G177)))</f>
        <v/>
      </c>
      <c r="DA183" s="305" t="str">
        <f ca="true">+IF(OFFSET('Sanitation Data'!$G$29,0,10*ROW('Sanitation Data'!G177))="","",OFFSET('Sanitation Data'!$G$29,0,10*ROW('Sanitation Data'!G177)))</f>
        <v/>
      </c>
      <c r="DB183" s="305" t="str">
        <f ca="true">+IF(OFFSET('Sanitation Data'!$G$30,0,10*ROW('Sanitation Data'!G177))="","",OFFSET('Sanitation Data'!$G$30,0,10*ROW('Sanitation Data'!G177)))</f>
        <v/>
      </c>
      <c r="DC183" s="305" t="str">
        <f ca="true">+IF(OFFSET('Sanitation Data'!$G$31,0,10*ROW('Sanitation Data'!G177))="","",OFFSET('Sanitation Data'!$G$31,0,10*ROW('Sanitation Data'!G177)))</f>
        <v/>
      </c>
      <c r="DD183" s="305" t="str">
        <f ca="true">+IF(OFFSET('Sanitation Data'!$G$32,0,10*ROW('Sanitation Data'!G177))="","",OFFSET('Sanitation Data'!$G$32,0,10*ROW('Sanitation Data'!G177)))</f>
        <v/>
      </c>
      <c r="DE183" s="305" t="str">
        <f ca="true">+IF(OFFSET('Sanitation Data'!$H$28,0,10*ROW('Sanitation Data'!H177))="","",OFFSET('Sanitation Data'!$H$28,0,10*ROW('Sanitation Data'!H177)))</f>
        <v/>
      </c>
      <c r="DF183" s="305" t="str">
        <f ca="true">+IF(OFFSET('Sanitation Data'!$H$29,0,10*ROW('Sanitation Data'!H177))="","",OFFSET('Sanitation Data'!$H$29,0,10*ROW('Sanitation Data'!H177)))</f>
        <v/>
      </c>
      <c r="DG183" s="305" t="str">
        <f ca="true">+IF(OFFSET('Sanitation Data'!$H$30,0,10*ROW('Sanitation Data'!H177))="","",OFFSET('Sanitation Data'!$H$30,0,10*ROW('Sanitation Data'!H177)))</f>
        <v/>
      </c>
      <c r="DH183" s="305" t="str">
        <f ca="true">+IF(OFFSET('Sanitation Data'!$H$31,0,10*ROW('Sanitation Data'!H177))="","",OFFSET('Sanitation Data'!$H$31,0,10*ROW('Sanitation Data'!H177)))</f>
        <v/>
      </c>
      <c r="DI183" s="305" t="str">
        <f ca="true">+IF(OFFSET('Sanitation Data'!$H$32,0,10*ROW('Sanitation Data'!H177))="","",OFFSET('Sanitation Data'!$H$32,0,10*ROW('Sanitation Data'!H177)))</f>
        <v/>
      </c>
      <c r="DJ183" s="305" t="str">
        <f ca="true">+IF(OFFSET('Sanitation Data'!$I$28,0,10*ROW('Sanitation Data'!I177))="","",OFFSET('Sanitation Data'!$I$28,0,10*ROW('Sanitation Data'!I177)))</f>
        <v/>
      </c>
      <c r="DK183" s="305" t="str">
        <f ca="true">+IF(OFFSET('Sanitation Data'!$I$29,0,10*ROW('Sanitation Data'!I177))="","",OFFSET('Sanitation Data'!$I$29,0,10*ROW('Sanitation Data'!I177)))</f>
        <v/>
      </c>
      <c r="DL183" s="305" t="str">
        <f ca="true">+IF(OFFSET('Sanitation Data'!$I$30,0,10*ROW('Sanitation Data'!I177))="","",OFFSET('Sanitation Data'!$I$30,0,10*ROW('Sanitation Data'!I177)))</f>
        <v/>
      </c>
      <c r="DM183" s="305" t="str">
        <f ca="true">+IF(OFFSET('Sanitation Data'!$I$31,0,10*ROW('Sanitation Data'!I177))="","",OFFSET('Sanitation Data'!$I$31,0,10*ROW('Sanitation Data'!I177)))</f>
        <v/>
      </c>
      <c r="DN183" s="305" t="str">
        <f ca="true">+IF(OFFSET('Sanitation Data'!$I$32,0,10*ROW('Sanitation Data'!I177))="","",OFFSET('Sanitation Data'!$I$32,0,10*ROW('Sanitation Data'!I177)))</f>
        <v/>
      </c>
      <c r="DO183" s="305" t="str">
        <f ca="true">+IF(OFFSET('Hygiene Data'!$D$11,0,10*ROW('Hygiene Data'!D177))="","",OFFSET('Hygiene Data'!$D$11,0,10*ROW('Hygiene Data'!D177)))</f>
        <v/>
      </c>
      <c r="DP183" s="305" t="str">
        <f ca="true">+IF(OFFSET('Hygiene Data'!$D$12,0,10*ROW('Hygiene Data'!D177))="","",OFFSET('Hygiene Data'!$D$12,0,10*ROW('Hygiene Data'!D177)))</f>
        <v/>
      </c>
      <c r="DQ183" s="305" t="str">
        <f ca="true">+IF(OFFSET('Hygiene Data'!$D$13,0,10*ROW('Hygiene Data'!D177))="","",OFFSET('Hygiene Data'!$D$13,0,10*ROW('Hygiene Data'!D177)))</f>
        <v/>
      </c>
      <c r="DR183" s="305" t="str">
        <f ca="true">+IF(OFFSET('Hygiene Data'!$E$11,0,10*ROW('Hygiene Data'!E177))="","",OFFSET('Hygiene Data'!$E$11,0,10*ROW('Hygiene Data'!E177)))</f>
        <v/>
      </c>
      <c r="DS183" s="305" t="str">
        <f ca="true">+IF(OFFSET('Hygiene Data'!$E$12,0,10*ROW('Hygiene Data'!E177))="","",OFFSET('Hygiene Data'!$E$12,0,10*ROW('Hygiene Data'!E177)))</f>
        <v/>
      </c>
      <c r="DT183" s="305" t="str">
        <f ca="true">+IF(OFFSET('Hygiene Data'!$E$13,0,10*ROW('Hygiene Data'!E177))="","",OFFSET('Hygiene Data'!$E$13,0,10*ROW('Hygiene Data'!E177)))</f>
        <v/>
      </c>
      <c r="DU183" s="305" t="str">
        <f ca="true">+IF(OFFSET('Hygiene Data'!$F$11,0,10*ROW('Hygiene Data'!F177))="","",OFFSET('Hygiene Data'!$F$11,0,10*ROW('Hygiene Data'!F177)))</f>
        <v/>
      </c>
      <c r="DV183" s="305" t="str">
        <f ca="true">+IF(OFFSET('Hygiene Data'!$F$12,0,10*ROW('Hygiene Data'!F177))="","",OFFSET('Hygiene Data'!$F$12,0,10*ROW('Hygiene Data'!F177)))</f>
        <v/>
      </c>
      <c r="DW183" s="305" t="str">
        <f ca="true">+IF(OFFSET('Hygiene Data'!$F$13,0,10*ROW('Hygiene Data'!F177))="","",OFFSET('Hygiene Data'!$F$13,0,10*ROW('Hygiene Data'!F177)))</f>
        <v/>
      </c>
      <c r="DX183" s="305" t="str">
        <f ca="true">+IF(OFFSET('Hygiene Data'!$G$11,0,10*ROW('Hygiene Data'!G177))="","",OFFSET('Hygiene Data'!$G$11,0,10*ROW('Hygiene Data'!G177)))</f>
        <v/>
      </c>
      <c r="DY183" s="305" t="str">
        <f ca="true">+IF(OFFSET('Hygiene Data'!$G$12,0,10*ROW('Hygiene Data'!G177))="","",OFFSET('Hygiene Data'!$G$12,0,10*ROW('Hygiene Data'!G177)))</f>
        <v/>
      </c>
      <c r="DZ183" s="305" t="str">
        <f ca="true">+IF(OFFSET('Hygiene Data'!$G$13,0,10*ROW('Hygiene Data'!G177))="","",OFFSET('Hygiene Data'!$G$13,0,10*ROW('Hygiene Data'!G177)))</f>
        <v/>
      </c>
      <c r="EA183" s="305" t="str">
        <f ca="true">+IF(OFFSET('Hygiene Data'!$H$11,0,10*ROW('Hygiene Data'!H177))="","",OFFSET('Hygiene Data'!$H$11,0,10*ROW('Hygiene Data'!H177)))</f>
        <v/>
      </c>
      <c r="EB183" s="305" t="str">
        <f ca="true">+IF(OFFSET('Hygiene Data'!$H$12,0,10*ROW('Hygiene Data'!H177))="","",OFFSET('Hygiene Data'!$H$12,0,10*ROW('Hygiene Data'!H177)))</f>
        <v/>
      </c>
      <c r="EC183" s="305" t="str">
        <f ca="true">+IF(OFFSET('Hygiene Data'!$H$13,0,10*ROW('Hygiene Data'!H177))="","",OFFSET('Hygiene Data'!$H$13,0,10*ROW('Hygiene Data'!H177)))</f>
        <v/>
      </c>
      <c r="ED183" s="305" t="str">
        <f ca="true">+IF(OFFSET('Hygiene Data'!$I$11,0,10*ROW('Hygiene Data'!I177))="","",OFFSET('Hygiene Data'!$I$11,0,10*ROW('Hygiene Data'!I177)))</f>
        <v/>
      </c>
      <c r="EE183" s="305" t="str">
        <f ca="true">+IF(OFFSET('Hygiene Data'!$I$12,0,10*ROW('Hygiene Data'!I177))="","",OFFSET('Hygiene Data'!$I$12,0,10*ROW('Hygiene Data'!I177)))</f>
        <v/>
      </c>
      <c r="EF183" s="305"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61"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5"/>
      <c r="BS184" s="305" t="str">
        <f ca="true">+IF(OFFSET('Water Data'!$D$27,0,10*ROW('Water Data'!D178))="","",OFFSET('Water Data'!$D$27,0,10*ROW('Water Data'!D178)))</f>
        <v/>
      </c>
      <c r="BT184" s="305" t="str">
        <f ca="true">+IF(OFFSET('Water Data'!$D$28,0,10*ROW('Water Data'!D178))="","",OFFSET('Water Data'!$D$28,0,10*ROW('Water Data'!D178)))</f>
        <v/>
      </c>
      <c r="BU184" s="305" t="str">
        <f ca="true">+IF(OFFSET('Water Data'!$D$29,0,10*ROW('Water Data'!D178))="","",OFFSET('Water Data'!$D$29,0,10*ROW('Water Data'!D178)))</f>
        <v/>
      </c>
      <c r="BV184" s="305" t="str">
        <f ca="true">+IF(OFFSET('Water Data'!$E$27,0,10*ROW('Water Data'!E178))="","",OFFSET('Water Data'!$E$27,0,10*ROW('Water Data'!E178)))</f>
        <v/>
      </c>
      <c r="BW184" s="305" t="str">
        <f ca="true">+IF(OFFSET('Water Data'!$E$28,0,10*ROW('Water Data'!E178))="","",OFFSET('Water Data'!$E$28,0,10*ROW('Water Data'!E178)))</f>
        <v/>
      </c>
      <c r="BX184" s="305" t="str">
        <f ca="true">+IF(OFFSET('Water Data'!$E$29,0,10*ROW('Water Data'!E178))="","",OFFSET('Water Data'!$E$29,0,10*ROW('Water Data'!E178)))</f>
        <v/>
      </c>
      <c r="BY184" s="305" t="str">
        <f ca="true">+IF(OFFSET('Water Data'!$F$27,0,10*ROW('Water Data'!F178))="","",OFFSET('Water Data'!$F$27,0,10*ROW('Water Data'!F178)))</f>
        <v/>
      </c>
      <c r="BZ184" s="305" t="str">
        <f ca="true">+IF(OFFSET('Water Data'!$F$28,0,10*ROW('Water Data'!F178))="","",OFFSET('Water Data'!$F$28,0,10*ROW('Water Data'!F178)))</f>
        <v/>
      </c>
      <c r="CA184" s="305" t="str">
        <f ca="true">+IF(OFFSET('Water Data'!$F$29,0,10*ROW('Water Data'!F178))="","",OFFSET('Water Data'!$F$29,0,10*ROW('Water Data'!F178)))</f>
        <v/>
      </c>
      <c r="CB184" s="305" t="str">
        <f ca="true">+IF(OFFSET('Water Data'!$G$27,0,10*ROW('Water Data'!G178))="","",OFFSET('Water Data'!$G$27,0,10*ROW('Water Data'!G178)))</f>
        <v/>
      </c>
      <c r="CC184" s="305" t="str">
        <f ca="true">+IF(OFFSET('Water Data'!$G$28,0,10*ROW('Water Data'!G178))="","",OFFSET('Water Data'!$G$28,0,10*ROW('Water Data'!G178)))</f>
        <v/>
      </c>
      <c r="CD184" s="305" t="str">
        <f ca="true">+IF(OFFSET('Water Data'!$G$29,0,10*ROW('Water Data'!G178))="","",OFFSET('Water Data'!$G$29,0,10*ROW('Water Data'!G178)))</f>
        <v/>
      </c>
      <c r="CE184" s="305" t="str">
        <f ca="true">+IF(OFFSET('Water Data'!$H$27,0,10*ROW('Water Data'!H178))="","",OFFSET('Water Data'!$H$27,0,10*ROW('Water Data'!H178)))</f>
        <v/>
      </c>
      <c r="CF184" s="305" t="str">
        <f ca="true">+IF(OFFSET('Water Data'!$H$28,0,10*ROW('Water Data'!H178))="","",OFFSET('Water Data'!$H$28,0,10*ROW('Water Data'!H178)))</f>
        <v/>
      </c>
      <c r="CG184" s="305" t="str">
        <f ca="true">+IF(OFFSET('Water Data'!$H$29,0,10*ROW('Water Data'!H178))="","",OFFSET('Water Data'!$H$29,0,10*ROW('Water Data'!H178)))</f>
        <v/>
      </c>
      <c r="CH184" s="305" t="str">
        <f ca="true">+IF(OFFSET('Water Data'!$I$27,0,10*ROW('Water Data'!I178))="","",OFFSET('Water Data'!$I$27,0,10*ROW('Water Data'!I178)))</f>
        <v/>
      </c>
      <c r="CI184" s="305" t="str">
        <f ca="true">+IF(OFFSET('Water Data'!$I$28,0,10*ROW('Water Data'!I178))="","",OFFSET('Water Data'!$I$28,0,10*ROW('Water Data'!I178)))</f>
        <v/>
      </c>
      <c r="CJ184" s="305" t="str">
        <f ca="true">+IF(OFFSET('Water Data'!$I$29,0,10*ROW('Water Data'!I178))="","",OFFSET('Water Data'!$I$29,0,10*ROW('Water Data'!I178)))</f>
        <v/>
      </c>
      <c r="CK184" s="305" t="str">
        <f ca="true">+IF(OFFSET('Sanitation Data'!$D$28,0,10*ROW('Sanitation Data'!D178))="","",OFFSET('Sanitation Data'!$D$28,0,10*ROW('Sanitation Data'!D178)))</f>
        <v/>
      </c>
      <c r="CL184" s="305" t="str">
        <f ca="true">+IF(OFFSET('Sanitation Data'!$D$29,0,10*ROW('Sanitation Data'!D178))="","",OFFSET('Sanitation Data'!$D$29,0,10*ROW('Sanitation Data'!D178)))</f>
        <v/>
      </c>
      <c r="CM184" s="305" t="str">
        <f ca="true">+IF(OFFSET('Sanitation Data'!$D$30,0,10*ROW('Sanitation Data'!D178))="","",OFFSET('Sanitation Data'!$D$30,0,10*ROW('Sanitation Data'!D178)))</f>
        <v/>
      </c>
      <c r="CN184" s="305" t="str">
        <f ca="true">+IF(OFFSET('Sanitation Data'!$D$31,0,10*ROW('Sanitation Data'!D178))="","",OFFSET('Sanitation Data'!$D$31,0,10*ROW('Sanitation Data'!D178)))</f>
        <v/>
      </c>
      <c r="CO184" s="305" t="str">
        <f ca="true">+IF(OFFSET('Sanitation Data'!$D$32,0,10*ROW('Sanitation Data'!D178))="","",OFFSET('Sanitation Data'!$D$32,0,10*ROW('Sanitation Data'!D178)))</f>
        <v/>
      </c>
      <c r="CP184" s="305" t="str">
        <f ca="true">+IF(OFFSET('Sanitation Data'!$E$28,0,10*ROW('Sanitation Data'!E178))="","",OFFSET('Sanitation Data'!$E$28,0,10*ROW('Sanitation Data'!E178)))</f>
        <v/>
      </c>
      <c r="CQ184" s="305" t="str">
        <f ca="true">+IF(OFFSET('Sanitation Data'!$E$29,0,10*ROW('Sanitation Data'!E178))="","",OFFSET('Sanitation Data'!$E$29,0,10*ROW('Sanitation Data'!E178)))</f>
        <v/>
      </c>
      <c r="CR184" s="305" t="str">
        <f ca="true">+IF(OFFSET('Sanitation Data'!$E$30,0,10*ROW('Sanitation Data'!E178))="","",OFFSET('Sanitation Data'!$E$30,0,10*ROW('Sanitation Data'!E178)))</f>
        <v/>
      </c>
      <c r="CS184" s="305" t="str">
        <f ca="true">+IF(OFFSET('Sanitation Data'!$E$31,0,10*ROW('Sanitation Data'!E178))="","",OFFSET('Sanitation Data'!$E$31,0,10*ROW('Sanitation Data'!E178)))</f>
        <v/>
      </c>
      <c r="CT184" s="305" t="str">
        <f ca="true">+IF(OFFSET('Sanitation Data'!$E$32,0,10*ROW('Sanitation Data'!E178))="","",OFFSET('Sanitation Data'!$E$32,0,10*ROW('Sanitation Data'!E178)))</f>
        <v/>
      </c>
      <c r="CU184" s="305" t="str">
        <f ca="true">+IF(OFFSET('Sanitation Data'!$F$28,0,10*ROW('Sanitation Data'!F178))="","",OFFSET('Sanitation Data'!$F$28,0,10*ROW('Sanitation Data'!F178)))</f>
        <v/>
      </c>
      <c r="CV184" s="305" t="str">
        <f ca="true">+IF(OFFSET('Sanitation Data'!$F$29,0,10*ROW('Sanitation Data'!F178))="","",OFFSET('Sanitation Data'!$F$29,0,10*ROW('Sanitation Data'!F178)))</f>
        <v/>
      </c>
      <c r="CW184" s="305" t="str">
        <f ca="true">+IF(OFFSET('Sanitation Data'!$F$30,0,10*ROW('Sanitation Data'!F178))="","",OFFSET('Sanitation Data'!$F$30,0,10*ROW('Sanitation Data'!F178)))</f>
        <v/>
      </c>
      <c r="CX184" s="305" t="str">
        <f ca="true">+IF(OFFSET('Sanitation Data'!$F$31,0,10*ROW('Sanitation Data'!F178))="","",OFFSET('Sanitation Data'!$F$31,0,10*ROW('Sanitation Data'!F178)))</f>
        <v/>
      </c>
      <c r="CY184" s="305" t="str">
        <f ca="true">+IF(OFFSET('Sanitation Data'!$F$32,0,10*ROW('Sanitation Data'!F178))="","",OFFSET('Sanitation Data'!$F$32,0,10*ROW('Sanitation Data'!F178)))</f>
        <v/>
      </c>
      <c r="CZ184" s="305" t="str">
        <f ca="true">+IF(OFFSET('Sanitation Data'!$G$28,0,10*ROW('Sanitation Data'!G178))="","",OFFSET('Sanitation Data'!$G$28,0,10*ROW('Sanitation Data'!G178)))</f>
        <v/>
      </c>
      <c r="DA184" s="305" t="str">
        <f ca="true">+IF(OFFSET('Sanitation Data'!$G$29,0,10*ROW('Sanitation Data'!G178))="","",OFFSET('Sanitation Data'!$G$29,0,10*ROW('Sanitation Data'!G178)))</f>
        <v/>
      </c>
      <c r="DB184" s="305" t="str">
        <f ca="true">+IF(OFFSET('Sanitation Data'!$G$30,0,10*ROW('Sanitation Data'!G178))="","",OFFSET('Sanitation Data'!$G$30,0,10*ROW('Sanitation Data'!G178)))</f>
        <v/>
      </c>
      <c r="DC184" s="305" t="str">
        <f ca="true">+IF(OFFSET('Sanitation Data'!$G$31,0,10*ROW('Sanitation Data'!G178))="","",OFFSET('Sanitation Data'!$G$31,0,10*ROW('Sanitation Data'!G178)))</f>
        <v/>
      </c>
      <c r="DD184" s="305" t="str">
        <f ca="true">+IF(OFFSET('Sanitation Data'!$G$32,0,10*ROW('Sanitation Data'!G178))="","",OFFSET('Sanitation Data'!$G$32,0,10*ROW('Sanitation Data'!G178)))</f>
        <v/>
      </c>
      <c r="DE184" s="305" t="str">
        <f ca="true">+IF(OFFSET('Sanitation Data'!$H$28,0,10*ROW('Sanitation Data'!H178))="","",OFFSET('Sanitation Data'!$H$28,0,10*ROW('Sanitation Data'!H178)))</f>
        <v/>
      </c>
      <c r="DF184" s="305" t="str">
        <f ca="true">+IF(OFFSET('Sanitation Data'!$H$29,0,10*ROW('Sanitation Data'!H178))="","",OFFSET('Sanitation Data'!$H$29,0,10*ROW('Sanitation Data'!H178)))</f>
        <v/>
      </c>
      <c r="DG184" s="305" t="str">
        <f ca="true">+IF(OFFSET('Sanitation Data'!$H$30,0,10*ROW('Sanitation Data'!H178))="","",OFFSET('Sanitation Data'!$H$30,0,10*ROW('Sanitation Data'!H178)))</f>
        <v/>
      </c>
      <c r="DH184" s="305" t="str">
        <f ca="true">+IF(OFFSET('Sanitation Data'!$H$31,0,10*ROW('Sanitation Data'!H178))="","",OFFSET('Sanitation Data'!$H$31,0,10*ROW('Sanitation Data'!H178)))</f>
        <v/>
      </c>
      <c r="DI184" s="305" t="str">
        <f ca="true">+IF(OFFSET('Sanitation Data'!$H$32,0,10*ROW('Sanitation Data'!H178))="","",OFFSET('Sanitation Data'!$H$32,0,10*ROW('Sanitation Data'!H178)))</f>
        <v/>
      </c>
      <c r="DJ184" s="305" t="str">
        <f ca="true">+IF(OFFSET('Sanitation Data'!$I$28,0,10*ROW('Sanitation Data'!I178))="","",OFFSET('Sanitation Data'!$I$28,0,10*ROW('Sanitation Data'!I178)))</f>
        <v/>
      </c>
      <c r="DK184" s="305" t="str">
        <f ca="true">+IF(OFFSET('Sanitation Data'!$I$29,0,10*ROW('Sanitation Data'!I178))="","",OFFSET('Sanitation Data'!$I$29,0,10*ROW('Sanitation Data'!I178)))</f>
        <v/>
      </c>
      <c r="DL184" s="305" t="str">
        <f ca="true">+IF(OFFSET('Sanitation Data'!$I$30,0,10*ROW('Sanitation Data'!I178))="","",OFFSET('Sanitation Data'!$I$30,0,10*ROW('Sanitation Data'!I178)))</f>
        <v/>
      </c>
      <c r="DM184" s="305" t="str">
        <f ca="true">+IF(OFFSET('Sanitation Data'!$I$31,0,10*ROW('Sanitation Data'!I178))="","",OFFSET('Sanitation Data'!$I$31,0,10*ROW('Sanitation Data'!I178)))</f>
        <v/>
      </c>
      <c r="DN184" s="305" t="str">
        <f ca="true">+IF(OFFSET('Sanitation Data'!$I$32,0,10*ROW('Sanitation Data'!I178))="","",OFFSET('Sanitation Data'!$I$32,0,10*ROW('Sanitation Data'!I178)))</f>
        <v/>
      </c>
      <c r="DO184" s="305" t="str">
        <f ca="true">+IF(OFFSET('Hygiene Data'!$D$11,0,10*ROW('Hygiene Data'!D178))="","",OFFSET('Hygiene Data'!$D$11,0,10*ROW('Hygiene Data'!D178)))</f>
        <v/>
      </c>
      <c r="DP184" s="305" t="str">
        <f ca="true">+IF(OFFSET('Hygiene Data'!$D$12,0,10*ROW('Hygiene Data'!D178))="","",OFFSET('Hygiene Data'!$D$12,0,10*ROW('Hygiene Data'!D178)))</f>
        <v/>
      </c>
      <c r="DQ184" s="305" t="str">
        <f ca="true">+IF(OFFSET('Hygiene Data'!$D$13,0,10*ROW('Hygiene Data'!D178))="","",OFFSET('Hygiene Data'!$D$13,0,10*ROW('Hygiene Data'!D178)))</f>
        <v/>
      </c>
      <c r="DR184" s="305" t="str">
        <f ca="true">+IF(OFFSET('Hygiene Data'!$E$11,0,10*ROW('Hygiene Data'!E178))="","",OFFSET('Hygiene Data'!$E$11,0,10*ROW('Hygiene Data'!E178)))</f>
        <v/>
      </c>
      <c r="DS184" s="305" t="str">
        <f ca="true">+IF(OFFSET('Hygiene Data'!$E$12,0,10*ROW('Hygiene Data'!E178))="","",OFFSET('Hygiene Data'!$E$12,0,10*ROW('Hygiene Data'!E178)))</f>
        <v/>
      </c>
      <c r="DT184" s="305" t="str">
        <f ca="true">+IF(OFFSET('Hygiene Data'!$E$13,0,10*ROW('Hygiene Data'!E178))="","",OFFSET('Hygiene Data'!$E$13,0,10*ROW('Hygiene Data'!E178)))</f>
        <v/>
      </c>
      <c r="DU184" s="305" t="str">
        <f ca="true">+IF(OFFSET('Hygiene Data'!$F$11,0,10*ROW('Hygiene Data'!F178))="","",OFFSET('Hygiene Data'!$F$11,0,10*ROW('Hygiene Data'!F178)))</f>
        <v/>
      </c>
      <c r="DV184" s="305" t="str">
        <f ca="true">+IF(OFFSET('Hygiene Data'!$F$12,0,10*ROW('Hygiene Data'!F178))="","",OFFSET('Hygiene Data'!$F$12,0,10*ROW('Hygiene Data'!F178)))</f>
        <v/>
      </c>
      <c r="DW184" s="305" t="str">
        <f ca="true">+IF(OFFSET('Hygiene Data'!$F$13,0,10*ROW('Hygiene Data'!F178))="","",OFFSET('Hygiene Data'!$F$13,0,10*ROW('Hygiene Data'!F178)))</f>
        <v/>
      </c>
      <c r="DX184" s="305" t="str">
        <f ca="true">+IF(OFFSET('Hygiene Data'!$G$11,0,10*ROW('Hygiene Data'!G178))="","",OFFSET('Hygiene Data'!$G$11,0,10*ROW('Hygiene Data'!G178)))</f>
        <v/>
      </c>
      <c r="DY184" s="305" t="str">
        <f ca="true">+IF(OFFSET('Hygiene Data'!$G$12,0,10*ROW('Hygiene Data'!G178))="","",OFFSET('Hygiene Data'!$G$12,0,10*ROW('Hygiene Data'!G178)))</f>
        <v/>
      </c>
      <c r="DZ184" s="305" t="str">
        <f ca="true">+IF(OFFSET('Hygiene Data'!$G$13,0,10*ROW('Hygiene Data'!G178))="","",OFFSET('Hygiene Data'!$G$13,0,10*ROW('Hygiene Data'!G178)))</f>
        <v/>
      </c>
      <c r="EA184" s="305" t="str">
        <f ca="true">+IF(OFFSET('Hygiene Data'!$H$11,0,10*ROW('Hygiene Data'!H178))="","",OFFSET('Hygiene Data'!$H$11,0,10*ROW('Hygiene Data'!H178)))</f>
        <v/>
      </c>
      <c r="EB184" s="305" t="str">
        <f ca="true">+IF(OFFSET('Hygiene Data'!$H$12,0,10*ROW('Hygiene Data'!H178))="","",OFFSET('Hygiene Data'!$H$12,0,10*ROW('Hygiene Data'!H178)))</f>
        <v/>
      </c>
      <c r="EC184" s="305" t="str">
        <f ca="true">+IF(OFFSET('Hygiene Data'!$H$13,0,10*ROW('Hygiene Data'!H178))="","",OFFSET('Hygiene Data'!$H$13,0,10*ROW('Hygiene Data'!H178)))</f>
        <v/>
      </c>
      <c r="ED184" s="305" t="str">
        <f ca="true">+IF(OFFSET('Hygiene Data'!$I$11,0,10*ROW('Hygiene Data'!I178))="","",OFFSET('Hygiene Data'!$I$11,0,10*ROW('Hygiene Data'!I178)))</f>
        <v/>
      </c>
      <c r="EE184" s="305" t="str">
        <f ca="true">+IF(OFFSET('Hygiene Data'!$I$12,0,10*ROW('Hygiene Data'!I178))="","",OFFSET('Hygiene Data'!$I$12,0,10*ROW('Hygiene Data'!I178)))</f>
        <v/>
      </c>
      <c r="EF184" s="305"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61"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5"/>
      <c r="BS185" s="305" t="str">
        <f ca="true">+IF(OFFSET('Water Data'!$D$27,0,10*ROW('Water Data'!D179))="","",OFFSET('Water Data'!$D$27,0,10*ROW('Water Data'!D179)))</f>
        <v/>
      </c>
      <c r="BT185" s="305" t="str">
        <f ca="true">+IF(OFFSET('Water Data'!$D$28,0,10*ROW('Water Data'!D179))="","",OFFSET('Water Data'!$D$28,0,10*ROW('Water Data'!D179)))</f>
        <v/>
      </c>
      <c r="BU185" s="305" t="str">
        <f ca="true">+IF(OFFSET('Water Data'!$D$29,0,10*ROW('Water Data'!D179))="","",OFFSET('Water Data'!$D$29,0,10*ROW('Water Data'!D179)))</f>
        <v/>
      </c>
      <c r="BV185" s="305" t="str">
        <f ca="true">+IF(OFFSET('Water Data'!$E$27,0,10*ROW('Water Data'!E179))="","",OFFSET('Water Data'!$E$27,0,10*ROW('Water Data'!E179)))</f>
        <v/>
      </c>
      <c r="BW185" s="305" t="str">
        <f ca="true">+IF(OFFSET('Water Data'!$E$28,0,10*ROW('Water Data'!E179))="","",OFFSET('Water Data'!$E$28,0,10*ROW('Water Data'!E179)))</f>
        <v/>
      </c>
      <c r="BX185" s="305" t="str">
        <f ca="true">+IF(OFFSET('Water Data'!$E$29,0,10*ROW('Water Data'!E179))="","",OFFSET('Water Data'!$E$29,0,10*ROW('Water Data'!E179)))</f>
        <v/>
      </c>
      <c r="BY185" s="305" t="str">
        <f ca="true">+IF(OFFSET('Water Data'!$F$27,0,10*ROW('Water Data'!F179))="","",OFFSET('Water Data'!$F$27,0,10*ROW('Water Data'!F179)))</f>
        <v/>
      </c>
      <c r="BZ185" s="305" t="str">
        <f ca="true">+IF(OFFSET('Water Data'!$F$28,0,10*ROW('Water Data'!F179))="","",OFFSET('Water Data'!$F$28,0,10*ROW('Water Data'!F179)))</f>
        <v/>
      </c>
      <c r="CA185" s="305" t="str">
        <f ca="true">+IF(OFFSET('Water Data'!$F$29,0,10*ROW('Water Data'!F179))="","",OFFSET('Water Data'!$F$29,0,10*ROW('Water Data'!F179)))</f>
        <v/>
      </c>
      <c r="CB185" s="305" t="str">
        <f ca="true">+IF(OFFSET('Water Data'!$G$27,0,10*ROW('Water Data'!G179))="","",OFFSET('Water Data'!$G$27,0,10*ROW('Water Data'!G179)))</f>
        <v/>
      </c>
      <c r="CC185" s="305" t="str">
        <f ca="true">+IF(OFFSET('Water Data'!$G$28,0,10*ROW('Water Data'!G179))="","",OFFSET('Water Data'!$G$28,0,10*ROW('Water Data'!G179)))</f>
        <v/>
      </c>
      <c r="CD185" s="305" t="str">
        <f ca="true">+IF(OFFSET('Water Data'!$G$29,0,10*ROW('Water Data'!G179))="","",OFFSET('Water Data'!$G$29,0,10*ROW('Water Data'!G179)))</f>
        <v/>
      </c>
      <c r="CE185" s="305" t="str">
        <f ca="true">+IF(OFFSET('Water Data'!$H$27,0,10*ROW('Water Data'!H179))="","",OFFSET('Water Data'!$H$27,0,10*ROW('Water Data'!H179)))</f>
        <v/>
      </c>
      <c r="CF185" s="305" t="str">
        <f ca="true">+IF(OFFSET('Water Data'!$H$28,0,10*ROW('Water Data'!H179))="","",OFFSET('Water Data'!$H$28,0,10*ROW('Water Data'!H179)))</f>
        <v/>
      </c>
      <c r="CG185" s="305" t="str">
        <f ca="true">+IF(OFFSET('Water Data'!$H$29,0,10*ROW('Water Data'!H179))="","",OFFSET('Water Data'!$H$29,0,10*ROW('Water Data'!H179)))</f>
        <v/>
      </c>
      <c r="CH185" s="305" t="str">
        <f ca="true">+IF(OFFSET('Water Data'!$I$27,0,10*ROW('Water Data'!I179))="","",OFFSET('Water Data'!$I$27,0,10*ROW('Water Data'!I179)))</f>
        <v/>
      </c>
      <c r="CI185" s="305" t="str">
        <f ca="true">+IF(OFFSET('Water Data'!$I$28,0,10*ROW('Water Data'!I179))="","",OFFSET('Water Data'!$I$28,0,10*ROW('Water Data'!I179)))</f>
        <v/>
      </c>
      <c r="CJ185" s="305" t="str">
        <f ca="true">+IF(OFFSET('Water Data'!$I$29,0,10*ROW('Water Data'!I179))="","",OFFSET('Water Data'!$I$29,0,10*ROW('Water Data'!I179)))</f>
        <v/>
      </c>
      <c r="CK185" s="305" t="str">
        <f ca="true">+IF(OFFSET('Sanitation Data'!$D$28,0,10*ROW('Sanitation Data'!D179))="","",OFFSET('Sanitation Data'!$D$28,0,10*ROW('Sanitation Data'!D179)))</f>
        <v/>
      </c>
      <c r="CL185" s="305" t="str">
        <f ca="true">+IF(OFFSET('Sanitation Data'!$D$29,0,10*ROW('Sanitation Data'!D179))="","",OFFSET('Sanitation Data'!$D$29,0,10*ROW('Sanitation Data'!D179)))</f>
        <v/>
      </c>
      <c r="CM185" s="305" t="str">
        <f ca="true">+IF(OFFSET('Sanitation Data'!$D$30,0,10*ROW('Sanitation Data'!D179))="","",OFFSET('Sanitation Data'!$D$30,0,10*ROW('Sanitation Data'!D179)))</f>
        <v/>
      </c>
      <c r="CN185" s="305" t="str">
        <f ca="true">+IF(OFFSET('Sanitation Data'!$D$31,0,10*ROW('Sanitation Data'!D179))="","",OFFSET('Sanitation Data'!$D$31,0,10*ROW('Sanitation Data'!D179)))</f>
        <v/>
      </c>
      <c r="CO185" s="305" t="str">
        <f ca="true">+IF(OFFSET('Sanitation Data'!$D$32,0,10*ROW('Sanitation Data'!D179))="","",OFFSET('Sanitation Data'!$D$32,0,10*ROW('Sanitation Data'!D179)))</f>
        <v/>
      </c>
      <c r="CP185" s="305" t="str">
        <f ca="true">+IF(OFFSET('Sanitation Data'!$E$28,0,10*ROW('Sanitation Data'!E179))="","",OFFSET('Sanitation Data'!$E$28,0,10*ROW('Sanitation Data'!E179)))</f>
        <v/>
      </c>
      <c r="CQ185" s="305" t="str">
        <f ca="true">+IF(OFFSET('Sanitation Data'!$E$29,0,10*ROW('Sanitation Data'!E179))="","",OFFSET('Sanitation Data'!$E$29,0,10*ROW('Sanitation Data'!E179)))</f>
        <v/>
      </c>
      <c r="CR185" s="305" t="str">
        <f ca="true">+IF(OFFSET('Sanitation Data'!$E$30,0,10*ROW('Sanitation Data'!E179))="","",OFFSET('Sanitation Data'!$E$30,0,10*ROW('Sanitation Data'!E179)))</f>
        <v/>
      </c>
      <c r="CS185" s="305" t="str">
        <f ca="true">+IF(OFFSET('Sanitation Data'!$E$31,0,10*ROW('Sanitation Data'!E179))="","",OFFSET('Sanitation Data'!$E$31,0,10*ROW('Sanitation Data'!E179)))</f>
        <v/>
      </c>
      <c r="CT185" s="305" t="str">
        <f ca="true">+IF(OFFSET('Sanitation Data'!$E$32,0,10*ROW('Sanitation Data'!E179))="","",OFFSET('Sanitation Data'!$E$32,0,10*ROW('Sanitation Data'!E179)))</f>
        <v/>
      </c>
      <c r="CU185" s="305" t="str">
        <f ca="true">+IF(OFFSET('Sanitation Data'!$F$28,0,10*ROW('Sanitation Data'!F179))="","",OFFSET('Sanitation Data'!$F$28,0,10*ROW('Sanitation Data'!F179)))</f>
        <v/>
      </c>
      <c r="CV185" s="305" t="str">
        <f ca="true">+IF(OFFSET('Sanitation Data'!$F$29,0,10*ROW('Sanitation Data'!F179))="","",OFFSET('Sanitation Data'!$F$29,0,10*ROW('Sanitation Data'!F179)))</f>
        <v/>
      </c>
      <c r="CW185" s="305" t="str">
        <f ca="true">+IF(OFFSET('Sanitation Data'!$F$30,0,10*ROW('Sanitation Data'!F179))="","",OFFSET('Sanitation Data'!$F$30,0,10*ROW('Sanitation Data'!F179)))</f>
        <v/>
      </c>
      <c r="CX185" s="305" t="str">
        <f ca="true">+IF(OFFSET('Sanitation Data'!$F$31,0,10*ROW('Sanitation Data'!F179))="","",OFFSET('Sanitation Data'!$F$31,0,10*ROW('Sanitation Data'!F179)))</f>
        <v/>
      </c>
      <c r="CY185" s="305" t="str">
        <f ca="true">+IF(OFFSET('Sanitation Data'!$F$32,0,10*ROW('Sanitation Data'!F179))="","",OFFSET('Sanitation Data'!$F$32,0,10*ROW('Sanitation Data'!F179)))</f>
        <v/>
      </c>
      <c r="CZ185" s="305" t="str">
        <f ca="true">+IF(OFFSET('Sanitation Data'!$G$28,0,10*ROW('Sanitation Data'!G179))="","",OFFSET('Sanitation Data'!$G$28,0,10*ROW('Sanitation Data'!G179)))</f>
        <v/>
      </c>
      <c r="DA185" s="305" t="str">
        <f ca="true">+IF(OFFSET('Sanitation Data'!$G$29,0,10*ROW('Sanitation Data'!G179))="","",OFFSET('Sanitation Data'!$G$29,0,10*ROW('Sanitation Data'!G179)))</f>
        <v/>
      </c>
      <c r="DB185" s="305" t="str">
        <f ca="true">+IF(OFFSET('Sanitation Data'!$G$30,0,10*ROW('Sanitation Data'!G179))="","",OFFSET('Sanitation Data'!$G$30,0,10*ROW('Sanitation Data'!G179)))</f>
        <v/>
      </c>
      <c r="DC185" s="305" t="str">
        <f ca="true">+IF(OFFSET('Sanitation Data'!$G$31,0,10*ROW('Sanitation Data'!G179))="","",OFFSET('Sanitation Data'!$G$31,0,10*ROW('Sanitation Data'!G179)))</f>
        <v/>
      </c>
      <c r="DD185" s="305" t="str">
        <f ca="true">+IF(OFFSET('Sanitation Data'!$G$32,0,10*ROW('Sanitation Data'!G179))="","",OFFSET('Sanitation Data'!$G$32,0,10*ROW('Sanitation Data'!G179)))</f>
        <v/>
      </c>
      <c r="DE185" s="305" t="str">
        <f ca="true">+IF(OFFSET('Sanitation Data'!$H$28,0,10*ROW('Sanitation Data'!H179))="","",OFFSET('Sanitation Data'!$H$28,0,10*ROW('Sanitation Data'!H179)))</f>
        <v/>
      </c>
      <c r="DF185" s="305" t="str">
        <f ca="true">+IF(OFFSET('Sanitation Data'!$H$29,0,10*ROW('Sanitation Data'!H179))="","",OFFSET('Sanitation Data'!$H$29,0,10*ROW('Sanitation Data'!H179)))</f>
        <v/>
      </c>
      <c r="DG185" s="305" t="str">
        <f ca="true">+IF(OFFSET('Sanitation Data'!$H$30,0,10*ROW('Sanitation Data'!H179))="","",OFFSET('Sanitation Data'!$H$30,0,10*ROW('Sanitation Data'!H179)))</f>
        <v/>
      </c>
      <c r="DH185" s="305" t="str">
        <f ca="true">+IF(OFFSET('Sanitation Data'!$H$31,0,10*ROW('Sanitation Data'!H179))="","",OFFSET('Sanitation Data'!$H$31,0,10*ROW('Sanitation Data'!H179)))</f>
        <v/>
      </c>
      <c r="DI185" s="305" t="str">
        <f ca="true">+IF(OFFSET('Sanitation Data'!$H$32,0,10*ROW('Sanitation Data'!H179))="","",OFFSET('Sanitation Data'!$H$32,0,10*ROW('Sanitation Data'!H179)))</f>
        <v/>
      </c>
      <c r="DJ185" s="305" t="str">
        <f ca="true">+IF(OFFSET('Sanitation Data'!$I$28,0,10*ROW('Sanitation Data'!I179))="","",OFFSET('Sanitation Data'!$I$28,0,10*ROW('Sanitation Data'!I179)))</f>
        <v/>
      </c>
      <c r="DK185" s="305" t="str">
        <f ca="true">+IF(OFFSET('Sanitation Data'!$I$29,0,10*ROW('Sanitation Data'!I179))="","",OFFSET('Sanitation Data'!$I$29,0,10*ROW('Sanitation Data'!I179)))</f>
        <v/>
      </c>
      <c r="DL185" s="305" t="str">
        <f ca="true">+IF(OFFSET('Sanitation Data'!$I$30,0,10*ROW('Sanitation Data'!I179))="","",OFFSET('Sanitation Data'!$I$30,0,10*ROW('Sanitation Data'!I179)))</f>
        <v/>
      </c>
      <c r="DM185" s="305" t="str">
        <f ca="true">+IF(OFFSET('Sanitation Data'!$I$31,0,10*ROW('Sanitation Data'!I179))="","",OFFSET('Sanitation Data'!$I$31,0,10*ROW('Sanitation Data'!I179)))</f>
        <v/>
      </c>
      <c r="DN185" s="305" t="str">
        <f ca="true">+IF(OFFSET('Sanitation Data'!$I$32,0,10*ROW('Sanitation Data'!I179))="","",OFFSET('Sanitation Data'!$I$32,0,10*ROW('Sanitation Data'!I179)))</f>
        <v/>
      </c>
      <c r="DO185" s="305" t="str">
        <f ca="true">+IF(OFFSET('Hygiene Data'!$D$11,0,10*ROW('Hygiene Data'!D179))="","",OFFSET('Hygiene Data'!$D$11,0,10*ROW('Hygiene Data'!D179)))</f>
        <v/>
      </c>
      <c r="DP185" s="305" t="str">
        <f ca="true">+IF(OFFSET('Hygiene Data'!$D$12,0,10*ROW('Hygiene Data'!D179))="","",OFFSET('Hygiene Data'!$D$12,0,10*ROW('Hygiene Data'!D179)))</f>
        <v/>
      </c>
      <c r="DQ185" s="305" t="str">
        <f ca="true">+IF(OFFSET('Hygiene Data'!$D$13,0,10*ROW('Hygiene Data'!D179))="","",OFFSET('Hygiene Data'!$D$13,0,10*ROW('Hygiene Data'!D179)))</f>
        <v/>
      </c>
      <c r="DR185" s="305" t="str">
        <f ca="true">+IF(OFFSET('Hygiene Data'!$E$11,0,10*ROW('Hygiene Data'!E179))="","",OFFSET('Hygiene Data'!$E$11,0,10*ROW('Hygiene Data'!E179)))</f>
        <v/>
      </c>
      <c r="DS185" s="305" t="str">
        <f ca="true">+IF(OFFSET('Hygiene Data'!$E$12,0,10*ROW('Hygiene Data'!E179))="","",OFFSET('Hygiene Data'!$E$12,0,10*ROW('Hygiene Data'!E179)))</f>
        <v/>
      </c>
      <c r="DT185" s="305" t="str">
        <f ca="true">+IF(OFFSET('Hygiene Data'!$E$13,0,10*ROW('Hygiene Data'!E179))="","",OFFSET('Hygiene Data'!$E$13,0,10*ROW('Hygiene Data'!E179)))</f>
        <v/>
      </c>
      <c r="DU185" s="305" t="str">
        <f ca="true">+IF(OFFSET('Hygiene Data'!$F$11,0,10*ROW('Hygiene Data'!F179))="","",OFFSET('Hygiene Data'!$F$11,0,10*ROW('Hygiene Data'!F179)))</f>
        <v/>
      </c>
      <c r="DV185" s="305" t="str">
        <f ca="true">+IF(OFFSET('Hygiene Data'!$F$12,0,10*ROW('Hygiene Data'!F179))="","",OFFSET('Hygiene Data'!$F$12,0,10*ROW('Hygiene Data'!F179)))</f>
        <v/>
      </c>
      <c r="DW185" s="305" t="str">
        <f ca="true">+IF(OFFSET('Hygiene Data'!$F$13,0,10*ROW('Hygiene Data'!F179))="","",OFFSET('Hygiene Data'!$F$13,0,10*ROW('Hygiene Data'!F179)))</f>
        <v/>
      </c>
      <c r="DX185" s="305" t="str">
        <f ca="true">+IF(OFFSET('Hygiene Data'!$G$11,0,10*ROW('Hygiene Data'!G179))="","",OFFSET('Hygiene Data'!$G$11,0,10*ROW('Hygiene Data'!G179)))</f>
        <v/>
      </c>
      <c r="DY185" s="305" t="str">
        <f ca="true">+IF(OFFSET('Hygiene Data'!$G$12,0,10*ROW('Hygiene Data'!G179))="","",OFFSET('Hygiene Data'!$G$12,0,10*ROW('Hygiene Data'!G179)))</f>
        <v/>
      </c>
      <c r="DZ185" s="305" t="str">
        <f ca="true">+IF(OFFSET('Hygiene Data'!$G$13,0,10*ROW('Hygiene Data'!G179))="","",OFFSET('Hygiene Data'!$G$13,0,10*ROW('Hygiene Data'!G179)))</f>
        <v/>
      </c>
      <c r="EA185" s="305" t="str">
        <f ca="true">+IF(OFFSET('Hygiene Data'!$H$11,0,10*ROW('Hygiene Data'!H179))="","",OFFSET('Hygiene Data'!$H$11,0,10*ROW('Hygiene Data'!H179)))</f>
        <v/>
      </c>
      <c r="EB185" s="305" t="str">
        <f ca="true">+IF(OFFSET('Hygiene Data'!$H$12,0,10*ROW('Hygiene Data'!H179))="","",OFFSET('Hygiene Data'!$H$12,0,10*ROW('Hygiene Data'!H179)))</f>
        <v/>
      </c>
      <c r="EC185" s="305" t="str">
        <f ca="true">+IF(OFFSET('Hygiene Data'!$H$13,0,10*ROW('Hygiene Data'!H179))="","",OFFSET('Hygiene Data'!$H$13,0,10*ROW('Hygiene Data'!H179)))</f>
        <v/>
      </c>
      <c r="ED185" s="305" t="str">
        <f ca="true">+IF(OFFSET('Hygiene Data'!$I$11,0,10*ROW('Hygiene Data'!I179))="","",OFFSET('Hygiene Data'!$I$11,0,10*ROW('Hygiene Data'!I179)))</f>
        <v/>
      </c>
      <c r="EE185" s="305" t="str">
        <f ca="true">+IF(OFFSET('Hygiene Data'!$I$12,0,10*ROW('Hygiene Data'!I179))="","",OFFSET('Hygiene Data'!$I$12,0,10*ROW('Hygiene Data'!I179)))</f>
        <v/>
      </c>
      <c r="EF185" s="305"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61"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5"/>
      <c r="BS186" s="305" t="str">
        <f ca="true">+IF(OFFSET('Water Data'!$D$27,0,10*ROW('Water Data'!D180))="","",OFFSET('Water Data'!$D$27,0,10*ROW('Water Data'!D180)))</f>
        <v/>
      </c>
      <c r="BT186" s="305" t="str">
        <f ca="true">+IF(OFFSET('Water Data'!$D$28,0,10*ROW('Water Data'!D180))="","",OFFSET('Water Data'!$D$28,0,10*ROW('Water Data'!D180)))</f>
        <v/>
      </c>
      <c r="BU186" s="305" t="str">
        <f ca="true">+IF(OFFSET('Water Data'!$D$29,0,10*ROW('Water Data'!D180))="","",OFFSET('Water Data'!$D$29,0,10*ROW('Water Data'!D180)))</f>
        <v/>
      </c>
      <c r="BV186" s="305" t="str">
        <f ca="true">+IF(OFFSET('Water Data'!$E$27,0,10*ROW('Water Data'!E180))="","",OFFSET('Water Data'!$E$27,0,10*ROW('Water Data'!E180)))</f>
        <v/>
      </c>
      <c r="BW186" s="305" t="str">
        <f ca="true">+IF(OFFSET('Water Data'!$E$28,0,10*ROW('Water Data'!E180))="","",OFFSET('Water Data'!$E$28,0,10*ROW('Water Data'!E180)))</f>
        <v/>
      </c>
      <c r="BX186" s="305" t="str">
        <f ca="true">+IF(OFFSET('Water Data'!$E$29,0,10*ROW('Water Data'!E180))="","",OFFSET('Water Data'!$E$29,0,10*ROW('Water Data'!E180)))</f>
        <v/>
      </c>
      <c r="BY186" s="305" t="str">
        <f ca="true">+IF(OFFSET('Water Data'!$F$27,0,10*ROW('Water Data'!F180))="","",OFFSET('Water Data'!$F$27,0,10*ROW('Water Data'!F180)))</f>
        <v/>
      </c>
      <c r="BZ186" s="305" t="str">
        <f ca="true">+IF(OFFSET('Water Data'!$F$28,0,10*ROW('Water Data'!F180))="","",OFFSET('Water Data'!$F$28,0,10*ROW('Water Data'!F180)))</f>
        <v/>
      </c>
      <c r="CA186" s="305" t="str">
        <f ca="true">+IF(OFFSET('Water Data'!$F$29,0,10*ROW('Water Data'!F180))="","",OFFSET('Water Data'!$F$29,0,10*ROW('Water Data'!F180)))</f>
        <v/>
      </c>
      <c r="CB186" s="305" t="str">
        <f ca="true">+IF(OFFSET('Water Data'!$G$27,0,10*ROW('Water Data'!G180))="","",OFFSET('Water Data'!$G$27,0,10*ROW('Water Data'!G180)))</f>
        <v/>
      </c>
      <c r="CC186" s="305" t="str">
        <f ca="true">+IF(OFFSET('Water Data'!$G$28,0,10*ROW('Water Data'!G180))="","",OFFSET('Water Data'!$G$28,0,10*ROW('Water Data'!G180)))</f>
        <v/>
      </c>
      <c r="CD186" s="305" t="str">
        <f ca="true">+IF(OFFSET('Water Data'!$G$29,0,10*ROW('Water Data'!G180))="","",OFFSET('Water Data'!$G$29,0,10*ROW('Water Data'!G180)))</f>
        <v/>
      </c>
      <c r="CE186" s="305" t="str">
        <f ca="true">+IF(OFFSET('Water Data'!$H$27,0,10*ROW('Water Data'!H180))="","",OFFSET('Water Data'!$H$27,0,10*ROW('Water Data'!H180)))</f>
        <v/>
      </c>
      <c r="CF186" s="305" t="str">
        <f ca="true">+IF(OFFSET('Water Data'!$H$28,0,10*ROW('Water Data'!H180))="","",OFFSET('Water Data'!$H$28,0,10*ROW('Water Data'!H180)))</f>
        <v/>
      </c>
      <c r="CG186" s="305" t="str">
        <f ca="true">+IF(OFFSET('Water Data'!$H$29,0,10*ROW('Water Data'!H180))="","",OFFSET('Water Data'!$H$29,0,10*ROW('Water Data'!H180)))</f>
        <v/>
      </c>
      <c r="CH186" s="305" t="str">
        <f ca="true">+IF(OFFSET('Water Data'!$I$27,0,10*ROW('Water Data'!I180))="","",OFFSET('Water Data'!$I$27,0,10*ROW('Water Data'!I180)))</f>
        <v/>
      </c>
      <c r="CI186" s="305" t="str">
        <f ca="true">+IF(OFFSET('Water Data'!$I$28,0,10*ROW('Water Data'!I180))="","",OFFSET('Water Data'!$I$28,0,10*ROW('Water Data'!I180)))</f>
        <v/>
      </c>
      <c r="CJ186" s="305" t="str">
        <f ca="true">+IF(OFFSET('Water Data'!$I$29,0,10*ROW('Water Data'!I180))="","",OFFSET('Water Data'!$I$29,0,10*ROW('Water Data'!I180)))</f>
        <v/>
      </c>
      <c r="CK186" s="305" t="str">
        <f ca="true">+IF(OFFSET('Sanitation Data'!$D$28,0,10*ROW('Sanitation Data'!D180))="","",OFFSET('Sanitation Data'!$D$28,0,10*ROW('Sanitation Data'!D180)))</f>
        <v/>
      </c>
      <c r="CL186" s="305" t="str">
        <f ca="true">+IF(OFFSET('Sanitation Data'!$D$29,0,10*ROW('Sanitation Data'!D180))="","",OFFSET('Sanitation Data'!$D$29,0,10*ROW('Sanitation Data'!D180)))</f>
        <v/>
      </c>
      <c r="CM186" s="305" t="str">
        <f ca="true">+IF(OFFSET('Sanitation Data'!$D$30,0,10*ROW('Sanitation Data'!D180))="","",OFFSET('Sanitation Data'!$D$30,0,10*ROW('Sanitation Data'!D180)))</f>
        <v/>
      </c>
      <c r="CN186" s="305" t="str">
        <f ca="true">+IF(OFFSET('Sanitation Data'!$D$31,0,10*ROW('Sanitation Data'!D180))="","",OFFSET('Sanitation Data'!$D$31,0,10*ROW('Sanitation Data'!D180)))</f>
        <v/>
      </c>
      <c r="CO186" s="305" t="str">
        <f ca="true">+IF(OFFSET('Sanitation Data'!$D$32,0,10*ROW('Sanitation Data'!D180))="","",OFFSET('Sanitation Data'!$D$32,0,10*ROW('Sanitation Data'!D180)))</f>
        <v/>
      </c>
      <c r="CP186" s="305" t="str">
        <f ca="true">+IF(OFFSET('Sanitation Data'!$E$28,0,10*ROW('Sanitation Data'!E180))="","",OFFSET('Sanitation Data'!$E$28,0,10*ROW('Sanitation Data'!E180)))</f>
        <v/>
      </c>
      <c r="CQ186" s="305" t="str">
        <f ca="true">+IF(OFFSET('Sanitation Data'!$E$29,0,10*ROW('Sanitation Data'!E180))="","",OFFSET('Sanitation Data'!$E$29,0,10*ROW('Sanitation Data'!E180)))</f>
        <v/>
      </c>
      <c r="CR186" s="305" t="str">
        <f ca="true">+IF(OFFSET('Sanitation Data'!$E$30,0,10*ROW('Sanitation Data'!E180))="","",OFFSET('Sanitation Data'!$E$30,0,10*ROW('Sanitation Data'!E180)))</f>
        <v/>
      </c>
      <c r="CS186" s="305" t="str">
        <f ca="true">+IF(OFFSET('Sanitation Data'!$E$31,0,10*ROW('Sanitation Data'!E180))="","",OFFSET('Sanitation Data'!$E$31,0,10*ROW('Sanitation Data'!E180)))</f>
        <v/>
      </c>
      <c r="CT186" s="305" t="str">
        <f ca="true">+IF(OFFSET('Sanitation Data'!$E$32,0,10*ROW('Sanitation Data'!E180))="","",OFFSET('Sanitation Data'!$E$32,0,10*ROW('Sanitation Data'!E180)))</f>
        <v/>
      </c>
      <c r="CU186" s="305" t="str">
        <f ca="true">+IF(OFFSET('Sanitation Data'!$F$28,0,10*ROW('Sanitation Data'!F180))="","",OFFSET('Sanitation Data'!$F$28,0,10*ROW('Sanitation Data'!F180)))</f>
        <v/>
      </c>
      <c r="CV186" s="305" t="str">
        <f ca="true">+IF(OFFSET('Sanitation Data'!$F$29,0,10*ROW('Sanitation Data'!F180))="","",OFFSET('Sanitation Data'!$F$29,0,10*ROW('Sanitation Data'!F180)))</f>
        <v/>
      </c>
      <c r="CW186" s="305" t="str">
        <f ca="true">+IF(OFFSET('Sanitation Data'!$F$30,0,10*ROW('Sanitation Data'!F180))="","",OFFSET('Sanitation Data'!$F$30,0,10*ROW('Sanitation Data'!F180)))</f>
        <v/>
      </c>
      <c r="CX186" s="305" t="str">
        <f ca="true">+IF(OFFSET('Sanitation Data'!$F$31,0,10*ROW('Sanitation Data'!F180))="","",OFFSET('Sanitation Data'!$F$31,0,10*ROW('Sanitation Data'!F180)))</f>
        <v/>
      </c>
      <c r="CY186" s="305" t="str">
        <f ca="true">+IF(OFFSET('Sanitation Data'!$F$32,0,10*ROW('Sanitation Data'!F180))="","",OFFSET('Sanitation Data'!$F$32,0,10*ROW('Sanitation Data'!F180)))</f>
        <v/>
      </c>
      <c r="CZ186" s="305" t="str">
        <f ca="true">+IF(OFFSET('Sanitation Data'!$G$28,0,10*ROW('Sanitation Data'!G180))="","",OFFSET('Sanitation Data'!$G$28,0,10*ROW('Sanitation Data'!G180)))</f>
        <v/>
      </c>
      <c r="DA186" s="305" t="str">
        <f ca="true">+IF(OFFSET('Sanitation Data'!$G$29,0,10*ROW('Sanitation Data'!G180))="","",OFFSET('Sanitation Data'!$G$29,0,10*ROW('Sanitation Data'!G180)))</f>
        <v/>
      </c>
      <c r="DB186" s="305" t="str">
        <f ca="true">+IF(OFFSET('Sanitation Data'!$G$30,0,10*ROW('Sanitation Data'!G180))="","",OFFSET('Sanitation Data'!$G$30,0,10*ROW('Sanitation Data'!G180)))</f>
        <v/>
      </c>
      <c r="DC186" s="305" t="str">
        <f ca="true">+IF(OFFSET('Sanitation Data'!$G$31,0,10*ROW('Sanitation Data'!G180))="","",OFFSET('Sanitation Data'!$G$31,0,10*ROW('Sanitation Data'!G180)))</f>
        <v/>
      </c>
      <c r="DD186" s="305" t="str">
        <f ca="true">+IF(OFFSET('Sanitation Data'!$G$32,0,10*ROW('Sanitation Data'!G180))="","",OFFSET('Sanitation Data'!$G$32,0,10*ROW('Sanitation Data'!G180)))</f>
        <v/>
      </c>
      <c r="DE186" s="305" t="str">
        <f ca="true">+IF(OFFSET('Sanitation Data'!$H$28,0,10*ROW('Sanitation Data'!H180))="","",OFFSET('Sanitation Data'!$H$28,0,10*ROW('Sanitation Data'!H180)))</f>
        <v/>
      </c>
      <c r="DF186" s="305" t="str">
        <f ca="true">+IF(OFFSET('Sanitation Data'!$H$29,0,10*ROW('Sanitation Data'!H180))="","",OFFSET('Sanitation Data'!$H$29,0,10*ROW('Sanitation Data'!H180)))</f>
        <v/>
      </c>
      <c r="DG186" s="305" t="str">
        <f ca="true">+IF(OFFSET('Sanitation Data'!$H$30,0,10*ROW('Sanitation Data'!H180))="","",OFFSET('Sanitation Data'!$H$30,0,10*ROW('Sanitation Data'!H180)))</f>
        <v/>
      </c>
      <c r="DH186" s="305" t="str">
        <f ca="true">+IF(OFFSET('Sanitation Data'!$H$31,0,10*ROW('Sanitation Data'!H180))="","",OFFSET('Sanitation Data'!$H$31,0,10*ROW('Sanitation Data'!H180)))</f>
        <v/>
      </c>
      <c r="DI186" s="305" t="str">
        <f ca="true">+IF(OFFSET('Sanitation Data'!$H$32,0,10*ROW('Sanitation Data'!H180))="","",OFFSET('Sanitation Data'!$H$32,0,10*ROW('Sanitation Data'!H180)))</f>
        <v/>
      </c>
      <c r="DJ186" s="305" t="str">
        <f ca="true">+IF(OFFSET('Sanitation Data'!$I$28,0,10*ROW('Sanitation Data'!I180))="","",OFFSET('Sanitation Data'!$I$28,0,10*ROW('Sanitation Data'!I180)))</f>
        <v/>
      </c>
      <c r="DK186" s="305" t="str">
        <f ca="true">+IF(OFFSET('Sanitation Data'!$I$29,0,10*ROW('Sanitation Data'!I180))="","",OFFSET('Sanitation Data'!$I$29,0,10*ROW('Sanitation Data'!I180)))</f>
        <v/>
      </c>
      <c r="DL186" s="305" t="str">
        <f ca="true">+IF(OFFSET('Sanitation Data'!$I$30,0,10*ROW('Sanitation Data'!I180))="","",OFFSET('Sanitation Data'!$I$30,0,10*ROW('Sanitation Data'!I180)))</f>
        <v/>
      </c>
      <c r="DM186" s="305" t="str">
        <f ca="true">+IF(OFFSET('Sanitation Data'!$I$31,0,10*ROW('Sanitation Data'!I180))="","",OFFSET('Sanitation Data'!$I$31,0,10*ROW('Sanitation Data'!I180)))</f>
        <v/>
      </c>
      <c r="DN186" s="305" t="str">
        <f ca="true">+IF(OFFSET('Sanitation Data'!$I$32,0,10*ROW('Sanitation Data'!I180))="","",OFFSET('Sanitation Data'!$I$32,0,10*ROW('Sanitation Data'!I180)))</f>
        <v/>
      </c>
      <c r="DO186" s="305" t="str">
        <f ca="true">+IF(OFFSET('Hygiene Data'!$D$11,0,10*ROW('Hygiene Data'!D180))="","",OFFSET('Hygiene Data'!$D$11,0,10*ROW('Hygiene Data'!D180)))</f>
        <v/>
      </c>
      <c r="DP186" s="305" t="str">
        <f ca="true">+IF(OFFSET('Hygiene Data'!$D$12,0,10*ROW('Hygiene Data'!D180))="","",OFFSET('Hygiene Data'!$D$12,0,10*ROW('Hygiene Data'!D180)))</f>
        <v/>
      </c>
      <c r="DQ186" s="305" t="str">
        <f ca="true">+IF(OFFSET('Hygiene Data'!$D$13,0,10*ROW('Hygiene Data'!D180))="","",OFFSET('Hygiene Data'!$D$13,0,10*ROW('Hygiene Data'!D180)))</f>
        <v/>
      </c>
      <c r="DR186" s="305" t="str">
        <f ca="true">+IF(OFFSET('Hygiene Data'!$E$11,0,10*ROW('Hygiene Data'!E180))="","",OFFSET('Hygiene Data'!$E$11,0,10*ROW('Hygiene Data'!E180)))</f>
        <v/>
      </c>
      <c r="DS186" s="305" t="str">
        <f ca="true">+IF(OFFSET('Hygiene Data'!$E$12,0,10*ROW('Hygiene Data'!E180))="","",OFFSET('Hygiene Data'!$E$12,0,10*ROW('Hygiene Data'!E180)))</f>
        <v/>
      </c>
      <c r="DT186" s="305" t="str">
        <f ca="true">+IF(OFFSET('Hygiene Data'!$E$13,0,10*ROW('Hygiene Data'!E180))="","",OFFSET('Hygiene Data'!$E$13,0,10*ROW('Hygiene Data'!E180)))</f>
        <v/>
      </c>
      <c r="DU186" s="305" t="str">
        <f ca="true">+IF(OFFSET('Hygiene Data'!$F$11,0,10*ROW('Hygiene Data'!F180))="","",OFFSET('Hygiene Data'!$F$11,0,10*ROW('Hygiene Data'!F180)))</f>
        <v/>
      </c>
      <c r="DV186" s="305" t="str">
        <f ca="true">+IF(OFFSET('Hygiene Data'!$F$12,0,10*ROW('Hygiene Data'!F180))="","",OFFSET('Hygiene Data'!$F$12,0,10*ROW('Hygiene Data'!F180)))</f>
        <v/>
      </c>
      <c r="DW186" s="305" t="str">
        <f ca="true">+IF(OFFSET('Hygiene Data'!$F$13,0,10*ROW('Hygiene Data'!F180))="","",OFFSET('Hygiene Data'!$F$13,0,10*ROW('Hygiene Data'!F180)))</f>
        <v/>
      </c>
      <c r="DX186" s="305" t="str">
        <f ca="true">+IF(OFFSET('Hygiene Data'!$G$11,0,10*ROW('Hygiene Data'!G180))="","",OFFSET('Hygiene Data'!$G$11,0,10*ROW('Hygiene Data'!G180)))</f>
        <v/>
      </c>
      <c r="DY186" s="305" t="str">
        <f ca="true">+IF(OFFSET('Hygiene Data'!$G$12,0,10*ROW('Hygiene Data'!G180))="","",OFFSET('Hygiene Data'!$G$12,0,10*ROW('Hygiene Data'!G180)))</f>
        <v/>
      </c>
      <c r="DZ186" s="305" t="str">
        <f ca="true">+IF(OFFSET('Hygiene Data'!$G$13,0,10*ROW('Hygiene Data'!G180))="","",OFFSET('Hygiene Data'!$G$13,0,10*ROW('Hygiene Data'!G180)))</f>
        <v/>
      </c>
      <c r="EA186" s="305" t="str">
        <f ca="true">+IF(OFFSET('Hygiene Data'!$H$11,0,10*ROW('Hygiene Data'!H180))="","",OFFSET('Hygiene Data'!$H$11,0,10*ROW('Hygiene Data'!H180)))</f>
        <v/>
      </c>
      <c r="EB186" s="305" t="str">
        <f ca="true">+IF(OFFSET('Hygiene Data'!$H$12,0,10*ROW('Hygiene Data'!H180))="","",OFFSET('Hygiene Data'!$H$12,0,10*ROW('Hygiene Data'!H180)))</f>
        <v/>
      </c>
      <c r="EC186" s="305" t="str">
        <f ca="true">+IF(OFFSET('Hygiene Data'!$H$13,0,10*ROW('Hygiene Data'!H180))="","",OFFSET('Hygiene Data'!$H$13,0,10*ROW('Hygiene Data'!H180)))</f>
        <v/>
      </c>
      <c r="ED186" s="305" t="str">
        <f ca="true">+IF(OFFSET('Hygiene Data'!$I$11,0,10*ROW('Hygiene Data'!I180))="","",OFFSET('Hygiene Data'!$I$11,0,10*ROW('Hygiene Data'!I180)))</f>
        <v/>
      </c>
      <c r="EE186" s="305" t="str">
        <f ca="true">+IF(OFFSET('Hygiene Data'!$I$12,0,10*ROW('Hygiene Data'!I180))="","",OFFSET('Hygiene Data'!$I$12,0,10*ROW('Hygiene Data'!I180)))</f>
        <v/>
      </c>
      <c r="EF186" s="305"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61"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5"/>
      <c r="BS187" s="305" t="str">
        <f ca="true">+IF(OFFSET('Water Data'!$D$27,0,10*ROW('Water Data'!D181))="","",OFFSET('Water Data'!$D$27,0,10*ROW('Water Data'!D181)))</f>
        <v/>
      </c>
      <c r="BT187" s="305" t="str">
        <f ca="true">+IF(OFFSET('Water Data'!$D$28,0,10*ROW('Water Data'!D181))="","",OFFSET('Water Data'!$D$28,0,10*ROW('Water Data'!D181)))</f>
        <v/>
      </c>
      <c r="BU187" s="305" t="str">
        <f ca="true">+IF(OFFSET('Water Data'!$D$29,0,10*ROW('Water Data'!D181))="","",OFFSET('Water Data'!$D$29,0,10*ROW('Water Data'!D181)))</f>
        <v/>
      </c>
      <c r="BV187" s="305" t="str">
        <f ca="true">+IF(OFFSET('Water Data'!$E$27,0,10*ROW('Water Data'!E181))="","",OFFSET('Water Data'!$E$27,0,10*ROW('Water Data'!E181)))</f>
        <v/>
      </c>
      <c r="BW187" s="305" t="str">
        <f ca="true">+IF(OFFSET('Water Data'!$E$28,0,10*ROW('Water Data'!E181))="","",OFFSET('Water Data'!$E$28,0,10*ROW('Water Data'!E181)))</f>
        <v/>
      </c>
      <c r="BX187" s="305" t="str">
        <f ca="true">+IF(OFFSET('Water Data'!$E$29,0,10*ROW('Water Data'!E181))="","",OFFSET('Water Data'!$E$29,0,10*ROW('Water Data'!E181)))</f>
        <v/>
      </c>
      <c r="BY187" s="305" t="str">
        <f ca="true">+IF(OFFSET('Water Data'!$F$27,0,10*ROW('Water Data'!F181))="","",OFFSET('Water Data'!$F$27,0,10*ROW('Water Data'!F181)))</f>
        <v/>
      </c>
      <c r="BZ187" s="305" t="str">
        <f ca="true">+IF(OFFSET('Water Data'!$F$28,0,10*ROW('Water Data'!F181))="","",OFFSET('Water Data'!$F$28,0,10*ROW('Water Data'!F181)))</f>
        <v/>
      </c>
      <c r="CA187" s="305" t="str">
        <f ca="true">+IF(OFFSET('Water Data'!$F$29,0,10*ROW('Water Data'!F181))="","",OFFSET('Water Data'!$F$29,0,10*ROW('Water Data'!F181)))</f>
        <v/>
      </c>
      <c r="CB187" s="305" t="str">
        <f ca="true">+IF(OFFSET('Water Data'!$G$27,0,10*ROW('Water Data'!G181))="","",OFFSET('Water Data'!$G$27,0,10*ROW('Water Data'!G181)))</f>
        <v/>
      </c>
      <c r="CC187" s="305" t="str">
        <f ca="true">+IF(OFFSET('Water Data'!$G$28,0,10*ROW('Water Data'!G181))="","",OFFSET('Water Data'!$G$28,0,10*ROW('Water Data'!G181)))</f>
        <v/>
      </c>
      <c r="CD187" s="305" t="str">
        <f ca="true">+IF(OFFSET('Water Data'!$G$29,0,10*ROW('Water Data'!G181))="","",OFFSET('Water Data'!$G$29,0,10*ROW('Water Data'!G181)))</f>
        <v/>
      </c>
      <c r="CE187" s="305" t="str">
        <f ca="true">+IF(OFFSET('Water Data'!$H$27,0,10*ROW('Water Data'!H181))="","",OFFSET('Water Data'!$H$27,0,10*ROW('Water Data'!H181)))</f>
        <v/>
      </c>
      <c r="CF187" s="305" t="str">
        <f ca="true">+IF(OFFSET('Water Data'!$H$28,0,10*ROW('Water Data'!H181))="","",OFFSET('Water Data'!$H$28,0,10*ROW('Water Data'!H181)))</f>
        <v/>
      </c>
      <c r="CG187" s="305" t="str">
        <f ca="true">+IF(OFFSET('Water Data'!$H$29,0,10*ROW('Water Data'!H181))="","",OFFSET('Water Data'!$H$29,0,10*ROW('Water Data'!H181)))</f>
        <v/>
      </c>
      <c r="CH187" s="305" t="str">
        <f ca="true">+IF(OFFSET('Water Data'!$I$27,0,10*ROW('Water Data'!I181))="","",OFFSET('Water Data'!$I$27,0,10*ROW('Water Data'!I181)))</f>
        <v/>
      </c>
      <c r="CI187" s="305" t="str">
        <f ca="true">+IF(OFFSET('Water Data'!$I$28,0,10*ROW('Water Data'!I181))="","",OFFSET('Water Data'!$I$28,0,10*ROW('Water Data'!I181)))</f>
        <v/>
      </c>
      <c r="CJ187" s="305" t="str">
        <f ca="true">+IF(OFFSET('Water Data'!$I$29,0,10*ROW('Water Data'!I181))="","",OFFSET('Water Data'!$I$29,0,10*ROW('Water Data'!I181)))</f>
        <v/>
      </c>
      <c r="CK187" s="305" t="str">
        <f ca="true">+IF(OFFSET('Sanitation Data'!$D$28,0,10*ROW('Sanitation Data'!D181))="","",OFFSET('Sanitation Data'!$D$28,0,10*ROW('Sanitation Data'!D181)))</f>
        <v/>
      </c>
      <c r="CL187" s="305" t="str">
        <f ca="true">+IF(OFFSET('Sanitation Data'!$D$29,0,10*ROW('Sanitation Data'!D181))="","",OFFSET('Sanitation Data'!$D$29,0,10*ROW('Sanitation Data'!D181)))</f>
        <v/>
      </c>
      <c r="CM187" s="305" t="str">
        <f ca="true">+IF(OFFSET('Sanitation Data'!$D$30,0,10*ROW('Sanitation Data'!D181))="","",OFFSET('Sanitation Data'!$D$30,0,10*ROW('Sanitation Data'!D181)))</f>
        <v/>
      </c>
      <c r="CN187" s="305" t="str">
        <f ca="true">+IF(OFFSET('Sanitation Data'!$D$31,0,10*ROW('Sanitation Data'!D181))="","",OFFSET('Sanitation Data'!$D$31,0,10*ROW('Sanitation Data'!D181)))</f>
        <v/>
      </c>
      <c r="CO187" s="305" t="str">
        <f ca="true">+IF(OFFSET('Sanitation Data'!$D$32,0,10*ROW('Sanitation Data'!D181))="","",OFFSET('Sanitation Data'!$D$32,0,10*ROW('Sanitation Data'!D181)))</f>
        <v/>
      </c>
      <c r="CP187" s="305" t="str">
        <f ca="true">+IF(OFFSET('Sanitation Data'!$E$28,0,10*ROW('Sanitation Data'!E181))="","",OFFSET('Sanitation Data'!$E$28,0,10*ROW('Sanitation Data'!E181)))</f>
        <v/>
      </c>
      <c r="CQ187" s="305" t="str">
        <f ca="true">+IF(OFFSET('Sanitation Data'!$E$29,0,10*ROW('Sanitation Data'!E181))="","",OFFSET('Sanitation Data'!$E$29,0,10*ROW('Sanitation Data'!E181)))</f>
        <v/>
      </c>
      <c r="CR187" s="305" t="str">
        <f ca="true">+IF(OFFSET('Sanitation Data'!$E$30,0,10*ROW('Sanitation Data'!E181))="","",OFFSET('Sanitation Data'!$E$30,0,10*ROW('Sanitation Data'!E181)))</f>
        <v/>
      </c>
      <c r="CS187" s="305" t="str">
        <f ca="true">+IF(OFFSET('Sanitation Data'!$E$31,0,10*ROW('Sanitation Data'!E181))="","",OFFSET('Sanitation Data'!$E$31,0,10*ROW('Sanitation Data'!E181)))</f>
        <v/>
      </c>
      <c r="CT187" s="305" t="str">
        <f ca="true">+IF(OFFSET('Sanitation Data'!$E$32,0,10*ROW('Sanitation Data'!E181))="","",OFFSET('Sanitation Data'!$E$32,0,10*ROW('Sanitation Data'!E181)))</f>
        <v/>
      </c>
      <c r="CU187" s="305" t="str">
        <f ca="true">+IF(OFFSET('Sanitation Data'!$F$28,0,10*ROW('Sanitation Data'!F181))="","",OFFSET('Sanitation Data'!$F$28,0,10*ROW('Sanitation Data'!F181)))</f>
        <v/>
      </c>
      <c r="CV187" s="305" t="str">
        <f ca="true">+IF(OFFSET('Sanitation Data'!$F$29,0,10*ROW('Sanitation Data'!F181))="","",OFFSET('Sanitation Data'!$F$29,0,10*ROW('Sanitation Data'!F181)))</f>
        <v/>
      </c>
      <c r="CW187" s="305" t="str">
        <f ca="true">+IF(OFFSET('Sanitation Data'!$F$30,0,10*ROW('Sanitation Data'!F181))="","",OFFSET('Sanitation Data'!$F$30,0,10*ROW('Sanitation Data'!F181)))</f>
        <v/>
      </c>
      <c r="CX187" s="305" t="str">
        <f ca="true">+IF(OFFSET('Sanitation Data'!$F$31,0,10*ROW('Sanitation Data'!F181))="","",OFFSET('Sanitation Data'!$F$31,0,10*ROW('Sanitation Data'!F181)))</f>
        <v/>
      </c>
      <c r="CY187" s="305" t="str">
        <f ca="true">+IF(OFFSET('Sanitation Data'!$F$32,0,10*ROW('Sanitation Data'!F181))="","",OFFSET('Sanitation Data'!$F$32,0,10*ROW('Sanitation Data'!F181)))</f>
        <v/>
      </c>
      <c r="CZ187" s="305" t="str">
        <f ca="true">+IF(OFFSET('Sanitation Data'!$G$28,0,10*ROW('Sanitation Data'!G181))="","",OFFSET('Sanitation Data'!$G$28,0,10*ROW('Sanitation Data'!G181)))</f>
        <v/>
      </c>
      <c r="DA187" s="305" t="str">
        <f ca="true">+IF(OFFSET('Sanitation Data'!$G$29,0,10*ROW('Sanitation Data'!G181))="","",OFFSET('Sanitation Data'!$G$29,0,10*ROW('Sanitation Data'!G181)))</f>
        <v/>
      </c>
      <c r="DB187" s="305" t="str">
        <f ca="true">+IF(OFFSET('Sanitation Data'!$G$30,0,10*ROW('Sanitation Data'!G181))="","",OFFSET('Sanitation Data'!$G$30,0,10*ROW('Sanitation Data'!G181)))</f>
        <v/>
      </c>
      <c r="DC187" s="305" t="str">
        <f ca="true">+IF(OFFSET('Sanitation Data'!$G$31,0,10*ROW('Sanitation Data'!G181))="","",OFFSET('Sanitation Data'!$G$31,0,10*ROW('Sanitation Data'!G181)))</f>
        <v/>
      </c>
      <c r="DD187" s="305" t="str">
        <f ca="true">+IF(OFFSET('Sanitation Data'!$G$32,0,10*ROW('Sanitation Data'!G181))="","",OFFSET('Sanitation Data'!$G$32,0,10*ROW('Sanitation Data'!G181)))</f>
        <v/>
      </c>
      <c r="DE187" s="305" t="str">
        <f ca="true">+IF(OFFSET('Sanitation Data'!$H$28,0,10*ROW('Sanitation Data'!H181))="","",OFFSET('Sanitation Data'!$H$28,0,10*ROW('Sanitation Data'!H181)))</f>
        <v/>
      </c>
      <c r="DF187" s="305" t="str">
        <f ca="true">+IF(OFFSET('Sanitation Data'!$H$29,0,10*ROW('Sanitation Data'!H181))="","",OFFSET('Sanitation Data'!$H$29,0,10*ROW('Sanitation Data'!H181)))</f>
        <v/>
      </c>
      <c r="DG187" s="305" t="str">
        <f ca="true">+IF(OFFSET('Sanitation Data'!$H$30,0,10*ROW('Sanitation Data'!H181))="","",OFFSET('Sanitation Data'!$H$30,0,10*ROW('Sanitation Data'!H181)))</f>
        <v/>
      </c>
      <c r="DH187" s="305" t="str">
        <f ca="true">+IF(OFFSET('Sanitation Data'!$H$31,0,10*ROW('Sanitation Data'!H181))="","",OFFSET('Sanitation Data'!$H$31,0,10*ROW('Sanitation Data'!H181)))</f>
        <v/>
      </c>
      <c r="DI187" s="305" t="str">
        <f ca="true">+IF(OFFSET('Sanitation Data'!$H$32,0,10*ROW('Sanitation Data'!H181))="","",OFFSET('Sanitation Data'!$H$32,0,10*ROW('Sanitation Data'!H181)))</f>
        <v/>
      </c>
      <c r="DJ187" s="305" t="str">
        <f ca="true">+IF(OFFSET('Sanitation Data'!$I$28,0,10*ROW('Sanitation Data'!I181))="","",OFFSET('Sanitation Data'!$I$28,0,10*ROW('Sanitation Data'!I181)))</f>
        <v/>
      </c>
      <c r="DK187" s="305" t="str">
        <f ca="true">+IF(OFFSET('Sanitation Data'!$I$29,0,10*ROW('Sanitation Data'!I181))="","",OFFSET('Sanitation Data'!$I$29,0,10*ROW('Sanitation Data'!I181)))</f>
        <v/>
      </c>
      <c r="DL187" s="305" t="str">
        <f ca="true">+IF(OFFSET('Sanitation Data'!$I$30,0,10*ROW('Sanitation Data'!I181))="","",OFFSET('Sanitation Data'!$I$30,0,10*ROW('Sanitation Data'!I181)))</f>
        <v/>
      </c>
      <c r="DM187" s="305" t="str">
        <f ca="true">+IF(OFFSET('Sanitation Data'!$I$31,0,10*ROW('Sanitation Data'!I181))="","",OFFSET('Sanitation Data'!$I$31,0,10*ROW('Sanitation Data'!I181)))</f>
        <v/>
      </c>
      <c r="DN187" s="305" t="str">
        <f ca="true">+IF(OFFSET('Sanitation Data'!$I$32,0,10*ROW('Sanitation Data'!I181))="","",OFFSET('Sanitation Data'!$I$32,0,10*ROW('Sanitation Data'!I181)))</f>
        <v/>
      </c>
      <c r="DO187" s="305" t="str">
        <f ca="true">+IF(OFFSET('Hygiene Data'!$D$11,0,10*ROW('Hygiene Data'!D181))="","",OFFSET('Hygiene Data'!$D$11,0,10*ROW('Hygiene Data'!D181)))</f>
        <v/>
      </c>
      <c r="DP187" s="305" t="str">
        <f ca="true">+IF(OFFSET('Hygiene Data'!$D$12,0,10*ROW('Hygiene Data'!D181))="","",OFFSET('Hygiene Data'!$D$12,0,10*ROW('Hygiene Data'!D181)))</f>
        <v/>
      </c>
      <c r="DQ187" s="305" t="str">
        <f ca="true">+IF(OFFSET('Hygiene Data'!$D$13,0,10*ROW('Hygiene Data'!D181))="","",OFFSET('Hygiene Data'!$D$13,0,10*ROW('Hygiene Data'!D181)))</f>
        <v/>
      </c>
      <c r="DR187" s="305" t="str">
        <f ca="true">+IF(OFFSET('Hygiene Data'!$E$11,0,10*ROW('Hygiene Data'!E181))="","",OFFSET('Hygiene Data'!$E$11,0,10*ROW('Hygiene Data'!E181)))</f>
        <v/>
      </c>
      <c r="DS187" s="305" t="str">
        <f ca="true">+IF(OFFSET('Hygiene Data'!$E$12,0,10*ROW('Hygiene Data'!E181))="","",OFFSET('Hygiene Data'!$E$12,0,10*ROW('Hygiene Data'!E181)))</f>
        <v/>
      </c>
      <c r="DT187" s="305" t="str">
        <f ca="true">+IF(OFFSET('Hygiene Data'!$E$13,0,10*ROW('Hygiene Data'!E181))="","",OFFSET('Hygiene Data'!$E$13,0,10*ROW('Hygiene Data'!E181)))</f>
        <v/>
      </c>
      <c r="DU187" s="305" t="str">
        <f ca="true">+IF(OFFSET('Hygiene Data'!$F$11,0,10*ROW('Hygiene Data'!F181))="","",OFFSET('Hygiene Data'!$F$11,0,10*ROW('Hygiene Data'!F181)))</f>
        <v/>
      </c>
      <c r="DV187" s="305" t="str">
        <f ca="true">+IF(OFFSET('Hygiene Data'!$F$12,0,10*ROW('Hygiene Data'!F181))="","",OFFSET('Hygiene Data'!$F$12,0,10*ROW('Hygiene Data'!F181)))</f>
        <v/>
      </c>
      <c r="DW187" s="305" t="str">
        <f ca="true">+IF(OFFSET('Hygiene Data'!$F$13,0,10*ROW('Hygiene Data'!F181))="","",OFFSET('Hygiene Data'!$F$13,0,10*ROW('Hygiene Data'!F181)))</f>
        <v/>
      </c>
      <c r="DX187" s="305" t="str">
        <f ca="true">+IF(OFFSET('Hygiene Data'!$G$11,0,10*ROW('Hygiene Data'!G181))="","",OFFSET('Hygiene Data'!$G$11,0,10*ROW('Hygiene Data'!G181)))</f>
        <v/>
      </c>
      <c r="DY187" s="305" t="str">
        <f ca="true">+IF(OFFSET('Hygiene Data'!$G$12,0,10*ROW('Hygiene Data'!G181))="","",OFFSET('Hygiene Data'!$G$12,0,10*ROW('Hygiene Data'!G181)))</f>
        <v/>
      </c>
      <c r="DZ187" s="305" t="str">
        <f ca="true">+IF(OFFSET('Hygiene Data'!$G$13,0,10*ROW('Hygiene Data'!G181))="","",OFFSET('Hygiene Data'!$G$13,0,10*ROW('Hygiene Data'!G181)))</f>
        <v/>
      </c>
      <c r="EA187" s="305" t="str">
        <f ca="true">+IF(OFFSET('Hygiene Data'!$H$11,0,10*ROW('Hygiene Data'!H181))="","",OFFSET('Hygiene Data'!$H$11,0,10*ROW('Hygiene Data'!H181)))</f>
        <v/>
      </c>
      <c r="EB187" s="305" t="str">
        <f ca="true">+IF(OFFSET('Hygiene Data'!$H$12,0,10*ROW('Hygiene Data'!H181))="","",OFFSET('Hygiene Data'!$H$12,0,10*ROW('Hygiene Data'!H181)))</f>
        <v/>
      </c>
      <c r="EC187" s="305" t="str">
        <f ca="true">+IF(OFFSET('Hygiene Data'!$H$13,0,10*ROW('Hygiene Data'!H181))="","",OFFSET('Hygiene Data'!$H$13,0,10*ROW('Hygiene Data'!H181)))</f>
        <v/>
      </c>
      <c r="ED187" s="305" t="str">
        <f ca="true">+IF(OFFSET('Hygiene Data'!$I$11,0,10*ROW('Hygiene Data'!I181))="","",OFFSET('Hygiene Data'!$I$11,0,10*ROW('Hygiene Data'!I181)))</f>
        <v/>
      </c>
      <c r="EE187" s="305" t="str">
        <f ca="true">+IF(OFFSET('Hygiene Data'!$I$12,0,10*ROW('Hygiene Data'!I181))="","",OFFSET('Hygiene Data'!$I$12,0,10*ROW('Hygiene Data'!I181)))</f>
        <v/>
      </c>
      <c r="EF187" s="305"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61"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5"/>
      <c r="BS188" s="305" t="str">
        <f ca="true">+IF(OFFSET('Water Data'!$D$27,0,10*ROW('Water Data'!D182))="","",OFFSET('Water Data'!$D$27,0,10*ROW('Water Data'!D182)))</f>
        <v/>
      </c>
      <c r="BT188" s="305" t="str">
        <f ca="true">+IF(OFFSET('Water Data'!$D$28,0,10*ROW('Water Data'!D182))="","",OFFSET('Water Data'!$D$28,0,10*ROW('Water Data'!D182)))</f>
        <v/>
      </c>
      <c r="BU188" s="305" t="str">
        <f ca="true">+IF(OFFSET('Water Data'!$D$29,0,10*ROW('Water Data'!D182))="","",OFFSET('Water Data'!$D$29,0,10*ROW('Water Data'!D182)))</f>
        <v/>
      </c>
      <c r="BV188" s="305" t="str">
        <f ca="true">+IF(OFFSET('Water Data'!$E$27,0,10*ROW('Water Data'!E182))="","",OFFSET('Water Data'!$E$27,0,10*ROW('Water Data'!E182)))</f>
        <v/>
      </c>
      <c r="BW188" s="305" t="str">
        <f ca="true">+IF(OFFSET('Water Data'!$E$28,0,10*ROW('Water Data'!E182))="","",OFFSET('Water Data'!$E$28,0,10*ROW('Water Data'!E182)))</f>
        <v/>
      </c>
      <c r="BX188" s="305" t="str">
        <f ca="true">+IF(OFFSET('Water Data'!$E$29,0,10*ROW('Water Data'!E182))="","",OFFSET('Water Data'!$E$29,0,10*ROW('Water Data'!E182)))</f>
        <v/>
      </c>
      <c r="BY188" s="305" t="str">
        <f ca="true">+IF(OFFSET('Water Data'!$F$27,0,10*ROW('Water Data'!F182))="","",OFFSET('Water Data'!$F$27,0,10*ROW('Water Data'!F182)))</f>
        <v/>
      </c>
      <c r="BZ188" s="305" t="str">
        <f ca="true">+IF(OFFSET('Water Data'!$F$28,0,10*ROW('Water Data'!F182))="","",OFFSET('Water Data'!$F$28,0,10*ROW('Water Data'!F182)))</f>
        <v/>
      </c>
      <c r="CA188" s="305" t="str">
        <f ca="true">+IF(OFFSET('Water Data'!$F$29,0,10*ROW('Water Data'!F182))="","",OFFSET('Water Data'!$F$29,0,10*ROW('Water Data'!F182)))</f>
        <v/>
      </c>
      <c r="CB188" s="305" t="str">
        <f ca="true">+IF(OFFSET('Water Data'!$G$27,0,10*ROW('Water Data'!G182))="","",OFFSET('Water Data'!$G$27,0,10*ROW('Water Data'!G182)))</f>
        <v/>
      </c>
      <c r="CC188" s="305" t="str">
        <f ca="true">+IF(OFFSET('Water Data'!$G$28,0,10*ROW('Water Data'!G182))="","",OFFSET('Water Data'!$G$28,0,10*ROW('Water Data'!G182)))</f>
        <v/>
      </c>
      <c r="CD188" s="305" t="str">
        <f ca="true">+IF(OFFSET('Water Data'!$G$29,0,10*ROW('Water Data'!G182))="","",OFFSET('Water Data'!$G$29,0,10*ROW('Water Data'!G182)))</f>
        <v/>
      </c>
      <c r="CE188" s="305" t="str">
        <f ca="true">+IF(OFFSET('Water Data'!$H$27,0,10*ROW('Water Data'!H182))="","",OFFSET('Water Data'!$H$27,0,10*ROW('Water Data'!H182)))</f>
        <v/>
      </c>
      <c r="CF188" s="305" t="str">
        <f ca="true">+IF(OFFSET('Water Data'!$H$28,0,10*ROW('Water Data'!H182))="","",OFFSET('Water Data'!$H$28,0,10*ROW('Water Data'!H182)))</f>
        <v/>
      </c>
      <c r="CG188" s="305" t="str">
        <f ca="true">+IF(OFFSET('Water Data'!$H$29,0,10*ROW('Water Data'!H182))="","",OFFSET('Water Data'!$H$29,0,10*ROW('Water Data'!H182)))</f>
        <v/>
      </c>
      <c r="CH188" s="305" t="str">
        <f ca="true">+IF(OFFSET('Water Data'!$I$27,0,10*ROW('Water Data'!I182))="","",OFFSET('Water Data'!$I$27,0,10*ROW('Water Data'!I182)))</f>
        <v/>
      </c>
      <c r="CI188" s="305" t="str">
        <f ca="true">+IF(OFFSET('Water Data'!$I$28,0,10*ROW('Water Data'!I182))="","",OFFSET('Water Data'!$I$28,0,10*ROW('Water Data'!I182)))</f>
        <v/>
      </c>
      <c r="CJ188" s="305" t="str">
        <f ca="true">+IF(OFFSET('Water Data'!$I$29,0,10*ROW('Water Data'!I182))="","",OFFSET('Water Data'!$I$29,0,10*ROW('Water Data'!I182)))</f>
        <v/>
      </c>
      <c r="CK188" s="305" t="str">
        <f ca="true">+IF(OFFSET('Sanitation Data'!$D$28,0,10*ROW('Sanitation Data'!D182))="","",OFFSET('Sanitation Data'!$D$28,0,10*ROW('Sanitation Data'!D182)))</f>
        <v/>
      </c>
      <c r="CL188" s="305" t="str">
        <f ca="true">+IF(OFFSET('Sanitation Data'!$D$29,0,10*ROW('Sanitation Data'!D182))="","",OFFSET('Sanitation Data'!$D$29,0,10*ROW('Sanitation Data'!D182)))</f>
        <v/>
      </c>
      <c r="CM188" s="305" t="str">
        <f ca="true">+IF(OFFSET('Sanitation Data'!$D$30,0,10*ROW('Sanitation Data'!D182))="","",OFFSET('Sanitation Data'!$D$30,0,10*ROW('Sanitation Data'!D182)))</f>
        <v/>
      </c>
      <c r="CN188" s="305" t="str">
        <f ca="true">+IF(OFFSET('Sanitation Data'!$D$31,0,10*ROW('Sanitation Data'!D182))="","",OFFSET('Sanitation Data'!$D$31,0,10*ROW('Sanitation Data'!D182)))</f>
        <v/>
      </c>
      <c r="CO188" s="305" t="str">
        <f ca="true">+IF(OFFSET('Sanitation Data'!$D$32,0,10*ROW('Sanitation Data'!D182))="","",OFFSET('Sanitation Data'!$D$32,0,10*ROW('Sanitation Data'!D182)))</f>
        <v/>
      </c>
      <c r="CP188" s="305" t="str">
        <f ca="true">+IF(OFFSET('Sanitation Data'!$E$28,0,10*ROW('Sanitation Data'!E182))="","",OFFSET('Sanitation Data'!$E$28,0,10*ROW('Sanitation Data'!E182)))</f>
        <v/>
      </c>
      <c r="CQ188" s="305" t="str">
        <f ca="true">+IF(OFFSET('Sanitation Data'!$E$29,0,10*ROW('Sanitation Data'!E182))="","",OFFSET('Sanitation Data'!$E$29,0,10*ROW('Sanitation Data'!E182)))</f>
        <v/>
      </c>
      <c r="CR188" s="305" t="str">
        <f ca="true">+IF(OFFSET('Sanitation Data'!$E$30,0,10*ROW('Sanitation Data'!E182))="","",OFFSET('Sanitation Data'!$E$30,0,10*ROW('Sanitation Data'!E182)))</f>
        <v/>
      </c>
      <c r="CS188" s="305" t="str">
        <f ca="true">+IF(OFFSET('Sanitation Data'!$E$31,0,10*ROW('Sanitation Data'!E182))="","",OFFSET('Sanitation Data'!$E$31,0,10*ROW('Sanitation Data'!E182)))</f>
        <v/>
      </c>
      <c r="CT188" s="305" t="str">
        <f ca="true">+IF(OFFSET('Sanitation Data'!$E$32,0,10*ROW('Sanitation Data'!E182))="","",OFFSET('Sanitation Data'!$E$32,0,10*ROW('Sanitation Data'!E182)))</f>
        <v/>
      </c>
      <c r="CU188" s="305" t="str">
        <f ca="true">+IF(OFFSET('Sanitation Data'!$F$28,0,10*ROW('Sanitation Data'!F182))="","",OFFSET('Sanitation Data'!$F$28,0,10*ROW('Sanitation Data'!F182)))</f>
        <v/>
      </c>
      <c r="CV188" s="305" t="str">
        <f ca="true">+IF(OFFSET('Sanitation Data'!$F$29,0,10*ROW('Sanitation Data'!F182))="","",OFFSET('Sanitation Data'!$F$29,0,10*ROW('Sanitation Data'!F182)))</f>
        <v/>
      </c>
      <c r="CW188" s="305" t="str">
        <f ca="true">+IF(OFFSET('Sanitation Data'!$F$30,0,10*ROW('Sanitation Data'!F182))="","",OFFSET('Sanitation Data'!$F$30,0,10*ROW('Sanitation Data'!F182)))</f>
        <v/>
      </c>
      <c r="CX188" s="305" t="str">
        <f ca="true">+IF(OFFSET('Sanitation Data'!$F$31,0,10*ROW('Sanitation Data'!F182))="","",OFFSET('Sanitation Data'!$F$31,0,10*ROW('Sanitation Data'!F182)))</f>
        <v/>
      </c>
      <c r="CY188" s="305" t="str">
        <f ca="true">+IF(OFFSET('Sanitation Data'!$F$32,0,10*ROW('Sanitation Data'!F182))="","",OFFSET('Sanitation Data'!$F$32,0,10*ROW('Sanitation Data'!F182)))</f>
        <v/>
      </c>
      <c r="CZ188" s="305" t="str">
        <f ca="true">+IF(OFFSET('Sanitation Data'!$G$28,0,10*ROW('Sanitation Data'!G182))="","",OFFSET('Sanitation Data'!$G$28,0,10*ROW('Sanitation Data'!G182)))</f>
        <v/>
      </c>
      <c r="DA188" s="305" t="str">
        <f ca="true">+IF(OFFSET('Sanitation Data'!$G$29,0,10*ROW('Sanitation Data'!G182))="","",OFFSET('Sanitation Data'!$G$29,0,10*ROW('Sanitation Data'!G182)))</f>
        <v/>
      </c>
      <c r="DB188" s="305" t="str">
        <f ca="true">+IF(OFFSET('Sanitation Data'!$G$30,0,10*ROW('Sanitation Data'!G182))="","",OFFSET('Sanitation Data'!$G$30,0,10*ROW('Sanitation Data'!G182)))</f>
        <v/>
      </c>
      <c r="DC188" s="305" t="str">
        <f ca="true">+IF(OFFSET('Sanitation Data'!$G$31,0,10*ROW('Sanitation Data'!G182))="","",OFFSET('Sanitation Data'!$G$31,0,10*ROW('Sanitation Data'!G182)))</f>
        <v/>
      </c>
      <c r="DD188" s="305" t="str">
        <f ca="true">+IF(OFFSET('Sanitation Data'!$G$32,0,10*ROW('Sanitation Data'!G182))="","",OFFSET('Sanitation Data'!$G$32,0,10*ROW('Sanitation Data'!G182)))</f>
        <v/>
      </c>
      <c r="DE188" s="305" t="str">
        <f ca="true">+IF(OFFSET('Sanitation Data'!$H$28,0,10*ROW('Sanitation Data'!H182))="","",OFFSET('Sanitation Data'!$H$28,0,10*ROW('Sanitation Data'!H182)))</f>
        <v/>
      </c>
      <c r="DF188" s="305" t="str">
        <f ca="true">+IF(OFFSET('Sanitation Data'!$H$29,0,10*ROW('Sanitation Data'!H182))="","",OFFSET('Sanitation Data'!$H$29,0,10*ROW('Sanitation Data'!H182)))</f>
        <v/>
      </c>
      <c r="DG188" s="305" t="str">
        <f ca="true">+IF(OFFSET('Sanitation Data'!$H$30,0,10*ROW('Sanitation Data'!H182))="","",OFFSET('Sanitation Data'!$H$30,0,10*ROW('Sanitation Data'!H182)))</f>
        <v/>
      </c>
      <c r="DH188" s="305" t="str">
        <f ca="true">+IF(OFFSET('Sanitation Data'!$H$31,0,10*ROW('Sanitation Data'!H182))="","",OFFSET('Sanitation Data'!$H$31,0,10*ROW('Sanitation Data'!H182)))</f>
        <v/>
      </c>
      <c r="DI188" s="305" t="str">
        <f ca="true">+IF(OFFSET('Sanitation Data'!$H$32,0,10*ROW('Sanitation Data'!H182))="","",OFFSET('Sanitation Data'!$H$32,0,10*ROW('Sanitation Data'!H182)))</f>
        <v/>
      </c>
      <c r="DJ188" s="305" t="str">
        <f ca="true">+IF(OFFSET('Sanitation Data'!$I$28,0,10*ROW('Sanitation Data'!I182))="","",OFFSET('Sanitation Data'!$I$28,0,10*ROW('Sanitation Data'!I182)))</f>
        <v/>
      </c>
      <c r="DK188" s="305" t="str">
        <f ca="true">+IF(OFFSET('Sanitation Data'!$I$29,0,10*ROW('Sanitation Data'!I182))="","",OFFSET('Sanitation Data'!$I$29,0,10*ROW('Sanitation Data'!I182)))</f>
        <v/>
      </c>
      <c r="DL188" s="305" t="str">
        <f ca="true">+IF(OFFSET('Sanitation Data'!$I$30,0,10*ROW('Sanitation Data'!I182))="","",OFFSET('Sanitation Data'!$I$30,0,10*ROW('Sanitation Data'!I182)))</f>
        <v/>
      </c>
      <c r="DM188" s="305" t="str">
        <f ca="true">+IF(OFFSET('Sanitation Data'!$I$31,0,10*ROW('Sanitation Data'!I182))="","",OFFSET('Sanitation Data'!$I$31,0,10*ROW('Sanitation Data'!I182)))</f>
        <v/>
      </c>
      <c r="DN188" s="305" t="str">
        <f ca="true">+IF(OFFSET('Sanitation Data'!$I$32,0,10*ROW('Sanitation Data'!I182))="","",OFFSET('Sanitation Data'!$I$32,0,10*ROW('Sanitation Data'!I182)))</f>
        <v/>
      </c>
      <c r="DO188" s="305" t="str">
        <f ca="true">+IF(OFFSET('Hygiene Data'!$D$11,0,10*ROW('Hygiene Data'!D182))="","",OFFSET('Hygiene Data'!$D$11,0,10*ROW('Hygiene Data'!D182)))</f>
        <v/>
      </c>
      <c r="DP188" s="305" t="str">
        <f ca="true">+IF(OFFSET('Hygiene Data'!$D$12,0,10*ROW('Hygiene Data'!D182))="","",OFFSET('Hygiene Data'!$D$12,0,10*ROW('Hygiene Data'!D182)))</f>
        <v/>
      </c>
      <c r="DQ188" s="305" t="str">
        <f ca="true">+IF(OFFSET('Hygiene Data'!$D$13,0,10*ROW('Hygiene Data'!D182))="","",OFFSET('Hygiene Data'!$D$13,0,10*ROW('Hygiene Data'!D182)))</f>
        <v/>
      </c>
      <c r="DR188" s="305" t="str">
        <f ca="true">+IF(OFFSET('Hygiene Data'!$E$11,0,10*ROW('Hygiene Data'!E182))="","",OFFSET('Hygiene Data'!$E$11,0,10*ROW('Hygiene Data'!E182)))</f>
        <v/>
      </c>
      <c r="DS188" s="305" t="str">
        <f ca="true">+IF(OFFSET('Hygiene Data'!$E$12,0,10*ROW('Hygiene Data'!E182))="","",OFFSET('Hygiene Data'!$E$12,0,10*ROW('Hygiene Data'!E182)))</f>
        <v/>
      </c>
      <c r="DT188" s="305" t="str">
        <f ca="true">+IF(OFFSET('Hygiene Data'!$E$13,0,10*ROW('Hygiene Data'!E182))="","",OFFSET('Hygiene Data'!$E$13,0,10*ROW('Hygiene Data'!E182)))</f>
        <v/>
      </c>
      <c r="DU188" s="305" t="str">
        <f ca="true">+IF(OFFSET('Hygiene Data'!$F$11,0,10*ROW('Hygiene Data'!F182))="","",OFFSET('Hygiene Data'!$F$11,0,10*ROW('Hygiene Data'!F182)))</f>
        <v/>
      </c>
      <c r="DV188" s="305" t="str">
        <f ca="true">+IF(OFFSET('Hygiene Data'!$F$12,0,10*ROW('Hygiene Data'!F182))="","",OFFSET('Hygiene Data'!$F$12,0,10*ROW('Hygiene Data'!F182)))</f>
        <v/>
      </c>
      <c r="DW188" s="305" t="str">
        <f ca="true">+IF(OFFSET('Hygiene Data'!$F$13,0,10*ROW('Hygiene Data'!F182))="","",OFFSET('Hygiene Data'!$F$13,0,10*ROW('Hygiene Data'!F182)))</f>
        <v/>
      </c>
      <c r="DX188" s="305" t="str">
        <f ca="true">+IF(OFFSET('Hygiene Data'!$G$11,0,10*ROW('Hygiene Data'!G182))="","",OFFSET('Hygiene Data'!$G$11,0,10*ROW('Hygiene Data'!G182)))</f>
        <v/>
      </c>
      <c r="DY188" s="305" t="str">
        <f ca="true">+IF(OFFSET('Hygiene Data'!$G$12,0,10*ROW('Hygiene Data'!G182))="","",OFFSET('Hygiene Data'!$G$12,0,10*ROW('Hygiene Data'!G182)))</f>
        <v/>
      </c>
      <c r="DZ188" s="305" t="str">
        <f ca="true">+IF(OFFSET('Hygiene Data'!$G$13,0,10*ROW('Hygiene Data'!G182))="","",OFFSET('Hygiene Data'!$G$13,0,10*ROW('Hygiene Data'!G182)))</f>
        <v/>
      </c>
      <c r="EA188" s="305" t="str">
        <f ca="true">+IF(OFFSET('Hygiene Data'!$H$11,0,10*ROW('Hygiene Data'!H182))="","",OFFSET('Hygiene Data'!$H$11,0,10*ROW('Hygiene Data'!H182)))</f>
        <v/>
      </c>
      <c r="EB188" s="305" t="str">
        <f ca="true">+IF(OFFSET('Hygiene Data'!$H$12,0,10*ROW('Hygiene Data'!H182))="","",OFFSET('Hygiene Data'!$H$12,0,10*ROW('Hygiene Data'!H182)))</f>
        <v/>
      </c>
      <c r="EC188" s="305" t="str">
        <f ca="true">+IF(OFFSET('Hygiene Data'!$H$13,0,10*ROW('Hygiene Data'!H182))="","",OFFSET('Hygiene Data'!$H$13,0,10*ROW('Hygiene Data'!H182)))</f>
        <v/>
      </c>
      <c r="ED188" s="305" t="str">
        <f ca="true">+IF(OFFSET('Hygiene Data'!$I$11,0,10*ROW('Hygiene Data'!I182))="","",OFFSET('Hygiene Data'!$I$11,0,10*ROW('Hygiene Data'!I182)))</f>
        <v/>
      </c>
      <c r="EE188" s="305" t="str">
        <f ca="true">+IF(OFFSET('Hygiene Data'!$I$12,0,10*ROW('Hygiene Data'!I182))="","",OFFSET('Hygiene Data'!$I$12,0,10*ROW('Hygiene Data'!I182)))</f>
        <v/>
      </c>
      <c r="EF188" s="305"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61"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5"/>
      <c r="BS189" s="305" t="str">
        <f ca="true">+IF(OFFSET('Water Data'!$D$27,0,10*ROW('Water Data'!D183))="","",OFFSET('Water Data'!$D$27,0,10*ROW('Water Data'!D183)))</f>
        <v/>
      </c>
      <c r="BT189" s="305" t="str">
        <f ca="true">+IF(OFFSET('Water Data'!$D$28,0,10*ROW('Water Data'!D183))="","",OFFSET('Water Data'!$D$28,0,10*ROW('Water Data'!D183)))</f>
        <v/>
      </c>
      <c r="BU189" s="305" t="str">
        <f ca="true">+IF(OFFSET('Water Data'!$D$29,0,10*ROW('Water Data'!D183))="","",OFFSET('Water Data'!$D$29,0,10*ROW('Water Data'!D183)))</f>
        <v/>
      </c>
      <c r="BV189" s="305" t="str">
        <f ca="true">+IF(OFFSET('Water Data'!$E$27,0,10*ROW('Water Data'!E183))="","",OFFSET('Water Data'!$E$27,0,10*ROW('Water Data'!E183)))</f>
        <v/>
      </c>
      <c r="BW189" s="305" t="str">
        <f ca="true">+IF(OFFSET('Water Data'!$E$28,0,10*ROW('Water Data'!E183))="","",OFFSET('Water Data'!$E$28,0,10*ROW('Water Data'!E183)))</f>
        <v/>
      </c>
      <c r="BX189" s="305" t="str">
        <f ca="true">+IF(OFFSET('Water Data'!$E$29,0,10*ROW('Water Data'!E183))="","",OFFSET('Water Data'!$E$29,0,10*ROW('Water Data'!E183)))</f>
        <v/>
      </c>
      <c r="BY189" s="305" t="str">
        <f ca="true">+IF(OFFSET('Water Data'!$F$27,0,10*ROW('Water Data'!F183))="","",OFFSET('Water Data'!$F$27,0,10*ROW('Water Data'!F183)))</f>
        <v/>
      </c>
      <c r="BZ189" s="305" t="str">
        <f ca="true">+IF(OFFSET('Water Data'!$F$28,0,10*ROW('Water Data'!F183))="","",OFFSET('Water Data'!$F$28,0,10*ROW('Water Data'!F183)))</f>
        <v/>
      </c>
      <c r="CA189" s="305" t="str">
        <f ca="true">+IF(OFFSET('Water Data'!$F$29,0,10*ROW('Water Data'!F183))="","",OFFSET('Water Data'!$F$29,0,10*ROW('Water Data'!F183)))</f>
        <v/>
      </c>
      <c r="CB189" s="305" t="str">
        <f ca="true">+IF(OFFSET('Water Data'!$G$27,0,10*ROW('Water Data'!G183))="","",OFFSET('Water Data'!$G$27,0,10*ROW('Water Data'!G183)))</f>
        <v/>
      </c>
      <c r="CC189" s="305" t="str">
        <f ca="true">+IF(OFFSET('Water Data'!$G$28,0,10*ROW('Water Data'!G183))="","",OFFSET('Water Data'!$G$28,0,10*ROW('Water Data'!G183)))</f>
        <v/>
      </c>
      <c r="CD189" s="305" t="str">
        <f ca="true">+IF(OFFSET('Water Data'!$G$29,0,10*ROW('Water Data'!G183))="","",OFFSET('Water Data'!$G$29,0,10*ROW('Water Data'!G183)))</f>
        <v/>
      </c>
      <c r="CE189" s="305" t="str">
        <f ca="true">+IF(OFFSET('Water Data'!$H$27,0,10*ROW('Water Data'!H183))="","",OFFSET('Water Data'!$H$27,0,10*ROW('Water Data'!H183)))</f>
        <v/>
      </c>
      <c r="CF189" s="305" t="str">
        <f ca="true">+IF(OFFSET('Water Data'!$H$28,0,10*ROW('Water Data'!H183))="","",OFFSET('Water Data'!$H$28,0,10*ROW('Water Data'!H183)))</f>
        <v/>
      </c>
      <c r="CG189" s="305" t="str">
        <f ca="true">+IF(OFFSET('Water Data'!$H$29,0,10*ROW('Water Data'!H183))="","",OFFSET('Water Data'!$H$29,0,10*ROW('Water Data'!H183)))</f>
        <v/>
      </c>
      <c r="CH189" s="305" t="str">
        <f ca="true">+IF(OFFSET('Water Data'!$I$27,0,10*ROW('Water Data'!I183))="","",OFFSET('Water Data'!$I$27,0,10*ROW('Water Data'!I183)))</f>
        <v/>
      </c>
      <c r="CI189" s="305" t="str">
        <f ca="true">+IF(OFFSET('Water Data'!$I$28,0,10*ROW('Water Data'!I183))="","",OFFSET('Water Data'!$I$28,0,10*ROW('Water Data'!I183)))</f>
        <v/>
      </c>
      <c r="CJ189" s="305" t="str">
        <f ca="true">+IF(OFFSET('Water Data'!$I$29,0,10*ROW('Water Data'!I183))="","",OFFSET('Water Data'!$I$29,0,10*ROW('Water Data'!I183)))</f>
        <v/>
      </c>
      <c r="CK189" s="305" t="str">
        <f ca="true">+IF(OFFSET('Sanitation Data'!$D$28,0,10*ROW('Sanitation Data'!D183))="","",OFFSET('Sanitation Data'!$D$28,0,10*ROW('Sanitation Data'!D183)))</f>
        <v/>
      </c>
      <c r="CL189" s="305" t="str">
        <f ca="true">+IF(OFFSET('Sanitation Data'!$D$29,0,10*ROW('Sanitation Data'!D183))="","",OFFSET('Sanitation Data'!$D$29,0,10*ROW('Sanitation Data'!D183)))</f>
        <v/>
      </c>
      <c r="CM189" s="305" t="str">
        <f ca="true">+IF(OFFSET('Sanitation Data'!$D$30,0,10*ROW('Sanitation Data'!D183))="","",OFFSET('Sanitation Data'!$D$30,0,10*ROW('Sanitation Data'!D183)))</f>
        <v/>
      </c>
      <c r="CN189" s="305" t="str">
        <f ca="true">+IF(OFFSET('Sanitation Data'!$D$31,0,10*ROW('Sanitation Data'!D183))="","",OFFSET('Sanitation Data'!$D$31,0,10*ROW('Sanitation Data'!D183)))</f>
        <v/>
      </c>
      <c r="CO189" s="305" t="str">
        <f ca="true">+IF(OFFSET('Sanitation Data'!$D$32,0,10*ROW('Sanitation Data'!D183))="","",OFFSET('Sanitation Data'!$D$32,0,10*ROW('Sanitation Data'!D183)))</f>
        <v/>
      </c>
      <c r="CP189" s="305" t="str">
        <f ca="true">+IF(OFFSET('Sanitation Data'!$E$28,0,10*ROW('Sanitation Data'!E183))="","",OFFSET('Sanitation Data'!$E$28,0,10*ROW('Sanitation Data'!E183)))</f>
        <v/>
      </c>
      <c r="CQ189" s="305" t="str">
        <f ca="true">+IF(OFFSET('Sanitation Data'!$E$29,0,10*ROW('Sanitation Data'!E183))="","",OFFSET('Sanitation Data'!$E$29,0,10*ROW('Sanitation Data'!E183)))</f>
        <v/>
      </c>
      <c r="CR189" s="305" t="str">
        <f ca="true">+IF(OFFSET('Sanitation Data'!$E$30,0,10*ROW('Sanitation Data'!E183))="","",OFFSET('Sanitation Data'!$E$30,0,10*ROW('Sanitation Data'!E183)))</f>
        <v/>
      </c>
      <c r="CS189" s="305" t="str">
        <f ca="true">+IF(OFFSET('Sanitation Data'!$E$31,0,10*ROW('Sanitation Data'!E183))="","",OFFSET('Sanitation Data'!$E$31,0,10*ROW('Sanitation Data'!E183)))</f>
        <v/>
      </c>
      <c r="CT189" s="305" t="str">
        <f ca="true">+IF(OFFSET('Sanitation Data'!$E$32,0,10*ROW('Sanitation Data'!E183))="","",OFFSET('Sanitation Data'!$E$32,0,10*ROW('Sanitation Data'!E183)))</f>
        <v/>
      </c>
      <c r="CU189" s="305" t="str">
        <f ca="true">+IF(OFFSET('Sanitation Data'!$F$28,0,10*ROW('Sanitation Data'!F183))="","",OFFSET('Sanitation Data'!$F$28,0,10*ROW('Sanitation Data'!F183)))</f>
        <v/>
      </c>
      <c r="CV189" s="305" t="str">
        <f ca="true">+IF(OFFSET('Sanitation Data'!$F$29,0,10*ROW('Sanitation Data'!F183))="","",OFFSET('Sanitation Data'!$F$29,0,10*ROW('Sanitation Data'!F183)))</f>
        <v/>
      </c>
      <c r="CW189" s="305" t="str">
        <f ca="true">+IF(OFFSET('Sanitation Data'!$F$30,0,10*ROW('Sanitation Data'!F183))="","",OFFSET('Sanitation Data'!$F$30,0,10*ROW('Sanitation Data'!F183)))</f>
        <v/>
      </c>
      <c r="CX189" s="305" t="str">
        <f ca="true">+IF(OFFSET('Sanitation Data'!$F$31,0,10*ROW('Sanitation Data'!F183))="","",OFFSET('Sanitation Data'!$F$31,0,10*ROW('Sanitation Data'!F183)))</f>
        <v/>
      </c>
      <c r="CY189" s="305" t="str">
        <f ca="true">+IF(OFFSET('Sanitation Data'!$F$32,0,10*ROW('Sanitation Data'!F183))="","",OFFSET('Sanitation Data'!$F$32,0,10*ROW('Sanitation Data'!F183)))</f>
        <v/>
      </c>
      <c r="CZ189" s="305" t="str">
        <f ca="true">+IF(OFFSET('Sanitation Data'!$G$28,0,10*ROW('Sanitation Data'!G183))="","",OFFSET('Sanitation Data'!$G$28,0,10*ROW('Sanitation Data'!G183)))</f>
        <v/>
      </c>
      <c r="DA189" s="305" t="str">
        <f ca="true">+IF(OFFSET('Sanitation Data'!$G$29,0,10*ROW('Sanitation Data'!G183))="","",OFFSET('Sanitation Data'!$G$29,0,10*ROW('Sanitation Data'!G183)))</f>
        <v/>
      </c>
      <c r="DB189" s="305" t="str">
        <f ca="true">+IF(OFFSET('Sanitation Data'!$G$30,0,10*ROW('Sanitation Data'!G183))="","",OFFSET('Sanitation Data'!$G$30,0,10*ROW('Sanitation Data'!G183)))</f>
        <v/>
      </c>
      <c r="DC189" s="305" t="str">
        <f ca="true">+IF(OFFSET('Sanitation Data'!$G$31,0,10*ROW('Sanitation Data'!G183))="","",OFFSET('Sanitation Data'!$G$31,0,10*ROW('Sanitation Data'!G183)))</f>
        <v/>
      </c>
      <c r="DD189" s="305" t="str">
        <f ca="true">+IF(OFFSET('Sanitation Data'!$G$32,0,10*ROW('Sanitation Data'!G183))="","",OFFSET('Sanitation Data'!$G$32,0,10*ROW('Sanitation Data'!G183)))</f>
        <v/>
      </c>
      <c r="DE189" s="305" t="str">
        <f ca="true">+IF(OFFSET('Sanitation Data'!$H$28,0,10*ROW('Sanitation Data'!H183))="","",OFFSET('Sanitation Data'!$H$28,0,10*ROW('Sanitation Data'!H183)))</f>
        <v/>
      </c>
      <c r="DF189" s="305" t="str">
        <f ca="true">+IF(OFFSET('Sanitation Data'!$H$29,0,10*ROW('Sanitation Data'!H183))="","",OFFSET('Sanitation Data'!$H$29,0,10*ROW('Sanitation Data'!H183)))</f>
        <v/>
      </c>
      <c r="DG189" s="305" t="str">
        <f ca="true">+IF(OFFSET('Sanitation Data'!$H$30,0,10*ROW('Sanitation Data'!H183))="","",OFFSET('Sanitation Data'!$H$30,0,10*ROW('Sanitation Data'!H183)))</f>
        <v/>
      </c>
      <c r="DH189" s="305" t="str">
        <f ca="true">+IF(OFFSET('Sanitation Data'!$H$31,0,10*ROW('Sanitation Data'!H183))="","",OFFSET('Sanitation Data'!$H$31,0,10*ROW('Sanitation Data'!H183)))</f>
        <v/>
      </c>
      <c r="DI189" s="305" t="str">
        <f ca="true">+IF(OFFSET('Sanitation Data'!$H$32,0,10*ROW('Sanitation Data'!H183))="","",OFFSET('Sanitation Data'!$H$32,0,10*ROW('Sanitation Data'!H183)))</f>
        <v/>
      </c>
      <c r="DJ189" s="305" t="str">
        <f ca="true">+IF(OFFSET('Sanitation Data'!$I$28,0,10*ROW('Sanitation Data'!I183))="","",OFFSET('Sanitation Data'!$I$28,0,10*ROW('Sanitation Data'!I183)))</f>
        <v/>
      </c>
      <c r="DK189" s="305" t="str">
        <f ca="true">+IF(OFFSET('Sanitation Data'!$I$29,0,10*ROW('Sanitation Data'!I183))="","",OFFSET('Sanitation Data'!$I$29,0,10*ROW('Sanitation Data'!I183)))</f>
        <v/>
      </c>
      <c r="DL189" s="305" t="str">
        <f ca="true">+IF(OFFSET('Sanitation Data'!$I$30,0,10*ROW('Sanitation Data'!I183))="","",OFFSET('Sanitation Data'!$I$30,0,10*ROW('Sanitation Data'!I183)))</f>
        <v/>
      </c>
      <c r="DM189" s="305" t="str">
        <f ca="true">+IF(OFFSET('Sanitation Data'!$I$31,0,10*ROW('Sanitation Data'!I183))="","",OFFSET('Sanitation Data'!$I$31,0,10*ROW('Sanitation Data'!I183)))</f>
        <v/>
      </c>
      <c r="DN189" s="305" t="str">
        <f ca="true">+IF(OFFSET('Sanitation Data'!$I$32,0,10*ROW('Sanitation Data'!I183))="","",OFFSET('Sanitation Data'!$I$32,0,10*ROW('Sanitation Data'!I183)))</f>
        <v/>
      </c>
      <c r="DO189" s="305" t="str">
        <f ca="true">+IF(OFFSET('Hygiene Data'!$D$11,0,10*ROW('Hygiene Data'!D183))="","",OFFSET('Hygiene Data'!$D$11,0,10*ROW('Hygiene Data'!D183)))</f>
        <v/>
      </c>
      <c r="DP189" s="305" t="str">
        <f ca="true">+IF(OFFSET('Hygiene Data'!$D$12,0,10*ROW('Hygiene Data'!D183))="","",OFFSET('Hygiene Data'!$D$12,0,10*ROW('Hygiene Data'!D183)))</f>
        <v/>
      </c>
      <c r="DQ189" s="305" t="str">
        <f ca="true">+IF(OFFSET('Hygiene Data'!$D$13,0,10*ROW('Hygiene Data'!D183))="","",OFFSET('Hygiene Data'!$D$13,0,10*ROW('Hygiene Data'!D183)))</f>
        <v/>
      </c>
      <c r="DR189" s="305" t="str">
        <f ca="true">+IF(OFFSET('Hygiene Data'!$E$11,0,10*ROW('Hygiene Data'!E183))="","",OFFSET('Hygiene Data'!$E$11,0,10*ROW('Hygiene Data'!E183)))</f>
        <v/>
      </c>
      <c r="DS189" s="305" t="str">
        <f ca="true">+IF(OFFSET('Hygiene Data'!$E$12,0,10*ROW('Hygiene Data'!E183))="","",OFFSET('Hygiene Data'!$E$12,0,10*ROW('Hygiene Data'!E183)))</f>
        <v/>
      </c>
      <c r="DT189" s="305" t="str">
        <f ca="true">+IF(OFFSET('Hygiene Data'!$E$13,0,10*ROW('Hygiene Data'!E183))="","",OFFSET('Hygiene Data'!$E$13,0,10*ROW('Hygiene Data'!E183)))</f>
        <v/>
      </c>
      <c r="DU189" s="305" t="str">
        <f ca="true">+IF(OFFSET('Hygiene Data'!$F$11,0,10*ROW('Hygiene Data'!F183))="","",OFFSET('Hygiene Data'!$F$11,0,10*ROW('Hygiene Data'!F183)))</f>
        <v/>
      </c>
      <c r="DV189" s="305" t="str">
        <f ca="true">+IF(OFFSET('Hygiene Data'!$F$12,0,10*ROW('Hygiene Data'!F183))="","",OFFSET('Hygiene Data'!$F$12,0,10*ROW('Hygiene Data'!F183)))</f>
        <v/>
      </c>
      <c r="DW189" s="305" t="str">
        <f ca="true">+IF(OFFSET('Hygiene Data'!$F$13,0,10*ROW('Hygiene Data'!F183))="","",OFFSET('Hygiene Data'!$F$13,0,10*ROW('Hygiene Data'!F183)))</f>
        <v/>
      </c>
      <c r="DX189" s="305" t="str">
        <f ca="true">+IF(OFFSET('Hygiene Data'!$G$11,0,10*ROW('Hygiene Data'!G183))="","",OFFSET('Hygiene Data'!$G$11,0,10*ROW('Hygiene Data'!G183)))</f>
        <v/>
      </c>
      <c r="DY189" s="305" t="str">
        <f ca="true">+IF(OFFSET('Hygiene Data'!$G$12,0,10*ROW('Hygiene Data'!G183))="","",OFFSET('Hygiene Data'!$G$12,0,10*ROW('Hygiene Data'!G183)))</f>
        <v/>
      </c>
      <c r="DZ189" s="305" t="str">
        <f ca="true">+IF(OFFSET('Hygiene Data'!$G$13,0,10*ROW('Hygiene Data'!G183))="","",OFFSET('Hygiene Data'!$G$13,0,10*ROW('Hygiene Data'!G183)))</f>
        <v/>
      </c>
      <c r="EA189" s="305" t="str">
        <f ca="true">+IF(OFFSET('Hygiene Data'!$H$11,0,10*ROW('Hygiene Data'!H183))="","",OFFSET('Hygiene Data'!$H$11,0,10*ROW('Hygiene Data'!H183)))</f>
        <v/>
      </c>
      <c r="EB189" s="305" t="str">
        <f ca="true">+IF(OFFSET('Hygiene Data'!$H$12,0,10*ROW('Hygiene Data'!H183))="","",OFFSET('Hygiene Data'!$H$12,0,10*ROW('Hygiene Data'!H183)))</f>
        <v/>
      </c>
      <c r="EC189" s="305" t="str">
        <f ca="true">+IF(OFFSET('Hygiene Data'!$H$13,0,10*ROW('Hygiene Data'!H183))="","",OFFSET('Hygiene Data'!$H$13,0,10*ROW('Hygiene Data'!H183)))</f>
        <v/>
      </c>
      <c r="ED189" s="305" t="str">
        <f ca="true">+IF(OFFSET('Hygiene Data'!$I$11,0,10*ROW('Hygiene Data'!I183))="","",OFFSET('Hygiene Data'!$I$11,0,10*ROW('Hygiene Data'!I183)))</f>
        <v/>
      </c>
      <c r="EE189" s="305" t="str">
        <f ca="true">+IF(OFFSET('Hygiene Data'!$I$12,0,10*ROW('Hygiene Data'!I183))="","",OFFSET('Hygiene Data'!$I$12,0,10*ROW('Hygiene Data'!I183)))</f>
        <v/>
      </c>
      <c r="EF189" s="305"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61"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5"/>
      <c r="BS190" s="305" t="str">
        <f ca="true">+IF(OFFSET('Water Data'!$D$27,0,10*ROW('Water Data'!D184))="","",OFFSET('Water Data'!$D$27,0,10*ROW('Water Data'!D184)))</f>
        <v/>
      </c>
      <c r="BT190" s="305" t="str">
        <f ca="true">+IF(OFFSET('Water Data'!$D$28,0,10*ROW('Water Data'!D184))="","",OFFSET('Water Data'!$D$28,0,10*ROW('Water Data'!D184)))</f>
        <v/>
      </c>
      <c r="BU190" s="305" t="str">
        <f ca="true">+IF(OFFSET('Water Data'!$D$29,0,10*ROW('Water Data'!D184))="","",OFFSET('Water Data'!$D$29,0,10*ROW('Water Data'!D184)))</f>
        <v/>
      </c>
      <c r="BV190" s="305" t="str">
        <f ca="true">+IF(OFFSET('Water Data'!$E$27,0,10*ROW('Water Data'!E184))="","",OFFSET('Water Data'!$E$27,0,10*ROW('Water Data'!E184)))</f>
        <v/>
      </c>
      <c r="BW190" s="305" t="str">
        <f ca="true">+IF(OFFSET('Water Data'!$E$28,0,10*ROW('Water Data'!E184))="","",OFFSET('Water Data'!$E$28,0,10*ROW('Water Data'!E184)))</f>
        <v/>
      </c>
      <c r="BX190" s="305" t="str">
        <f ca="true">+IF(OFFSET('Water Data'!$E$29,0,10*ROW('Water Data'!E184))="","",OFFSET('Water Data'!$E$29,0,10*ROW('Water Data'!E184)))</f>
        <v/>
      </c>
      <c r="BY190" s="305" t="str">
        <f ca="true">+IF(OFFSET('Water Data'!$F$27,0,10*ROW('Water Data'!F184))="","",OFFSET('Water Data'!$F$27,0,10*ROW('Water Data'!F184)))</f>
        <v/>
      </c>
      <c r="BZ190" s="305" t="str">
        <f ca="true">+IF(OFFSET('Water Data'!$F$28,0,10*ROW('Water Data'!F184))="","",OFFSET('Water Data'!$F$28,0,10*ROW('Water Data'!F184)))</f>
        <v/>
      </c>
      <c r="CA190" s="305" t="str">
        <f ca="true">+IF(OFFSET('Water Data'!$F$29,0,10*ROW('Water Data'!F184))="","",OFFSET('Water Data'!$F$29,0,10*ROW('Water Data'!F184)))</f>
        <v/>
      </c>
      <c r="CB190" s="305" t="str">
        <f ca="true">+IF(OFFSET('Water Data'!$G$27,0,10*ROW('Water Data'!G184))="","",OFFSET('Water Data'!$G$27,0,10*ROW('Water Data'!G184)))</f>
        <v/>
      </c>
      <c r="CC190" s="305" t="str">
        <f ca="true">+IF(OFFSET('Water Data'!$G$28,0,10*ROW('Water Data'!G184))="","",OFFSET('Water Data'!$G$28,0,10*ROW('Water Data'!G184)))</f>
        <v/>
      </c>
      <c r="CD190" s="305" t="str">
        <f ca="true">+IF(OFFSET('Water Data'!$G$29,0,10*ROW('Water Data'!G184))="","",OFFSET('Water Data'!$G$29,0,10*ROW('Water Data'!G184)))</f>
        <v/>
      </c>
      <c r="CE190" s="305" t="str">
        <f ca="true">+IF(OFFSET('Water Data'!$H$27,0,10*ROW('Water Data'!H184))="","",OFFSET('Water Data'!$H$27,0,10*ROW('Water Data'!H184)))</f>
        <v/>
      </c>
      <c r="CF190" s="305" t="str">
        <f ca="true">+IF(OFFSET('Water Data'!$H$28,0,10*ROW('Water Data'!H184))="","",OFFSET('Water Data'!$H$28,0,10*ROW('Water Data'!H184)))</f>
        <v/>
      </c>
      <c r="CG190" s="305" t="str">
        <f ca="true">+IF(OFFSET('Water Data'!$H$29,0,10*ROW('Water Data'!H184))="","",OFFSET('Water Data'!$H$29,0,10*ROW('Water Data'!H184)))</f>
        <v/>
      </c>
      <c r="CH190" s="305" t="str">
        <f ca="true">+IF(OFFSET('Water Data'!$I$27,0,10*ROW('Water Data'!I184))="","",OFFSET('Water Data'!$I$27,0,10*ROW('Water Data'!I184)))</f>
        <v/>
      </c>
      <c r="CI190" s="305" t="str">
        <f ca="true">+IF(OFFSET('Water Data'!$I$28,0,10*ROW('Water Data'!I184))="","",OFFSET('Water Data'!$I$28,0,10*ROW('Water Data'!I184)))</f>
        <v/>
      </c>
      <c r="CJ190" s="305" t="str">
        <f ca="true">+IF(OFFSET('Water Data'!$I$29,0,10*ROW('Water Data'!I184))="","",OFFSET('Water Data'!$I$29,0,10*ROW('Water Data'!I184)))</f>
        <v/>
      </c>
      <c r="CK190" s="305" t="str">
        <f ca="true">+IF(OFFSET('Sanitation Data'!$D$28,0,10*ROW('Sanitation Data'!D184))="","",OFFSET('Sanitation Data'!$D$28,0,10*ROW('Sanitation Data'!D184)))</f>
        <v/>
      </c>
      <c r="CL190" s="305" t="str">
        <f ca="true">+IF(OFFSET('Sanitation Data'!$D$29,0,10*ROW('Sanitation Data'!D184))="","",OFFSET('Sanitation Data'!$D$29,0,10*ROW('Sanitation Data'!D184)))</f>
        <v/>
      </c>
      <c r="CM190" s="305" t="str">
        <f ca="true">+IF(OFFSET('Sanitation Data'!$D$30,0,10*ROW('Sanitation Data'!D184))="","",OFFSET('Sanitation Data'!$D$30,0,10*ROW('Sanitation Data'!D184)))</f>
        <v/>
      </c>
      <c r="CN190" s="305" t="str">
        <f ca="true">+IF(OFFSET('Sanitation Data'!$D$31,0,10*ROW('Sanitation Data'!D184))="","",OFFSET('Sanitation Data'!$D$31,0,10*ROW('Sanitation Data'!D184)))</f>
        <v/>
      </c>
      <c r="CO190" s="305" t="str">
        <f ca="true">+IF(OFFSET('Sanitation Data'!$D$32,0,10*ROW('Sanitation Data'!D184))="","",OFFSET('Sanitation Data'!$D$32,0,10*ROW('Sanitation Data'!D184)))</f>
        <v/>
      </c>
      <c r="CP190" s="305" t="str">
        <f ca="true">+IF(OFFSET('Sanitation Data'!$E$28,0,10*ROW('Sanitation Data'!E184))="","",OFFSET('Sanitation Data'!$E$28,0,10*ROW('Sanitation Data'!E184)))</f>
        <v/>
      </c>
      <c r="CQ190" s="305" t="str">
        <f ca="true">+IF(OFFSET('Sanitation Data'!$E$29,0,10*ROW('Sanitation Data'!E184))="","",OFFSET('Sanitation Data'!$E$29,0,10*ROW('Sanitation Data'!E184)))</f>
        <v/>
      </c>
      <c r="CR190" s="305" t="str">
        <f ca="true">+IF(OFFSET('Sanitation Data'!$E$30,0,10*ROW('Sanitation Data'!E184))="","",OFFSET('Sanitation Data'!$E$30,0,10*ROW('Sanitation Data'!E184)))</f>
        <v/>
      </c>
      <c r="CS190" s="305" t="str">
        <f ca="true">+IF(OFFSET('Sanitation Data'!$E$31,0,10*ROW('Sanitation Data'!E184))="","",OFFSET('Sanitation Data'!$E$31,0,10*ROW('Sanitation Data'!E184)))</f>
        <v/>
      </c>
      <c r="CT190" s="305" t="str">
        <f ca="true">+IF(OFFSET('Sanitation Data'!$E$32,0,10*ROW('Sanitation Data'!E184))="","",OFFSET('Sanitation Data'!$E$32,0,10*ROW('Sanitation Data'!E184)))</f>
        <v/>
      </c>
      <c r="CU190" s="305" t="str">
        <f ca="true">+IF(OFFSET('Sanitation Data'!$F$28,0,10*ROW('Sanitation Data'!F184))="","",OFFSET('Sanitation Data'!$F$28,0,10*ROW('Sanitation Data'!F184)))</f>
        <v/>
      </c>
      <c r="CV190" s="305" t="str">
        <f ca="true">+IF(OFFSET('Sanitation Data'!$F$29,0,10*ROW('Sanitation Data'!F184))="","",OFFSET('Sanitation Data'!$F$29,0,10*ROW('Sanitation Data'!F184)))</f>
        <v/>
      </c>
      <c r="CW190" s="305" t="str">
        <f ca="true">+IF(OFFSET('Sanitation Data'!$F$30,0,10*ROW('Sanitation Data'!F184))="","",OFFSET('Sanitation Data'!$F$30,0,10*ROW('Sanitation Data'!F184)))</f>
        <v/>
      </c>
      <c r="CX190" s="305" t="str">
        <f ca="true">+IF(OFFSET('Sanitation Data'!$F$31,0,10*ROW('Sanitation Data'!F184))="","",OFFSET('Sanitation Data'!$F$31,0,10*ROW('Sanitation Data'!F184)))</f>
        <v/>
      </c>
      <c r="CY190" s="305" t="str">
        <f ca="true">+IF(OFFSET('Sanitation Data'!$F$32,0,10*ROW('Sanitation Data'!F184))="","",OFFSET('Sanitation Data'!$F$32,0,10*ROW('Sanitation Data'!F184)))</f>
        <v/>
      </c>
      <c r="CZ190" s="305" t="str">
        <f ca="true">+IF(OFFSET('Sanitation Data'!$G$28,0,10*ROW('Sanitation Data'!G184))="","",OFFSET('Sanitation Data'!$G$28,0,10*ROW('Sanitation Data'!G184)))</f>
        <v/>
      </c>
      <c r="DA190" s="305" t="str">
        <f ca="true">+IF(OFFSET('Sanitation Data'!$G$29,0,10*ROW('Sanitation Data'!G184))="","",OFFSET('Sanitation Data'!$G$29,0,10*ROW('Sanitation Data'!G184)))</f>
        <v/>
      </c>
      <c r="DB190" s="305" t="str">
        <f ca="true">+IF(OFFSET('Sanitation Data'!$G$30,0,10*ROW('Sanitation Data'!G184))="","",OFFSET('Sanitation Data'!$G$30,0,10*ROW('Sanitation Data'!G184)))</f>
        <v/>
      </c>
      <c r="DC190" s="305" t="str">
        <f ca="true">+IF(OFFSET('Sanitation Data'!$G$31,0,10*ROW('Sanitation Data'!G184))="","",OFFSET('Sanitation Data'!$G$31,0,10*ROW('Sanitation Data'!G184)))</f>
        <v/>
      </c>
      <c r="DD190" s="305" t="str">
        <f ca="true">+IF(OFFSET('Sanitation Data'!$G$32,0,10*ROW('Sanitation Data'!G184))="","",OFFSET('Sanitation Data'!$G$32,0,10*ROW('Sanitation Data'!G184)))</f>
        <v/>
      </c>
      <c r="DE190" s="305" t="str">
        <f ca="true">+IF(OFFSET('Sanitation Data'!$H$28,0,10*ROW('Sanitation Data'!H184))="","",OFFSET('Sanitation Data'!$H$28,0,10*ROW('Sanitation Data'!H184)))</f>
        <v/>
      </c>
      <c r="DF190" s="305" t="str">
        <f ca="true">+IF(OFFSET('Sanitation Data'!$H$29,0,10*ROW('Sanitation Data'!H184))="","",OFFSET('Sanitation Data'!$H$29,0,10*ROW('Sanitation Data'!H184)))</f>
        <v/>
      </c>
      <c r="DG190" s="305" t="str">
        <f ca="true">+IF(OFFSET('Sanitation Data'!$H$30,0,10*ROW('Sanitation Data'!H184))="","",OFFSET('Sanitation Data'!$H$30,0,10*ROW('Sanitation Data'!H184)))</f>
        <v/>
      </c>
      <c r="DH190" s="305" t="str">
        <f ca="true">+IF(OFFSET('Sanitation Data'!$H$31,0,10*ROW('Sanitation Data'!H184))="","",OFFSET('Sanitation Data'!$H$31,0,10*ROW('Sanitation Data'!H184)))</f>
        <v/>
      </c>
      <c r="DI190" s="305" t="str">
        <f ca="true">+IF(OFFSET('Sanitation Data'!$H$32,0,10*ROW('Sanitation Data'!H184))="","",OFFSET('Sanitation Data'!$H$32,0,10*ROW('Sanitation Data'!H184)))</f>
        <v/>
      </c>
      <c r="DJ190" s="305" t="str">
        <f ca="true">+IF(OFFSET('Sanitation Data'!$I$28,0,10*ROW('Sanitation Data'!I184))="","",OFFSET('Sanitation Data'!$I$28,0,10*ROW('Sanitation Data'!I184)))</f>
        <v/>
      </c>
      <c r="DK190" s="305" t="str">
        <f ca="true">+IF(OFFSET('Sanitation Data'!$I$29,0,10*ROW('Sanitation Data'!I184))="","",OFFSET('Sanitation Data'!$I$29,0,10*ROW('Sanitation Data'!I184)))</f>
        <v/>
      </c>
      <c r="DL190" s="305" t="str">
        <f ca="true">+IF(OFFSET('Sanitation Data'!$I$30,0,10*ROW('Sanitation Data'!I184))="","",OFFSET('Sanitation Data'!$I$30,0,10*ROW('Sanitation Data'!I184)))</f>
        <v/>
      </c>
      <c r="DM190" s="305" t="str">
        <f ca="true">+IF(OFFSET('Sanitation Data'!$I$31,0,10*ROW('Sanitation Data'!I184))="","",OFFSET('Sanitation Data'!$I$31,0,10*ROW('Sanitation Data'!I184)))</f>
        <v/>
      </c>
      <c r="DN190" s="305" t="str">
        <f ca="true">+IF(OFFSET('Sanitation Data'!$I$32,0,10*ROW('Sanitation Data'!I184))="","",OFFSET('Sanitation Data'!$I$32,0,10*ROW('Sanitation Data'!I184)))</f>
        <v/>
      </c>
      <c r="DO190" s="305" t="str">
        <f ca="true">+IF(OFFSET('Hygiene Data'!$D$11,0,10*ROW('Hygiene Data'!D184))="","",OFFSET('Hygiene Data'!$D$11,0,10*ROW('Hygiene Data'!D184)))</f>
        <v/>
      </c>
      <c r="DP190" s="305" t="str">
        <f ca="true">+IF(OFFSET('Hygiene Data'!$D$12,0,10*ROW('Hygiene Data'!D184))="","",OFFSET('Hygiene Data'!$D$12,0,10*ROW('Hygiene Data'!D184)))</f>
        <v/>
      </c>
      <c r="DQ190" s="305" t="str">
        <f ca="true">+IF(OFFSET('Hygiene Data'!$D$13,0,10*ROW('Hygiene Data'!D184))="","",OFFSET('Hygiene Data'!$D$13,0,10*ROW('Hygiene Data'!D184)))</f>
        <v/>
      </c>
      <c r="DR190" s="305" t="str">
        <f ca="true">+IF(OFFSET('Hygiene Data'!$E$11,0,10*ROW('Hygiene Data'!E184))="","",OFFSET('Hygiene Data'!$E$11,0,10*ROW('Hygiene Data'!E184)))</f>
        <v/>
      </c>
      <c r="DS190" s="305" t="str">
        <f ca="true">+IF(OFFSET('Hygiene Data'!$E$12,0,10*ROW('Hygiene Data'!E184))="","",OFFSET('Hygiene Data'!$E$12,0,10*ROW('Hygiene Data'!E184)))</f>
        <v/>
      </c>
      <c r="DT190" s="305" t="str">
        <f ca="true">+IF(OFFSET('Hygiene Data'!$E$13,0,10*ROW('Hygiene Data'!E184))="","",OFFSET('Hygiene Data'!$E$13,0,10*ROW('Hygiene Data'!E184)))</f>
        <v/>
      </c>
      <c r="DU190" s="305" t="str">
        <f ca="true">+IF(OFFSET('Hygiene Data'!$F$11,0,10*ROW('Hygiene Data'!F184))="","",OFFSET('Hygiene Data'!$F$11,0,10*ROW('Hygiene Data'!F184)))</f>
        <v/>
      </c>
      <c r="DV190" s="305" t="str">
        <f ca="true">+IF(OFFSET('Hygiene Data'!$F$12,0,10*ROW('Hygiene Data'!F184))="","",OFFSET('Hygiene Data'!$F$12,0,10*ROW('Hygiene Data'!F184)))</f>
        <v/>
      </c>
      <c r="DW190" s="305" t="str">
        <f ca="true">+IF(OFFSET('Hygiene Data'!$F$13,0,10*ROW('Hygiene Data'!F184))="","",OFFSET('Hygiene Data'!$F$13,0,10*ROW('Hygiene Data'!F184)))</f>
        <v/>
      </c>
      <c r="DX190" s="305" t="str">
        <f ca="true">+IF(OFFSET('Hygiene Data'!$G$11,0,10*ROW('Hygiene Data'!G184))="","",OFFSET('Hygiene Data'!$G$11,0,10*ROW('Hygiene Data'!G184)))</f>
        <v/>
      </c>
      <c r="DY190" s="305" t="str">
        <f ca="true">+IF(OFFSET('Hygiene Data'!$G$12,0,10*ROW('Hygiene Data'!G184))="","",OFFSET('Hygiene Data'!$G$12,0,10*ROW('Hygiene Data'!G184)))</f>
        <v/>
      </c>
      <c r="DZ190" s="305" t="str">
        <f ca="true">+IF(OFFSET('Hygiene Data'!$G$13,0,10*ROW('Hygiene Data'!G184))="","",OFFSET('Hygiene Data'!$G$13,0,10*ROW('Hygiene Data'!G184)))</f>
        <v/>
      </c>
      <c r="EA190" s="305" t="str">
        <f ca="true">+IF(OFFSET('Hygiene Data'!$H$11,0,10*ROW('Hygiene Data'!H184))="","",OFFSET('Hygiene Data'!$H$11,0,10*ROW('Hygiene Data'!H184)))</f>
        <v/>
      </c>
      <c r="EB190" s="305" t="str">
        <f ca="true">+IF(OFFSET('Hygiene Data'!$H$12,0,10*ROW('Hygiene Data'!H184))="","",OFFSET('Hygiene Data'!$H$12,0,10*ROW('Hygiene Data'!H184)))</f>
        <v/>
      </c>
      <c r="EC190" s="305" t="str">
        <f ca="true">+IF(OFFSET('Hygiene Data'!$H$13,0,10*ROW('Hygiene Data'!H184))="","",OFFSET('Hygiene Data'!$H$13,0,10*ROW('Hygiene Data'!H184)))</f>
        <v/>
      </c>
      <c r="ED190" s="305" t="str">
        <f ca="true">+IF(OFFSET('Hygiene Data'!$I$11,0,10*ROW('Hygiene Data'!I184))="","",OFFSET('Hygiene Data'!$I$11,0,10*ROW('Hygiene Data'!I184)))</f>
        <v/>
      </c>
      <c r="EE190" s="305" t="str">
        <f ca="true">+IF(OFFSET('Hygiene Data'!$I$12,0,10*ROW('Hygiene Data'!I184))="","",OFFSET('Hygiene Data'!$I$12,0,10*ROW('Hygiene Data'!I184)))</f>
        <v/>
      </c>
      <c r="EF190" s="305"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61"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5"/>
      <c r="BS191" s="305" t="str">
        <f ca="true">+IF(OFFSET('Water Data'!$D$27,0,10*ROW('Water Data'!D185))="","",OFFSET('Water Data'!$D$27,0,10*ROW('Water Data'!D185)))</f>
        <v/>
      </c>
      <c r="BT191" s="305" t="str">
        <f ca="true">+IF(OFFSET('Water Data'!$D$28,0,10*ROW('Water Data'!D185))="","",OFFSET('Water Data'!$D$28,0,10*ROW('Water Data'!D185)))</f>
        <v/>
      </c>
      <c r="BU191" s="305" t="str">
        <f ca="true">+IF(OFFSET('Water Data'!$D$29,0,10*ROW('Water Data'!D185))="","",OFFSET('Water Data'!$D$29,0,10*ROW('Water Data'!D185)))</f>
        <v/>
      </c>
      <c r="BV191" s="305" t="str">
        <f ca="true">+IF(OFFSET('Water Data'!$E$27,0,10*ROW('Water Data'!E185))="","",OFFSET('Water Data'!$E$27,0,10*ROW('Water Data'!E185)))</f>
        <v/>
      </c>
      <c r="BW191" s="305" t="str">
        <f ca="true">+IF(OFFSET('Water Data'!$E$28,0,10*ROW('Water Data'!E185))="","",OFFSET('Water Data'!$E$28,0,10*ROW('Water Data'!E185)))</f>
        <v/>
      </c>
      <c r="BX191" s="305" t="str">
        <f ca="true">+IF(OFFSET('Water Data'!$E$29,0,10*ROW('Water Data'!E185))="","",OFFSET('Water Data'!$E$29,0,10*ROW('Water Data'!E185)))</f>
        <v/>
      </c>
      <c r="BY191" s="305" t="str">
        <f ca="true">+IF(OFFSET('Water Data'!$F$27,0,10*ROW('Water Data'!F185))="","",OFFSET('Water Data'!$F$27,0,10*ROW('Water Data'!F185)))</f>
        <v/>
      </c>
      <c r="BZ191" s="305" t="str">
        <f ca="true">+IF(OFFSET('Water Data'!$F$28,0,10*ROW('Water Data'!F185))="","",OFFSET('Water Data'!$F$28,0,10*ROW('Water Data'!F185)))</f>
        <v/>
      </c>
      <c r="CA191" s="305" t="str">
        <f ca="true">+IF(OFFSET('Water Data'!$F$29,0,10*ROW('Water Data'!F185))="","",OFFSET('Water Data'!$F$29,0,10*ROW('Water Data'!F185)))</f>
        <v/>
      </c>
      <c r="CB191" s="305" t="str">
        <f ca="true">+IF(OFFSET('Water Data'!$G$27,0,10*ROW('Water Data'!G185))="","",OFFSET('Water Data'!$G$27,0,10*ROW('Water Data'!G185)))</f>
        <v/>
      </c>
      <c r="CC191" s="305" t="str">
        <f ca="true">+IF(OFFSET('Water Data'!$G$28,0,10*ROW('Water Data'!G185))="","",OFFSET('Water Data'!$G$28,0,10*ROW('Water Data'!G185)))</f>
        <v/>
      </c>
      <c r="CD191" s="305" t="str">
        <f ca="true">+IF(OFFSET('Water Data'!$G$29,0,10*ROW('Water Data'!G185))="","",OFFSET('Water Data'!$G$29,0,10*ROW('Water Data'!G185)))</f>
        <v/>
      </c>
      <c r="CE191" s="305" t="str">
        <f ca="true">+IF(OFFSET('Water Data'!$H$27,0,10*ROW('Water Data'!H185))="","",OFFSET('Water Data'!$H$27,0,10*ROW('Water Data'!H185)))</f>
        <v/>
      </c>
      <c r="CF191" s="305" t="str">
        <f ca="true">+IF(OFFSET('Water Data'!$H$28,0,10*ROW('Water Data'!H185))="","",OFFSET('Water Data'!$H$28,0,10*ROW('Water Data'!H185)))</f>
        <v/>
      </c>
      <c r="CG191" s="305" t="str">
        <f ca="true">+IF(OFFSET('Water Data'!$H$29,0,10*ROW('Water Data'!H185))="","",OFFSET('Water Data'!$H$29,0,10*ROW('Water Data'!H185)))</f>
        <v/>
      </c>
      <c r="CH191" s="305" t="str">
        <f ca="true">+IF(OFFSET('Water Data'!$I$27,0,10*ROW('Water Data'!I185))="","",OFFSET('Water Data'!$I$27,0,10*ROW('Water Data'!I185)))</f>
        <v/>
      </c>
      <c r="CI191" s="305" t="str">
        <f ca="true">+IF(OFFSET('Water Data'!$I$28,0,10*ROW('Water Data'!I185))="","",OFFSET('Water Data'!$I$28,0,10*ROW('Water Data'!I185)))</f>
        <v/>
      </c>
      <c r="CJ191" s="305" t="str">
        <f ca="true">+IF(OFFSET('Water Data'!$I$29,0,10*ROW('Water Data'!I185))="","",OFFSET('Water Data'!$I$29,0,10*ROW('Water Data'!I185)))</f>
        <v/>
      </c>
      <c r="CK191" s="305" t="str">
        <f ca="true">+IF(OFFSET('Sanitation Data'!$D$28,0,10*ROW('Sanitation Data'!D185))="","",OFFSET('Sanitation Data'!$D$28,0,10*ROW('Sanitation Data'!D185)))</f>
        <v/>
      </c>
      <c r="CL191" s="305" t="str">
        <f ca="true">+IF(OFFSET('Sanitation Data'!$D$29,0,10*ROW('Sanitation Data'!D185))="","",OFFSET('Sanitation Data'!$D$29,0,10*ROW('Sanitation Data'!D185)))</f>
        <v/>
      </c>
      <c r="CM191" s="305" t="str">
        <f ca="true">+IF(OFFSET('Sanitation Data'!$D$30,0,10*ROW('Sanitation Data'!D185))="","",OFFSET('Sanitation Data'!$D$30,0,10*ROW('Sanitation Data'!D185)))</f>
        <v/>
      </c>
      <c r="CN191" s="305" t="str">
        <f ca="true">+IF(OFFSET('Sanitation Data'!$D$31,0,10*ROW('Sanitation Data'!D185))="","",OFFSET('Sanitation Data'!$D$31,0,10*ROW('Sanitation Data'!D185)))</f>
        <v/>
      </c>
      <c r="CO191" s="305" t="str">
        <f ca="true">+IF(OFFSET('Sanitation Data'!$D$32,0,10*ROW('Sanitation Data'!D185))="","",OFFSET('Sanitation Data'!$D$32,0,10*ROW('Sanitation Data'!D185)))</f>
        <v/>
      </c>
      <c r="CP191" s="305" t="str">
        <f ca="true">+IF(OFFSET('Sanitation Data'!$E$28,0,10*ROW('Sanitation Data'!E185))="","",OFFSET('Sanitation Data'!$E$28,0,10*ROW('Sanitation Data'!E185)))</f>
        <v/>
      </c>
      <c r="CQ191" s="305" t="str">
        <f ca="true">+IF(OFFSET('Sanitation Data'!$E$29,0,10*ROW('Sanitation Data'!E185))="","",OFFSET('Sanitation Data'!$E$29,0,10*ROW('Sanitation Data'!E185)))</f>
        <v/>
      </c>
      <c r="CR191" s="305" t="str">
        <f ca="true">+IF(OFFSET('Sanitation Data'!$E$30,0,10*ROW('Sanitation Data'!E185))="","",OFFSET('Sanitation Data'!$E$30,0,10*ROW('Sanitation Data'!E185)))</f>
        <v/>
      </c>
      <c r="CS191" s="305" t="str">
        <f ca="true">+IF(OFFSET('Sanitation Data'!$E$31,0,10*ROW('Sanitation Data'!E185))="","",OFFSET('Sanitation Data'!$E$31,0,10*ROW('Sanitation Data'!E185)))</f>
        <v/>
      </c>
      <c r="CT191" s="305" t="str">
        <f ca="true">+IF(OFFSET('Sanitation Data'!$E$32,0,10*ROW('Sanitation Data'!E185))="","",OFFSET('Sanitation Data'!$E$32,0,10*ROW('Sanitation Data'!E185)))</f>
        <v/>
      </c>
      <c r="CU191" s="305" t="str">
        <f ca="true">+IF(OFFSET('Sanitation Data'!$F$28,0,10*ROW('Sanitation Data'!F185))="","",OFFSET('Sanitation Data'!$F$28,0,10*ROW('Sanitation Data'!F185)))</f>
        <v/>
      </c>
      <c r="CV191" s="305" t="str">
        <f ca="true">+IF(OFFSET('Sanitation Data'!$F$29,0,10*ROW('Sanitation Data'!F185))="","",OFFSET('Sanitation Data'!$F$29,0,10*ROW('Sanitation Data'!F185)))</f>
        <v/>
      </c>
      <c r="CW191" s="305" t="str">
        <f ca="true">+IF(OFFSET('Sanitation Data'!$F$30,0,10*ROW('Sanitation Data'!F185))="","",OFFSET('Sanitation Data'!$F$30,0,10*ROW('Sanitation Data'!F185)))</f>
        <v/>
      </c>
      <c r="CX191" s="305" t="str">
        <f ca="true">+IF(OFFSET('Sanitation Data'!$F$31,0,10*ROW('Sanitation Data'!F185))="","",OFFSET('Sanitation Data'!$F$31,0,10*ROW('Sanitation Data'!F185)))</f>
        <v/>
      </c>
      <c r="CY191" s="305" t="str">
        <f ca="true">+IF(OFFSET('Sanitation Data'!$F$32,0,10*ROW('Sanitation Data'!F185))="","",OFFSET('Sanitation Data'!$F$32,0,10*ROW('Sanitation Data'!F185)))</f>
        <v/>
      </c>
      <c r="CZ191" s="305" t="str">
        <f ca="true">+IF(OFFSET('Sanitation Data'!$G$28,0,10*ROW('Sanitation Data'!G185))="","",OFFSET('Sanitation Data'!$G$28,0,10*ROW('Sanitation Data'!G185)))</f>
        <v/>
      </c>
      <c r="DA191" s="305" t="str">
        <f ca="true">+IF(OFFSET('Sanitation Data'!$G$29,0,10*ROW('Sanitation Data'!G185))="","",OFFSET('Sanitation Data'!$G$29,0,10*ROW('Sanitation Data'!G185)))</f>
        <v/>
      </c>
      <c r="DB191" s="305" t="str">
        <f ca="true">+IF(OFFSET('Sanitation Data'!$G$30,0,10*ROW('Sanitation Data'!G185))="","",OFFSET('Sanitation Data'!$G$30,0,10*ROW('Sanitation Data'!G185)))</f>
        <v/>
      </c>
      <c r="DC191" s="305" t="str">
        <f ca="true">+IF(OFFSET('Sanitation Data'!$G$31,0,10*ROW('Sanitation Data'!G185))="","",OFFSET('Sanitation Data'!$G$31,0,10*ROW('Sanitation Data'!G185)))</f>
        <v/>
      </c>
      <c r="DD191" s="305" t="str">
        <f ca="true">+IF(OFFSET('Sanitation Data'!$G$32,0,10*ROW('Sanitation Data'!G185))="","",OFFSET('Sanitation Data'!$G$32,0,10*ROW('Sanitation Data'!G185)))</f>
        <v/>
      </c>
      <c r="DE191" s="305" t="str">
        <f ca="true">+IF(OFFSET('Sanitation Data'!$H$28,0,10*ROW('Sanitation Data'!H185))="","",OFFSET('Sanitation Data'!$H$28,0,10*ROW('Sanitation Data'!H185)))</f>
        <v/>
      </c>
      <c r="DF191" s="305" t="str">
        <f ca="true">+IF(OFFSET('Sanitation Data'!$H$29,0,10*ROW('Sanitation Data'!H185))="","",OFFSET('Sanitation Data'!$H$29,0,10*ROW('Sanitation Data'!H185)))</f>
        <v/>
      </c>
      <c r="DG191" s="305" t="str">
        <f ca="true">+IF(OFFSET('Sanitation Data'!$H$30,0,10*ROW('Sanitation Data'!H185))="","",OFFSET('Sanitation Data'!$H$30,0,10*ROW('Sanitation Data'!H185)))</f>
        <v/>
      </c>
      <c r="DH191" s="305" t="str">
        <f ca="true">+IF(OFFSET('Sanitation Data'!$H$31,0,10*ROW('Sanitation Data'!H185))="","",OFFSET('Sanitation Data'!$H$31,0,10*ROW('Sanitation Data'!H185)))</f>
        <v/>
      </c>
      <c r="DI191" s="305" t="str">
        <f ca="true">+IF(OFFSET('Sanitation Data'!$H$32,0,10*ROW('Sanitation Data'!H185))="","",OFFSET('Sanitation Data'!$H$32,0,10*ROW('Sanitation Data'!H185)))</f>
        <v/>
      </c>
      <c r="DJ191" s="305" t="str">
        <f ca="true">+IF(OFFSET('Sanitation Data'!$I$28,0,10*ROW('Sanitation Data'!I185))="","",OFFSET('Sanitation Data'!$I$28,0,10*ROW('Sanitation Data'!I185)))</f>
        <v/>
      </c>
      <c r="DK191" s="305" t="str">
        <f ca="true">+IF(OFFSET('Sanitation Data'!$I$29,0,10*ROW('Sanitation Data'!I185))="","",OFFSET('Sanitation Data'!$I$29,0,10*ROW('Sanitation Data'!I185)))</f>
        <v/>
      </c>
      <c r="DL191" s="305" t="str">
        <f ca="true">+IF(OFFSET('Sanitation Data'!$I$30,0,10*ROW('Sanitation Data'!I185))="","",OFFSET('Sanitation Data'!$I$30,0,10*ROW('Sanitation Data'!I185)))</f>
        <v/>
      </c>
      <c r="DM191" s="305" t="str">
        <f ca="true">+IF(OFFSET('Sanitation Data'!$I$31,0,10*ROW('Sanitation Data'!I185))="","",OFFSET('Sanitation Data'!$I$31,0,10*ROW('Sanitation Data'!I185)))</f>
        <v/>
      </c>
      <c r="DN191" s="305" t="str">
        <f ca="true">+IF(OFFSET('Sanitation Data'!$I$32,0,10*ROW('Sanitation Data'!I185))="","",OFFSET('Sanitation Data'!$I$32,0,10*ROW('Sanitation Data'!I185)))</f>
        <v/>
      </c>
      <c r="DO191" s="305" t="str">
        <f ca="true">+IF(OFFSET('Hygiene Data'!$D$11,0,10*ROW('Hygiene Data'!D185))="","",OFFSET('Hygiene Data'!$D$11,0,10*ROW('Hygiene Data'!D185)))</f>
        <v/>
      </c>
      <c r="DP191" s="305" t="str">
        <f ca="true">+IF(OFFSET('Hygiene Data'!$D$12,0,10*ROW('Hygiene Data'!D185))="","",OFFSET('Hygiene Data'!$D$12,0,10*ROW('Hygiene Data'!D185)))</f>
        <v/>
      </c>
      <c r="DQ191" s="305" t="str">
        <f ca="true">+IF(OFFSET('Hygiene Data'!$D$13,0,10*ROW('Hygiene Data'!D185))="","",OFFSET('Hygiene Data'!$D$13,0,10*ROW('Hygiene Data'!D185)))</f>
        <v/>
      </c>
      <c r="DR191" s="305" t="str">
        <f ca="true">+IF(OFFSET('Hygiene Data'!$E$11,0,10*ROW('Hygiene Data'!E185))="","",OFFSET('Hygiene Data'!$E$11,0,10*ROW('Hygiene Data'!E185)))</f>
        <v/>
      </c>
      <c r="DS191" s="305" t="str">
        <f ca="true">+IF(OFFSET('Hygiene Data'!$E$12,0,10*ROW('Hygiene Data'!E185))="","",OFFSET('Hygiene Data'!$E$12,0,10*ROW('Hygiene Data'!E185)))</f>
        <v/>
      </c>
      <c r="DT191" s="305" t="str">
        <f ca="true">+IF(OFFSET('Hygiene Data'!$E$13,0,10*ROW('Hygiene Data'!E185))="","",OFFSET('Hygiene Data'!$E$13,0,10*ROW('Hygiene Data'!E185)))</f>
        <v/>
      </c>
      <c r="DU191" s="305" t="str">
        <f ca="true">+IF(OFFSET('Hygiene Data'!$F$11,0,10*ROW('Hygiene Data'!F185))="","",OFFSET('Hygiene Data'!$F$11,0,10*ROW('Hygiene Data'!F185)))</f>
        <v/>
      </c>
      <c r="DV191" s="305" t="str">
        <f ca="true">+IF(OFFSET('Hygiene Data'!$F$12,0,10*ROW('Hygiene Data'!F185))="","",OFFSET('Hygiene Data'!$F$12,0,10*ROW('Hygiene Data'!F185)))</f>
        <v/>
      </c>
      <c r="DW191" s="305" t="str">
        <f ca="true">+IF(OFFSET('Hygiene Data'!$F$13,0,10*ROW('Hygiene Data'!F185))="","",OFFSET('Hygiene Data'!$F$13,0,10*ROW('Hygiene Data'!F185)))</f>
        <v/>
      </c>
      <c r="DX191" s="305" t="str">
        <f ca="true">+IF(OFFSET('Hygiene Data'!$G$11,0,10*ROW('Hygiene Data'!G185))="","",OFFSET('Hygiene Data'!$G$11,0,10*ROW('Hygiene Data'!G185)))</f>
        <v/>
      </c>
      <c r="DY191" s="305" t="str">
        <f ca="true">+IF(OFFSET('Hygiene Data'!$G$12,0,10*ROW('Hygiene Data'!G185))="","",OFFSET('Hygiene Data'!$G$12,0,10*ROW('Hygiene Data'!G185)))</f>
        <v/>
      </c>
      <c r="DZ191" s="305" t="str">
        <f ca="true">+IF(OFFSET('Hygiene Data'!$G$13,0,10*ROW('Hygiene Data'!G185))="","",OFFSET('Hygiene Data'!$G$13,0,10*ROW('Hygiene Data'!G185)))</f>
        <v/>
      </c>
      <c r="EA191" s="305" t="str">
        <f ca="true">+IF(OFFSET('Hygiene Data'!$H$11,0,10*ROW('Hygiene Data'!H185))="","",OFFSET('Hygiene Data'!$H$11,0,10*ROW('Hygiene Data'!H185)))</f>
        <v/>
      </c>
      <c r="EB191" s="305" t="str">
        <f ca="true">+IF(OFFSET('Hygiene Data'!$H$12,0,10*ROW('Hygiene Data'!H185))="","",OFFSET('Hygiene Data'!$H$12,0,10*ROW('Hygiene Data'!H185)))</f>
        <v/>
      </c>
      <c r="EC191" s="305" t="str">
        <f ca="true">+IF(OFFSET('Hygiene Data'!$H$13,0,10*ROW('Hygiene Data'!H185))="","",OFFSET('Hygiene Data'!$H$13,0,10*ROW('Hygiene Data'!H185)))</f>
        <v/>
      </c>
      <c r="ED191" s="305" t="str">
        <f ca="true">+IF(OFFSET('Hygiene Data'!$I$11,0,10*ROW('Hygiene Data'!I185))="","",OFFSET('Hygiene Data'!$I$11,0,10*ROW('Hygiene Data'!I185)))</f>
        <v/>
      </c>
      <c r="EE191" s="305" t="str">
        <f ca="true">+IF(OFFSET('Hygiene Data'!$I$12,0,10*ROW('Hygiene Data'!I185))="","",OFFSET('Hygiene Data'!$I$12,0,10*ROW('Hygiene Data'!I185)))</f>
        <v/>
      </c>
      <c r="EF191" s="305"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61"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5"/>
      <c r="BS192" s="305" t="str">
        <f ca="true">+IF(OFFSET('Water Data'!$D$27,0,10*ROW('Water Data'!D186))="","",OFFSET('Water Data'!$D$27,0,10*ROW('Water Data'!D186)))</f>
        <v/>
      </c>
      <c r="BT192" s="305" t="str">
        <f ca="true">+IF(OFFSET('Water Data'!$D$28,0,10*ROW('Water Data'!D186))="","",OFFSET('Water Data'!$D$28,0,10*ROW('Water Data'!D186)))</f>
        <v/>
      </c>
      <c r="BU192" s="305" t="str">
        <f ca="true">+IF(OFFSET('Water Data'!$D$29,0,10*ROW('Water Data'!D186))="","",OFFSET('Water Data'!$D$29,0,10*ROW('Water Data'!D186)))</f>
        <v/>
      </c>
      <c r="BV192" s="305" t="str">
        <f ca="true">+IF(OFFSET('Water Data'!$E$27,0,10*ROW('Water Data'!E186))="","",OFFSET('Water Data'!$E$27,0,10*ROW('Water Data'!E186)))</f>
        <v/>
      </c>
      <c r="BW192" s="305" t="str">
        <f ca="true">+IF(OFFSET('Water Data'!$E$28,0,10*ROW('Water Data'!E186))="","",OFFSET('Water Data'!$E$28,0,10*ROW('Water Data'!E186)))</f>
        <v/>
      </c>
      <c r="BX192" s="305" t="str">
        <f ca="true">+IF(OFFSET('Water Data'!$E$29,0,10*ROW('Water Data'!E186))="","",OFFSET('Water Data'!$E$29,0,10*ROW('Water Data'!E186)))</f>
        <v/>
      </c>
      <c r="BY192" s="305" t="str">
        <f ca="true">+IF(OFFSET('Water Data'!$F$27,0,10*ROW('Water Data'!F186))="","",OFFSET('Water Data'!$F$27,0,10*ROW('Water Data'!F186)))</f>
        <v/>
      </c>
      <c r="BZ192" s="305" t="str">
        <f ca="true">+IF(OFFSET('Water Data'!$F$28,0,10*ROW('Water Data'!F186))="","",OFFSET('Water Data'!$F$28,0,10*ROW('Water Data'!F186)))</f>
        <v/>
      </c>
      <c r="CA192" s="305" t="str">
        <f ca="true">+IF(OFFSET('Water Data'!$F$29,0,10*ROW('Water Data'!F186))="","",OFFSET('Water Data'!$F$29,0,10*ROW('Water Data'!F186)))</f>
        <v/>
      </c>
      <c r="CB192" s="305" t="str">
        <f ca="true">+IF(OFFSET('Water Data'!$G$27,0,10*ROW('Water Data'!G186))="","",OFFSET('Water Data'!$G$27,0,10*ROW('Water Data'!G186)))</f>
        <v/>
      </c>
      <c r="CC192" s="305" t="str">
        <f ca="true">+IF(OFFSET('Water Data'!$G$28,0,10*ROW('Water Data'!G186))="","",OFFSET('Water Data'!$G$28,0,10*ROW('Water Data'!G186)))</f>
        <v/>
      </c>
      <c r="CD192" s="305" t="str">
        <f ca="true">+IF(OFFSET('Water Data'!$G$29,0,10*ROW('Water Data'!G186))="","",OFFSET('Water Data'!$G$29,0,10*ROW('Water Data'!G186)))</f>
        <v/>
      </c>
      <c r="CE192" s="305" t="str">
        <f ca="true">+IF(OFFSET('Water Data'!$H$27,0,10*ROW('Water Data'!H186))="","",OFFSET('Water Data'!$H$27,0,10*ROW('Water Data'!H186)))</f>
        <v/>
      </c>
      <c r="CF192" s="305" t="str">
        <f ca="true">+IF(OFFSET('Water Data'!$H$28,0,10*ROW('Water Data'!H186))="","",OFFSET('Water Data'!$H$28,0,10*ROW('Water Data'!H186)))</f>
        <v/>
      </c>
      <c r="CG192" s="305" t="str">
        <f ca="true">+IF(OFFSET('Water Data'!$H$29,0,10*ROW('Water Data'!H186))="","",OFFSET('Water Data'!$H$29,0,10*ROW('Water Data'!H186)))</f>
        <v/>
      </c>
      <c r="CH192" s="305" t="str">
        <f ca="true">+IF(OFFSET('Water Data'!$I$27,0,10*ROW('Water Data'!I186))="","",OFFSET('Water Data'!$I$27,0,10*ROW('Water Data'!I186)))</f>
        <v/>
      </c>
      <c r="CI192" s="305" t="str">
        <f ca="true">+IF(OFFSET('Water Data'!$I$28,0,10*ROW('Water Data'!I186))="","",OFFSET('Water Data'!$I$28,0,10*ROW('Water Data'!I186)))</f>
        <v/>
      </c>
      <c r="CJ192" s="305" t="str">
        <f ca="true">+IF(OFFSET('Water Data'!$I$29,0,10*ROW('Water Data'!I186))="","",OFFSET('Water Data'!$I$29,0,10*ROW('Water Data'!I186)))</f>
        <v/>
      </c>
      <c r="CK192" s="305" t="str">
        <f ca="true">+IF(OFFSET('Sanitation Data'!$D$28,0,10*ROW('Sanitation Data'!D186))="","",OFFSET('Sanitation Data'!$D$28,0,10*ROW('Sanitation Data'!D186)))</f>
        <v/>
      </c>
      <c r="CL192" s="305" t="str">
        <f ca="true">+IF(OFFSET('Sanitation Data'!$D$29,0,10*ROW('Sanitation Data'!D186))="","",OFFSET('Sanitation Data'!$D$29,0,10*ROW('Sanitation Data'!D186)))</f>
        <v/>
      </c>
      <c r="CM192" s="305" t="str">
        <f ca="true">+IF(OFFSET('Sanitation Data'!$D$30,0,10*ROW('Sanitation Data'!D186))="","",OFFSET('Sanitation Data'!$D$30,0,10*ROW('Sanitation Data'!D186)))</f>
        <v/>
      </c>
      <c r="CN192" s="305" t="str">
        <f ca="true">+IF(OFFSET('Sanitation Data'!$D$31,0,10*ROW('Sanitation Data'!D186))="","",OFFSET('Sanitation Data'!$D$31,0,10*ROW('Sanitation Data'!D186)))</f>
        <v/>
      </c>
      <c r="CO192" s="305" t="str">
        <f ca="true">+IF(OFFSET('Sanitation Data'!$D$32,0,10*ROW('Sanitation Data'!D186))="","",OFFSET('Sanitation Data'!$D$32,0,10*ROW('Sanitation Data'!D186)))</f>
        <v/>
      </c>
      <c r="CP192" s="305" t="str">
        <f ca="true">+IF(OFFSET('Sanitation Data'!$E$28,0,10*ROW('Sanitation Data'!E186))="","",OFFSET('Sanitation Data'!$E$28,0,10*ROW('Sanitation Data'!E186)))</f>
        <v/>
      </c>
      <c r="CQ192" s="305" t="str">
        <f ca="true">+IF(OFFSET('Sanitation Data'!$E$29,0,10*ROW('Sanitation Data'!E186))="","",OFFSET('Sanitation Data'!$E$29,0,10*ROW('Sanitation Data'!E186)))</f>
        <v/>
      </c>
      <c r="CR192" s="305" t="str">
        <f ca="true">+IF(OFFSET('Sanitation Data'!$E$30,0,10*ROW('Sanitation Data'!E186))="","",OFFSET('Sanitation Data'!$E$30,0,10*ROW('Sanitation Data'!E186)))</f>
        <v/>
      </c>
      <c r="CS192" s="305" t="str">
        <f ca="true">+IF(OFFSET('Sanitation Data'!$E$31,0,10*ROW('Sanitation Data'!E186))="","",OFFSET('Sanitation Data'!$E$31,0,10*ROW('Sanitation Data'!E186)))</f>
        <v/>
      </c>
      <c r="CT192" s="305" t="str">
        <f ca="true">+IF(OFFSET('Sanitation Data'!$E$32,0,10*ROW('Sanitation Data'!E186))="","",OFFSET('Sanitation Data'!$E$32,0,10*ROW('Sanitation Data'!E186)))</f>
        <v/>
      </c>
      <c r="CU192" s="305" t="str">
        <f ca="true">+IF(OFFSET('Sanitation Data'!$F$28,0,10*ROW('Sanitation Data'!F186))="","",OFFSET('Sanitation Data'!$F$28,0,10*ROW('Sanitation Data'!F186)))</f>
        <v/>
      </c>
      <c r="CV192" s="305" t="str">
        <f ca="true">+IF(OFFSET('Sanitation Data'!$F$29,0,10*ROW('Sanitation Data'!F186))="","",OFFSET('Sanitation Data'!$F$29,0,10*ROW('Sanitation Data'!F186)))</f>
        <v/>
      </c>
      <c r="CW192" s="305" t="str">
        <f ca="true">+IF(OFFSET('Sanitation Data'!$F$30,0,10*ROW('Sanitation Data'!F186))="","",OFFSET('Sanitation Data'!$F$30,0,10*ROW('Sanitation Data'!F186)))</f>
        <v/>
      </c>
      <c r="CX192" s="305" t="str">
        <f ca="true">+IF(OFFSET('Sanitation Data'!$F$31,0,10*ROW('Sanitation Data'!F186))="","",OFFSET('Sanitation Data'!$F$31,0,10*ROW('Sanitation Data'!F186)))</f>
        <v/>
      </c>
      <c r="CY192" s="305" t="str">
        <f ca="true">+IF(OFFSET('Sanitation Data'!$F$32,0,10*ROW('Sanitation Data'!F186))="","",OFFSET('Sanitation Data'!$F$32,0,10*ROW('Sanitation Data'!F186)))</f>
        <v/>
      </c>
      <c r="CZ192" s="305" t="str">
        <f ca="true">+IF(OFFSET('Sanitation Data'!$G$28,0,10*ROW('Sanitation Data'!G186))="","",OFFSET('Sanitation Data'!$G$28,0,10*ROW('Sanitation Data'!G186)))</f>
        <v/>
      </c>
      <c r="DA192" s="305" t="str">
        <f ca="true">+IF(OFFSET('Sanitation Data'!$G$29,0,10*ROW('Sanitation Data'!G186))="","",OFFSET('Sanitation Data'!$G$29,0,10*ROW('Sanitation Data'!G186)))</f>
        <v/>
      </c>
      <c r="DB192" s="305" t="str">
        <f ca="true">+IF(OFFSET('Sanitation Data'!$G$30,0,10*ROW('Sanitation Data'!G186))="","",OFFSET('Sanitation Data'!$G$30,0,10*ROW('Sanitation Data'!G186)))</f>
        <v/>
      </c>
      <c r="DC192" s="305" t="str">
        <f ca="true">+IF(OFFSET('Sanitation Data'!$G$31,0,10*ROW('Sanitation Data'!G186))="","",OFFSET('Sanitation Data'!$G$31,0,10*ROW('Sanitation Data'!G186)))</f>
        <v/>
      </c>
      <c r="DD192" s="305" t="str">
        <f ca="true">+IF(OFFSET('Sanitation Data'!$G$32,0,10*ROW('Sanitation Data'!G186))="","",OFFSET('Sanitation Data'!$G$32,0,10*ROW('Sanitation Data'!G186)))</f>
        <v/>
      </c>
      <c r="DE192" s="305" t="str">
        <f ca="true">+IF(OFFSET('Sanitation Data'!$H$28,0,10*ROW('Sanitation Data'!H186))="","",OFFSET('Sanitation Data'!$H$28,0,10*ROW('Sanitation Data'!H186)))</f>
        <v/>
      </c>
      <c r="DF192" s="305" t="str">
        <f ca="true">+IF(OFFSET('Sanitation Data'!$H$29,0,10*ROW('Sanitation Data'!H186))="","",OFFSET('Sanitation Data'!$H$29,0,10*ROW('Sanitation Data'!H186)))</f>
        <v/>
      </c>
      <c r="DG192" s="305" t="str">
        <f ca="true">+IF(OFFSET('Sanitation Data'!$H$30,0,10*ROW('Sanitation Data'!H186))="","",OFFSET('Sanitation Data'!$H$30,0,10*ROW('Sanitation Data'!H186)))</f>
        <v/>
      </c>
      <c r="DH192" s="305" t="str">
        <f ca="true">+IF(OFFSET('Sanitation Data'!$H$31,0,10*ROW('Sanitation Data'!H186))="","",OFFSET('Sanitation Data'!$H$31,0,10*ROW('Sanitation Data'!H186)))</f>
        <v/>
      </c>
      <c r="DI192" s="305" t="str">
        <f ca="true">+IF(OFFSET('Sanitation Data'!$H$32,0,10*ROW('Sanitation Data'!H186))="","",OFFSET('Sanitation Data'!$H$32,0,10*ROW('Sanitation Data'!H186)))</f>
        <v/>
      </c>
      <c r="DJ192" s="305" t="str">
        <f ca="true">+IF(OFFSET('Sanitation Data'!$I$28,0,10*ROW('Sanitation Data'!I186))="","",OFFSET('Sanitation Data'!$I$28,0,10*ROW('Sanitation Data'!I186)))</f>
        <v/>
      </c>
      <c r="DK192" s="305" t="str">
        <f ca="true">+IF(OFFSET('Sanitation Data'!$I$29,0,10*ROW('Sanitation Data'!I186))="","",OFFSET('Sanitation Data'!$I$29,0,10*ROW('Sanitation Data'!I186)))</f>
        <v/>
      </c>
      <c r="DL192" s="305" t="str">
        <f ca="true">+IF(OFFSET('Sanitation Data'!$I$30,0,10*ROW('Sanitation Data'!I186))="","",OFFSET('Sanitation Data'!$I$30,0,10*ROW('Sanitation Data'!I186)))</f>
        <v/>
      </c>
      <c r="DM192" s="305" t="str">
        <f ca="true">+IF(OFFSET('Sanitation Data'!$I$31,0,10*ROW('Sanitation Data'!I186))="","",OFFSET('Sanitation Data'!$I$31,0,10*ROW('Sanitation Data'!I186)))</f>
        <v/>
      </c>
      <c r="DN192" s="305" t="str">
        <f ca="true">+IF(OFFSET('Sanitation Data'!$I$32,0,10*ROW('Sanitation Data'!I186))="","",OFFSET('Sanitation Data'!$I$32,0,10*ROW('Sanitation Data'!I186)))</f>
        <v/>
      </c>
      <c r="DO192" s="305" t="str">
        <f ca="true">+IF(OFFSET('Hygiene Data'!$D$11,0,10*ROW('Hygiene Data'!D186))="","",OFFSET('Hygiene Data'!$D$11,0,10*ROW('Hygiene Data'!D186)))</f>
        <v/>
      </c>
      <c r="DP192" s="305" t="str">
        <f ca="true">+IF(OFFSET('Hygiene Data'!$D$12,0,10*ROW('Hygiene Data'!D186))="","",OFFSET('Hygiene Data'!$D$12,0,10*ROW('Hygiene Data'!D186)))</f>
        <v/>
      </c>
      <c r="DQ192" s="305" t="str">
        <f ca="true">+IF(OFFSET('Hygiene Data'!$D$13,0,10*ROW('Hygiene Data'!D186))="","",OFFSET('Hygiene Data'!$D$13,0,10*ROW('Hygiene Data'!D186)))</f>
        <v/>
      </c>
      <c r="DR192" s="305" t="str">
        <f ca="true">+IF(OFFSET('Hygiene Data'!$E$11,0,10*ROW('Hygiene Data'!E186))="","",OFFSET('Hygiene Data'!$E$11,0,10*ROW('Hygiene Data'!E186)))</f>
        <v/>
      </c>
      <c r="DS192" s="305" t="str">
        <f ca="true">+IF(OFFSET('Hygiene Data'!$E$12,0,10*ROW('Hygiene Data'!E186))="","",OFFSET('Hygiene Data'!$E$12,0,10*ROW('Hygiene Data'!E186)))</f>
        <v/>
      </c>
      <c r="DT192" s="305" t="str">
        <f ca="true">+IF(OFFSET('Hygiene Data'!$E$13,0,10*ROW('Hygiene Data'!E186))="","",OFFSET('Hygiene Data'!$E$13,0,10*ROW('Hygiene Data'!E186)))</f>
        <v/>
      </c>
      <c r="DU192" s="305" t="str">
        <f ca="true">+IF(OFFSET('Hygiene Data'!$F$11,0,10*ROW('Hygiene Data'!F186))="","",OFFSET('Hygiene Data'!$F$11,0,10*ROW('Hygiene Data'!F186)))</f>
        <v/>
      </c>
      <c r="DV192" s="305" t="str">
        <f ca="true">+IF(OFFSET('Hygiene Data'!$F$12,0,10*ROW('Hygiene Data'!F186))="","",OFFSET('Hygiene Data'!$F$12,0,10*ROW('Hygiene Data'!F186)))</f>
        <v/>
      </c>
      <c r="DW192" s="305" t="str">
        <f ca="true">+IF(OFFSET('Hygiene Data'!$F$13,0,10*ROW('Hygiene Data'!F186))="","",OFFSET('Hygiene Data'!$F$13,0,10*ROW('Hygiene Data'!F186)))</f>
        <v/>
      </c>
      <c r="DX192" s="305" t="str">
        <f ca="true">+IF(OFFSET('Hygiene Data'!$G$11,0,10*ROW('Hygiene Data'!G186))="","",OFFSET('Hygiene Data'!$G$11,0,10*ROW('Hygiene Data'!G186)))</f>
        <v/>
      </c>
      <c r="DY192" s="305" t="str">
        <f ca="true">+IF(OFFSET('Hygiene Data'!$G$12,0,10*ROW('Hygiene Data'!G186))="","",OFFSET('Hygiene Data'!$G$12,0,10*ROW('Hygiene Data'!G186)))</f>
        <v/>
      </c>
      <c r="DZ192" s="305" t="str">
        <f ca="true">+IF(OFFSET('Hygiene Data'!$G$13,0,10*ROW('Hygiene Data'!G186))="","",OFFSET('Hygiene Data'!$G$13,0,10*ROW('Hygiene Data'!G186)))</f>
        <v/>
      </c>
      <c r="EA192" s="305" t="str">
        <f ca="true">+IF(OFFSET('Hygiene Data'!$H$11,0,10*ROW('Hygiene Data'!H186))="","",OFFSET('Hygiene Data'!$H$11,0,10*ROW('Hygiene Data'!H186)))</f>
        <v/>
      </c>
      <c r="EB192" s="305" t="str">
        <f ca="true">+IF(OFFSET('Hygiene Data'!$H$12,0,10*ROW('Hygiene Data'!H186))="","",OFFSET('Hygiene Data'!$H$12,0,10*ROW('Hygiene Data'!H186)))</f>
        <v/>
      </c>
      <c r="EC192" s="305" t="str">
        <f ca="true">+IF(OFFSET('Hygiene Data'!$H$13,0,10*ROW('Hygiene Data'!H186))="","",OFFSET('Hygiene Data'!$H$13,0,10*ROW('Hygiene Data'!H186)))</f>
        <v/>
      </c>
      <c r="ED192" s="305" t="str">
        <f ca="true">+IF(OFFSET('Hygiene Data'!$I$11,0,10*ROW('Hygiene Data'!I186))="","",OFFSET('Hygiene Data'!$I$11,0,10*ROW('Hygiene Data'!I186)))</f>
        <v/>
      </c>
      <c r="EE192" s="305" t="str">
        <f ca="true">+IF(OFFSET('Hygiene Data'!$I$12,0,10*ROW('Hygiene Data'!I186))="","",OFFSET('Hygiene Data'!$I$12,0,10*ROW('Hygiene Data'!I186)))</f>
        <v/>
      </c>
      <c r="EF192" s="305"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61"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5"/>
      <c r="BS193" s="305" t="str">
        <f ca="true">+IF(OFFSET('Water Data'!$D$27,0,10*ROW('Water Data'!D187))="","",OFFSET('Water Data'!$D$27,0,10*ROW('Water Data'!D187)))</f>
        <v/>
      </c>
      <c r="BT193" s="305" t="str">
        <f ca="true">+IF(OFFSET('Water Data'!$D$28,0,10*ROW('Water Data'!D187))="","",OFFSET('Water Data'!$D$28,0,10*ROW('Water Data'!D187)))</f>
        <v/>
      </c>
      <c r="BU193" s="305" t="str">
        <f ca="true">+IF(OFFSET('Water Data'!$D$29,0,10*ROW('Water Data'!D187))="","",OFFSET('Water Data'!$D$29,0,10*ROW('Water Data'!D187)))</f>
        <v/>
      </c>
      <c r="BV193" s="305" t="str">
        <f ca="true">+IF(OFFSET('Water Data'!$E$27,0,10*ROW('Water Data'!E187))="","",OFFSET('Water Data'!$E$27,0,10*ROW('Water Data'!E187)))</f>
        <v/>
      </c>
      <c r="BW193" s="305" t="str">
        <f ca="true">+IF(OFFSET('Water Data'!$E$28,0,10*ROW('Water Data'!E187))="","",OFFSET('Water Data'!$E$28,0,10*ROW('Water Data'!E187)))</f>
        <v/>
      </c>
      <c r="BX193" s="305" t="str">
        <f ca="true">+IF(OFFSET('Water Data'!$E$29,0,10*ROW('Water Data'!E187))="","",OFFSET('Water Data'!$E$29,0,10*ROW('Water Data'!E187)))</f>
        <v/>
      </c>
      <c r="BY193" s="305" t="str">
        <f ca="true">+IF(OFFSET('Water Data'!$F$27,0,10*ROW('Water Data'!F187))="","",OFFSET('Water Data'!$F$27,0,10*ROW('Water Data'!F187)))</f>
        <v/>
      </c>
      <c r="BZ193" s="305" t="str">
        <f ca="true">+IF(OFFSET('Water Data'!$F$28,0,10*ROW('Water Data'!F187))="","",OFFSET('Water Data'!$F$28,0,10*ROW('Water Data'!F187)))</f>
        <v/>
      </c>
      <c r="CA193" s="305" t="str">
        <f ca="true">+IF(OFFSET('Water Data'!$F$29,0,10*ROW('Water Data'!F187))="","",OFFSET('Water Data'!$F$29,0,10*ROW('Water Data'!F187)))</f>
        <v/>
      </c>
      <c r="CB193" s="305" t="str">
        <f ca="true">+IF(OFFSET('Water Data'!$G$27,0,10*ROW('Water Data'!G187))="","",OFFSET('Water Data'!$G$27,0,10*ROW('Water Data'!G187)))</f>
        <v/>
      </c>
      <c r="CC193" s="305" t="str">
        <f ca="true">+IF(OFFSET('Water Data'!$G$28,0,10*ROW('Water Data'!G187))="","",OFFSET('Water Data'!$G$28,0,10*ROW('Water Data'!G187)))</f>
        <v/>
      </c>
      <c r="CD193" s="305" t="str">
        <f ca="true">+IF(OFFSET('Water Data'!$G$29,0,10*ROW('Water Data'!G187))="","",OFFSET('Water Data'!$G$29,0,10*ROW('Water Data'!G187)))</f>
        <v/>
      </c>
      <c r="CE193" s="305" t="str">
        <f ca="true">+IF(OFFSET('Water Data'!$H$27,0,10*ROW('Water Data'!H187))="","",OFFSET('Water Data'!$H$27,0,10*ROW('Water Data'!H187)))</f>
        <v/>
      </c>
      <c r="CF193" s="305" t="str">
        <f ca="true">+IF(OFFSET('Water Data'!$H$28,0,10*ROW('Water Data'!H187))="","",OFFSET('Water Data'!$H$28,0,10*ROW('Water Data'!H187)))</f>
        <v/>
      </c>
      <c r="CG193" s="305" t="str">
        <f ca="true">+IF(OFFSET('Water Data'!$H$29,0,10*ROW('Water Data'!H187))="","",OFFSET('Water Data'!$H$29,0,10*ROW('Water Data'!H187)))</f>
        <v/>
      </c>
      <c r="CH193" s="305" t="str">
        <f ca="true">+IF(OFFSET('Water Data'!$I$27,0,10*ROW('Water Data'!I187))="","",OFFSET('Water Data'!$I$27,0,10*ROW('Water Data'!I187)))</f>
        <v/>
      </c>
      <c r="CI193" s="305" t="str">
        <f ca="true">+IF(OFFSET('Water Data'!$I$28,0,10*ROW('Water Data'!I187))="","",OFFSET('Water Data'!$I$28,0,10*ROW('Water Data'!I187)))</f>
        <v/>
      </c>
      <c r="CJ193" s="305" t="str">
        <f ca="true">+IF(OFFSET('Water Data'!$I$29,0,10*ROW('Water Data'!I187))="","",OFFSET('Water Data'!$I$29,0,10*ROW('Water Data'!I187)))</f>
        <v/>
      </c>
      <c r="CK193" s="305" t="str">
        <f ca="true">+IF(OFFSET('Sanitation Data'!$D$28,0,10*ROW('Sanitation Data'!D187))="","",OFFSET('Sanitation Data'!$D$28,0,10*ROW('Sanitation Data'!D187)))</f>
        <v/>
      </c>
      <c r="CL193" s="305" t="str">
        <f ca="true">+IF(OFFSET('Sanitation Data'!$D$29,0,10*ROW('Sanitation Data'!D187))="","",OFFSET('Sanitation Data'!$D$29,0,10*ROW('Sanitation Data'!D187)))</f>
        <v/>
      </c>
      <c r="CM193" s="305" t="str">
        <f ca="true">+IF(OFFSET('Sanitation Data'!$D$30,0,10*ROW('Sanitation Data'!D187))="","",OFFSET('Sanitation Data'!$D$30,0,10*ROW('Sanitation Data'!D187)))</f>
        <v/>
      </c>
      <c r="CN193" s="305" t="str">
        <f ca="true">+IF(OFFSET('Sanitation Data'!$D$31,0,10*ROW('Sanitation Data'!D187))="","",OFFSET('Sanitation Data'!$D$31,0,10*ROW('Sanitation Data'!D187)))</f>
        <v/>
      </c>
      <c r="CO193" s="305" t="str">
        <f ca="true">+IF(OFFSET('Sanitation Data'!$D$32,0,10*ROW('Sanitation Data'!D187))="","",OFFSET('Sanitation Data'!$D$32,0,10*ROW('Sanitation Data'!D187)))</f>
        <v/>
      </c>
      <c r="CP193" s="305" t="str">
        <f ca="true">+IF(OFFSET('Sanitation Data'!$E$28,0,10*ROW('Sanitation Data'!E187))="","",OFFSET('Sanitation Data'!$E$28,0,10*ROW('Sanitation Data'!E187)))</f>
        <v/>
      </c>
      <c r="CQ193" s="305" t="str">
        <f ca="true">+IF(OFFSET('Sanitation Data'!$E$29,0,10*ROW('Sanitation Data'!E187))="","",OFFSET('Sanitation Data'!$E$29,0,10*ROW('Sanitation Data'!E187)))</f>
        <v/>
      </c>
      <c r="CR193" s="305" t="str">
        <f ca="true">+IF(OFFSET('Sanitation Data'!$E$30,0,10*ROW('Sanitation Data'!E187))="","",OFFSET('Sanitation Data'!$E$30,0,10*ROW('Sanitation Data'!E187)))</f>
        <v/>
      </c>
      <c r="CS193" s="305" t="str">
        <f ca="true">+IF(OFFSET('Sanitation Data'!$E$31,0,10*ROW('Sanitation Data'!E187))="","",OFFSET('Sanitation Data'!$E$31,0,10*ROW('Sanitation Data'!E187)))</f>
        <v/>
      </c>
      <c r="CT193" s="305" t="str">
        <f ca="true">+IF(OFFSET('Sanitation Data'!$E$32,0,10*ROW('Sanitation Data'!E187))="","",OFFSET('Sanitation Data'!$E$32,0,10*ROW('Sanitation Data'!E187)))</f>
        <v/>
      </c>
      <c r="CU193" s="305" t="str">
        <f ca="true">+IF(OFFSET('Sanitation Data'!$F$28,0,10*ROW('Sanitation Data'!F187))="","",OFFSET('Sanitation Data'!$F$28,0,10*ROW('Sanitation Data'!F187)))</f>
        <v/>
      </c>
      <c r="CV193" s="305" t="str">
        <f ca="true">+IF(OFFSET('Sanitation Data'!$F$29,0,10*ROW('Sanitation Data'!F187))="","",OFFSET('Sanitation Data'!$F$29,0,10*ROW('Sanitation Data'!F187)))</f>
        <v/>
      </c>
      <c r="CW193" s="305" t="str">
        <f ca="true">+IF(OFFSET('Sanitation Data'!$F$30,0,10*ROW('Sanitation Data'!F187))="","",OFFSET('Sanitation Data'!$F$30,0,10*ROW('Sanitation Data'!F187)))</f>
        <v/>
      </c>
      <c r="CX193" s="305" t="str">
        <f ca="true">+IF(OFFSET('Sanitation Data'!$F$31,0,10*ROW('Sanitation Data'!F187))="","",OFFSET('Sanitation Data'!$F$31,0,10*ROW('Sanitation Data'!F187)))</f>
        <v/>
      </c>
      <c r="CY193" s="305" t="str">
        <f ca="true">+IF(OFFSET('Sanitation Data'!$F$32,0,10*ROW('Sanitation Data'!F187))="","",OFFSET('Sanitation Data'!$F$32,0,10*ROW('Sanitation Data'!F187)))</f>
        <v/>
      </c>
      <c r="CZ193" s="305" t="str">
        <f ca="true">+IF(OFFSET('Sanitation Data'!$G$28,0,10*ROW('Sanitation Data'!G187))="","",OFFSET('Sanitation Data'!$G$28,0,10*ROW('Sanitation Data'!G187)))</f>
        <v/>
      </c>
      <c r="DA193" s="305" t="str">
        <f ca="true">+IF(OFFSET('Sanitation Data'!$G$29,0,10*ROW('Sanitation Data'!G187))="","",OFFSET('Sanitation Data'!$G$29,0,10*ROW('Sanitation Data'!G187)))</f>
        <v/>
      </c>
      <c r="DB193" s="305" t="str">
        <f ca="true">+IF(OFFSET('Sanitation Data'!$G$30,0,10*ROW('Sanitation Data'!G187))="","",OFFSET('Sanitation Data'!$G$30,0,10*ROW('Sanitation Data'!G187)))</f>
        <v/>
      </c>
      <c r="DC193" s="305" t="str">
        <f ca="true">+IF(OFFSET('Sanitation Data'!$G$31,0,10*ROW('Sanitation Data'!G187))="","",OFFSET('Sanitation Data'!$G$31,0,10*ROW('Sanitation Data'!G187)))</f>
        <v/>
      </c>
      <c r="DD193" s="305" t="str">
        <f ca="true">+IF(OFFSET('Sanitation Data'!$G$32,0,10*ROW('Sanitation Data'!G187))="","",OFFSET('Sanitation Data'!$G$32,0,10*ROW('Sanitation Data'!G187)))</f>
        <v/>
      </c>
      <c r="DE193" s="305" t="str">
        <f ca="true">+IF(OFFSET('Sanitation Data'!$H$28,0,10*ROW('Sanitation Data'!H187))="","",OFFSET('Sanitation Data'!$H$28,0,10*ROW('Sanitation Data'!H187)))</f>
        <v/>
      </c>
      <c r="DF193" s="305" t="str">
        <f ca="true">+IF(OFFSET('Sanitation Data'!$H$29,0,10*ROW('Sanitation Data'!H187))="","",OFFSET('Sanitation Data'!$H$29,0,10*ROW('Sanitation Data'!H187)))</f>
        <v/>
      </c>
      <c r="DG193" s="305" t="str">
        <f ca="true">+IF(OFFSET('Sanitation Data'!$H$30,0,10*ROW('Sanitation Data'!H187))="","",OFFSET('Sanitation Data'!$H$30,0,10*ROW('Sanitation Data'!H187)))</f>
        <v/>
      </c>
      <c r="DH193" s="305" t="str">
        <f ca="true">+IF(OFFSET('Sanitation Data'!$H$31,0,10*ROW('Sanitation Data'!H187))="","",OFFSET('Sanitation Data'!$H$31,0,10*ROW('Sanitation Data'!H187)))</f>
        <v/>
      </c>
      <c r="DI193" s="305" t="str">
        <f ca="true">+IF(OFFSET('Sanitation Data'!$H$32,0,10*ROW('Sanitation Data'!H187))="","",OFFSET('Sanitation Data'!$H$32,0,10*ROW('Sanitation Data'!H187)))</f>
        <v/>
      </c>
      <c r="DJ193" s="305" t="str">
        <f ca="true">+IF(OFFSET('Sanitation Data'!$I$28,0,10*ROW('Sanitation Data'!I187))="","",OFFSET('Sanitation Data'!$I$28,0,10*ROW('Sanitation Data'!I187)))</f>
        <v/>
      </c>
      <c r="DK193" s="305" t="str">
        <f ca="true">+IF(OFFSET('Sanitation Data'!$I$29,0,10*ROW('Sanitation Data'!I187))="","",OFFSET('Sanitation Data'!$I$29,0,10*ROW('Sanitation Data'!I187)))</f>
        <v/>
      </c>
      <c r="DL193" s="305" t="str">
        <f ca="true">+IF(OFFSET('Sanitation Data'!$I$30,0,10*ROW('Sanitation Data'!I187))="","",OFFSET('Sanitation Data'!$I$30,0,10*ROW('Sanitation Data'!I187)))</f>
        <v/>
      </c>
      <c r="DM193" s="305" t="str">
        <f ca="true">+IF(OFFSET('Sanitation Data'!$I$31,0,10*ROW('Sanitation Data'!I187))="","",OFFSET('Sanitation Data'!$I$31,0,10*ROW('Sanitation Data'!I187)))</f>
        <v/>
      </c>
      <c r="DN193" s="305" t="str">
        <f ca="true">+IF(OFFSET('Sanitation Data'!$I$32,0,10*ROW('Sanitation Data'!I187))="","",OFFSET('Sanitation Data'!$I$32,0,10*ROW('Sanitation Data'!I187)))</f>
        <v/>
      </c>
      <c r="DO193" s="305" t="str">
        <f ca="true">+IF(OFFSET('Hygiene Data'!$D$11,0,10*ROW('Hygiene Data'!D187))="","",OFFSET('Hygiene Data'!$D$11,0,10*ROW('Hygiene Data'!D187)))</f>
        <v/>
      </c>
      <c r="DP193" s="305" t="str">
        <f ca="true">+IF(OFFSET('Hygiene Data'!$D$12,0,10*ROW('Hygiene Data'!D187))="","",OFFSET('Hygiene Data'!$D$12,0,10*ROW('Hygiene Data'!D187)))</f>
        <v/>
      </c>
      <c r="DQ193" s="305" t="str">
        <f ca="true">+IF(OFFSET('Hygiene Data'!$D$13,0,10*ROW('Hygiene Data'!D187))="","",OFFSET('Hygiene Data'!$D$13,0,10*ROW('Hygiene Data'!D187)))</f>
        <v/>
      </c>
      <c r="DR193" s="305" t="str">
        <f ca="true">+IF(OFFSET('Hygiene Data'!$E$11,0,10*ROW('Hygiene Data'!E187))="","",OFFSET('Hygiene Data'!$E$11,0,10*ROW('Hygiene Data'!E187)))</f>
        <v/>
      </c>
      <c r="DS193" s="305" t="str">
        <f ca="true">+IF(OFFSET('Hygiene Data'!$E$12,0,10*ROW('Hygiene Data'!E187))="","",OFFSET('Hygiene Data'!$E$12,0,10*ROW('Hygiene Data'!E187)))</f>
        <v/>
      </c>
      <c r="DT193" s="305" t="str">
        <f ca="true">+IF(OFFSET('Hygiene Data'!$E$13,0,10*ROW('Hygiene Data'!E187))="","",OFFSET('Hygiene Data'!$E$13,0,10*ROW('Hygiene Data'!E187)))</f>
        <v/>
      </c>
      <c r="DU193" s="305" t="str">
        <f ca="true">+IF(OFFSET('Hygiene Data'!$F$11,0,10*ROW('Hygiene Data'!F187))="","",OFFSET('Hygiene Data'!$F$11,0,10*ROW('Hygiene Data'!F187)))</f>
        <v/>
      </c>
      <c r="DV193" s="305" t="str">
        <f ca="true">+IF(OFFSET('Hygiene Data'!$F$12,0,10*ROW('Hygiene Data'!F187))="","",OFFSET('Hygiene Data'!$F$12,0,10*ROW('Hygiene Data'!F187)))</f>
        <v/>
      </c>
      <c r="DW193" s="305" t="str">
        <f ca="true">+IF(OFFSET('Hygiene Data'!$F$13,0,10*ROW('Hygiene Data'!F187))="","",OFFSET('Hygiene Data'!$F$13,0,10*ROW('Hygiene Data'!F187)))</f>
        <v/>
      </c>
      <c r="DX193" s="305" t="str">
        <f ca="true">+IF(OFFSET('Hygiene Data'!$G$11,0,10*ROW('Hygiene Data'!G187))="","",OFFSET('Hygiene Data'!$G$11,0,10*ROW('Hygiene Data'!G187)))</f>
        <v/>
      </c>
      <c r="DY193" s="305" t="str">
        <f ca="true">+IF(OFFSET('Hygiene Data'!$G$12,0,10*ROW('Hygiene Data'!G187))="","",OFFSET('Hygiene Data'!$G$12,0,10*ROW('Hygiene Data'!G187)))</f>
        <v/>
      </c>
      <c r="DZ193" s="305" t="str">
        <f ca="true">+IF(OFFSET('Hygiene Data'!$G$13,0,10*ROW('Hygiene Data'!G187))="","",OFFSET('Hygiene Data'!$G$13,0,10*ROW('Hygiene Data'!G187)))</f>
        <v/>
      </c>
      <c r="EA193" s="305" t="str">
        <f ca="true">+IF(OFFSET('Hygiene Data'!$H$11,0,10*ROW('Hygiene Data'!H187))="","",OFFSET('Hygiene Data'!$H$11,0,10*ROW('Hygiene Data'!H187)))</f>
        <v/>
      </c>
      <c r="EB193" s="305" t="str">
        <f ca="true">+IF(OFFSET('Hygiene Data'!$H$12,0,10*ROW('Hygiene Data'!H187))="","",OFFSET('Hygiene Data'!$H$12,0,10*ROW('Hygiene Data'!H187)))</f>
        <v/>
      </c>
      <c r="EC193" s="305" t="str">
        <f ca="true">+IF(OFFSET('Hygiene Data'!$H$13,0,10*ROW('Hygiene Data'!H187))="","",OFFSET('Hygiene Data'!$H$13,0,10*ROW('Hygiene Data'!H187)))</f>
        <v/>
      </c>
      <c r="ED193" s="305" t="str">
        <f ca="true">+IF(OFFSET('Hygiene Data'!$I$11,0,10*ROW('Hygiene Data'!I187))="","",OFFSET('Hygiene Data'!$I$11,0,10*ROW('Hygiene Data'!I187)))</f>
        <v/>
      </c>
      <c r="EE193" s="305" t="str">
        <f ca="true">+IF(OFFSET('Hygiene Data'!$I$12,0,10*ROW('Hygiene Data'!I187))="","",OFFSET('Hygiene Data'!$I$12,0,10*ROW('Hygiene Data'!I187)))</f>
        <v/>
      </c>
      <c r="EF193" s="305"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61"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5"/>
      <c r="BS194" s="305" t="str">
        <f ca="true">+IF(OFFSET('Water Data'!$D$27,0,10*ROW('Water Data'!D188))="","",OFFSET('Water Data'!$D$27,0,10*ROW('Water Data'!D188)))</f>
        <v/>
      </c>
      <c r="BT194" s="305" t="str">
        <f ca="true">+IF(OFFSET('Water Data'!$D$28,0,10*ROW('Water Data'!D188))="","",OFFSET('Water Data'!$D$28,0,10*ROW('Water Data'!D188)))</f>
        <v/>
      </c>
      <c r="BU194" s="305" t="str">
        <f ca="true">+IF(OFFSET('Water Data'!$D$29,0,10*ROW('Water Data'!D188))="","",OFFSET('Water Data'!$D$29,0,10*ROW('Water Data'!D188)))</f>
        <v/>
      </c>
      <c r="BV194" s="305" t="str">
        <f ca="true">+IF(OFFSET('Water Data'!$E$27,0,10*ROW('Water Data'!E188))="","",OFFSET('Water Data'!$E$27,0,10*ROW('Water Data'!E188)))</f>
        <v/>
      </c>
      <c r="BW194" s="305" t="str">
        <f ca="true">+IF(OFFSET('Water Data'!$E$28,0,10*ROW('Water Data'!E188))="","",OFFSET('Water Data'!$E$28,0,10*ROW('Water Data'!E188)))</f>
        <v/>
      </c>
      <c r="BX194" s="305" t="str">
        <f ca="true">+IF(OFFSET('Water Data'!$E$29,0,10*ROW('Water Data'!E188))="","",OFFSET('Water Data'!$E$29,0,10*ROW('Water Data'!E188)))</f>
        <v/>
      </c>
      <c r="BY194" s="305" t="str">
        <f ca="true">+IF(OFFSET('Water Data'!$F$27,0,10*ROW('Water Data'!F188))="","",OFFSET('Water Data'!$F$27,0,10*ROW('Water Data'!F188)))</f>
        <v/>
      </c>
      <c r="BZ194" s="305" t="str">
        <f ca="true">+IF(OFFSET('Water Data'!$F$28,0,10*ROW('Water Data'!F188))="","",OFFSET('Water Data'!$F$28,0,10*ROW('Water Data'!F188)))</f>
        <v/>
      </c>
      <c r="CA194" s="305" t="str">
        <f ca="true">+IF(OFFSET('Water Data'!$F$29,0,10*ROW('Water Data'!F188))="","",OFFSET('Water Data'!$F$29,0,10*ROW('Water Data'!F188)))</f>
        <v/>
      </c>
      <c r="CB194" s="305" t="str">
        <f ca="true">+IF(OFFSET('Water Data'!$G$27,0,10*ROW('Water Data'!G188))="","",OFFSET('Water Data'!$G$27,0,10*ROW('Water Data'!G188)))</f>
        <v/>
      </c>
      <c r="CC194" s="305" t="str">
        <f ca="true">+IF(OFFSET('Water Data'!$G$28,0,10*ROW('Water Data'!G188))="","",OFFSET('Water Data'!$G$28,0,10*ROW('Water Data'!G188)))</f>
        <v/>
      </c>
      <c r="CD194" s="305" t="str">
        <f ca="true">+IF(OFFSET('Water Data'!$G$29,0,10*ROW('Water Data'!G188))="","",OFFSET('Water Data'!$G$29,0,10*ROW('Water Data'!G188)))</f>
        <v/>
      </c>
      <c r="CE194" s="305" t="str">
        <f ca="true">+IF(OFFSET('Water Data'!$H$27,0,10*ROW('Water Data'!H188))="","",OFFSET('Water Data'!$H$27,0,10*ROW('Water Data'!H188)))</f>
        <v/>
      </c>
      <c r="CF194" s="305" t="str">
        <f ca="true">+IF(OFFSET('Water Data'!$H$28,0,10*ROW('Water Data'!H188))="","",OFFSET('Water Data'!$H$28,0,10*ROW('Water Data'!H188)))</f>
        <v/>
      </c>
      <c r="CG194" s="305" t="str">
        <f ca="true">+IF(OFFSET('Water Data'!$H$29,0,10*ROW('Water Data'!H188))="","",OFFSET('Water Data'!$H$29,0,10*ROW('Water Data'!H188)))</f>
        <v/>
      </c>
      <c r="CH194" s="305" t="str">
        <f ca="true">+IF(OFFSET('Water Data'!$I$27,0,10*ROW('Water Data'!I188))="","",OFFSET('Water Data'!$I$27,0,10*ROW('Water Data'!I188)))</f>
        <v/>
      </c>
      <c r="CI194" s="305" t="str">
        <f ca="true">+IF(OFFSET('Water Data'!$I$28,0,10*ROW('Water Data'!I188))="","",OFFSET('Water Data'!$I$28,0,10*ROW('Water Data'!I188)))</f>
        <v/>
      </c>
      <c r="CJ194" s="305" t="str">
        <f ca="true">+IF(OFFSET('Water Data'!$I$29,0,10*ROW('Water Data'!I188))="","",OFFSET('Water Data'!$I$29,0,10*ROW('Water Data'!I188)))</f>
        <v/>
      </c>
      <c r="CK194" s="305" t="str">
        <f ca="true">+IF(OFFSET('Sanitation Data'!$D$28,0,10*ROW('Sanitation Data'!D188))="","",OFFSET('Sanitation Data'!$D$28,0,10*ROW('Sanitation Data'!D188)))</f>
        <v/>
      </c>
      <c r="CL194" s="305" t="str">
        <f ca="true">+IF(OFFSET('Sanitation Data'!$D$29,0,10*ROW('Sanitation Data'!D188))="","",OFFSET('Sanitation Data'!$D$29,0,10*ROW('Sanitation Data'!D188)))</f>
        <v/>
      </c>
      <c r="CM194" s="305" t="str">
        <f ca="true">+IF(OFFSET('Sanitation Data'!$D$30,0,10*ROW('Sanitation Data'!D188))="","",OFFSET('Sanitation Data'!$D$30,0,10*ROW('Sanitation Data'!D188)))</f>
        <v/>
      </c>
      <c r="CN194" s="305" t="str">
        <f ca="true">+IF(OFFSET('Sanitation Data'!$D$31,0,10*ROW('Sanitation Data'!D188))="","",OFFSET('Sanitation Data'!$D$31,0,10*ROW('Sanitation Data'!D188)))</f>
        <v/>
      </c>
      <c r="CO194" s="305" t="str">
        <f ca="true">+IF(OFFSET('Sanitation Data'!$D$32,0,10*ROW('Sanitation Data'!D188))="","",OFFSET('Sanitation Data'!$D$32,0,10*ROW('Sanitation Data'!D188)))</f>
        <v/>
      </c>
      <c r="CP194" s="305" t="str">
        <f ca="true">+IF(OFFSET('Sanitation Data'!$E$28,0,10*ROW('Sanitation Data'!E188))="","",OFFSET('Sanitation Data'!$E$28,0,10*ROW('Sanitation Data'!E188)))</f>
        <v/>
      </c>
      <c r="CQ194" s="305" t="str">
        <f ca="true">+IF(OFFSET('Sanitation Data'!$E$29,0,10*ROW('Sanitation Data'!E188))="","",OFFSET('Sanitation Data'!$E$29,0,10*ROW('Sanitation Data'!E188)))</f>
        <v/>
      </c>
      <c r="CR194" s="305" t="str">
        <f ca="true">+IF(OFFSET('Sanitation Data'!$E$30,0,10*ROW('Sanitation Data'!E188))="","",OFFSET('Sanitation Data'!$E$30,0,10*ROW('Sanitation Data'!E188)))</f>
        <v/>
      </c>
      <c r="CS194" s="305" t="str">
        <f ca="true">+IF(OFFSET('Sanitation Data'!$E$31,0,10*ROW('Sanitation Data'!E188))="","",OFFSET('Sanitation Data'!$E$31,0,10*ROW('Sanitation Data'!E188)))</f>
        <v/>
      </c>
      <c r="CT194" s="305" t="str">
        <f ca="true">+IF(OFFSET('Sanitation Data'!$E$32,0,10*ROW('Sanitation Data'!E188))="","",OFFSET('Sanitation Data'!$E$32,0,10*ROW('Sanitation Data'!E188)))</f>
        <v/>
      </c>
      <c r="CU194" s="305" t="str">
        <f ca="true">+IF(OFFSET('Sanitation Data'!$F$28,0,10*ROW('Sanitation Data'!F188))="","",OFFSET('Sanitation Data'!$F$28,0,10*ROW('Sanitation Data'!F188)))</f>
        <v/>
      </c>
      <c r="CV194" s="305" t="str">
        <f ca="true">+IF(OFFSET('Sanitation Data'!$F$29,0,10*ROW('Sanitation Data'!F188))="","",OFFSET('Sanitation Data'!$F$29,0,10*ROW('Sanitation Data'!F188)))</f>
        <v/>
      </c>
      <c r="CW194" s="305" t="str">
        <f ca="true">+IF(OFFSET('Sanitation Data'!$F$30,0,10*ROW('Sanitation Data'!F188))="","",OFFSET('Sanitation Data'!$F$30,0,10*ROW('Sanitation Data'!F188)))</f>
        <v/>
      </c>
      <c r="CX194" s="305" t="str">
        <f ca="true">+IF(OFFSET('Sanitation Data'!$F$31,0,10*ROW('Sanitation Data'!F188))="","",OFFSET('Sanitation Data'!$F$31,0,10*ROW('Sanitation Data'!F188)))</f>
        <v/>
      </c>
      <c r="CY194" s="305" t="str">
        <f ca="true">+IF(OFFSET('Sanitation Data'!$F$32,0,10*ROW('Sanitation Data'!F188))="","",OFFSET('Sanitation Data'!$F$32,0,10*ROW('Sanitation Data'!F188)))</f>
        <v/>
      </c>
      <c r="CZ194" s="305" t="str">
        <f ca="true">+IF(OFFSET('Sanitation Data'!$G$28,0,10*ROW('Sanitation Data'!G188))="","",OFFSET('Sanitation Data'!$G$28,0,10*ROW('Sanitation Data'!G188)))</f>
        <v/>
      </c>
      <c r="DA194" s="305" t="str">
        <f ca="true">+IF(OFFSET('Sanitation Data'!$G$29,0,10*ROW('Sanitation Data'!G188))="","",OFFSET('Sanitation Data'!$G$29,0,10*ROW('Sanitation Data'!G188)))</f>
        <v/>
      </c>
      <c r="DB194" s="305" t="str">
        <f ca="true">+IF(OFFSET('Sanitation Data'!$G$30,0,10*ROW('Sanitation Data'!G188))="","",OFFSET('Sanitation Data'!$G$30,0,10*ROW('Sanitation Data'!G188)))</f>
        <v/>
      </c>
      <c r="DC194" s="305" t="str">
        <f ca="true">+IF(OFFSET('Sanitation Data'!$G$31,0,10*ROW('Sanitation Data'!G188))="","",OFFSET('Sanitation Data'!$G$31,0,10*ROW('Sanitation Data'!G188)))</f>
        <v/>
      </c>
      <c r="DD194" s="305" t="str">
        <f ca="true">+IF(OFFSET('Sanitation Data'!$G$32,0,10*ROW('Sanitation Data'!G188))="","",OFFSET('Sanitation Data'!$G$32,0,10*ROW('Sanitation Data'!G188)))</f>
        <v/>
      </c>
      <c r="DE194" s="305" t="str">
        <f ca="true">+IF(OFFSET('Sanitation Data'!$H$28,0,10*ROW('Sanitation Data'!H188))="","",OFFSET('Sanitation Data'!$H$28,0,10*ROW('Sanitation Data'!H188)))</f>
        <v/>
      </c>
      <c r="DF194" s="305" t="str">
        <f ca="true">+IF(OFFSET('Sanitation Data'!$H$29,0,10*ROW('Sanitation Data'!H188))="","",OFFSET('Sanitation Data'!$H$29,0,10*ROW('Sanitation Data'!H188)))</f>
        <v/>
      </c>
      <c r="DG194" s="305" t="str">
        <f ca="true">+IF(OFFSET('Sanitation Data'!$H$30,0,10*ROW('Sanitation Data'!H188))="","",OFFSET('Sanitation Data'!$H$30,0,10*ROW('Sanitation Data'!H188)))</f>
        <v/>
      </c>
      <c r="DH194" s="305" t="str">
        <f ca="true">+IF(OFFSET('Sanitation Data'!$H$31,0,10*ROW('Sanitation Data'!H188))="","",OFFSET('Sanitation Data'!$H$31,0,10*ROW('Sanitation Data'!H188)))</f>
        <v/>
      </c>
      <c r="DI194" s="305" t="str">
        <f ca="true">+IF(OFFSET('Sanitation Data'!$H$32,0,10*ROW('Sanitation Data'!H188))="","",OFFSET('Sanitation Data'!$H$32,0,10*ROW('Sanitation Data'!H188)))</f>
        <v/>
      </c>
      <c r="DJ194" s="305" t="str">
        <f ca="true">+IF(OFFSET('Sanitation Data'!$I$28,0,10*ROW('Sanitation Data'!I188))="","",OFFSET('Sanitation Data'!$I$28,0,10*ROW('Sanitation Data'!I188)))</f>
        <v/>
      </c>
      <c r="DK194" s="305" t="str">
        <f ca="true">+IF(OFFSET('Sanitation Data'!$I$29,0,10*ROW('Sanitation Data'!I188))="","",OFFSET('Sanitation Data'!$I$29,0,10*ROW('Sanitation Data'!I188)))</f>
        <v/>
      </c>
      <c r="DL194" s="305" t="str">
        <f ca="true">+IF(OFFSET('Sanitation Data'!$I$30,0,10*ROW('Sanitation Data'!I188))="","",OFFSET('Sanitation Data'!$I$30,0,10*ROW('Sanitation Data'!I188)))</f>
        <v/>
      </c>
      <c r="DM194" s="305" t="str">
        <f ca="true">+IF(OFFSET('Sanitation Data'!$I$31,0,10*ROW('Sanitation Data'!I188))="","",OFFSET('Sanitation Data'!$I$31,0,10*ROW('Sanitation Data'!I188)))</f>
        <v/>
      </c>
      <c r="DN194" s="305" t="str">
        <f ca="true">+IF(OFFSET('Sanitation Data'!$I$32,0,10*ROW('Sanitation Data'!I188))="","",OFFSET('Sanitation Data'!$I$32,0,10*ROW('Sanitation Data'!I188)))</f>
        <v/>
      </c>
      <c r="DO194" s="305" t="str">
        <f ca="true">+IF(OFFSET('Hygiene Data'!$D$11,0,10*ROW('Hygiene Data'!D188))="","",OFFSET('Hygiene Data'!$D$11,0,10*ROW('Hygiene Data'!D188)))</f>
        <v/>
      </c>
      <c r="DP194" s="305" t="str">
        <f ca="true">+IF(OFFSET('Hygiene Data'!$D$12,0,10*ROW('Hygiene Data'!D188))="","",OFFSET('Hygiene Data'!$D$12,0,10*ROW('Hygiene Data'!D188)))</f>
        <v/>
      </c>
      <c r="DQ194" s="305" t="str">
        <f ca="true">+IF(OFFSET('Hygiene Data'!$D$13,0,10*ROW('Hygiene Data'!D188))="","",OFFSET('Hygiene Data'!$D$13,0,10*ROW('Hygiene Data'!D188)))</f>
        <v/>
      </c>
      <c r="DR194" s="305" t="str">
        <f ca="true">+IF(OFFSET('Hygiene Data'!$E$11,0,10*ROW('Hygiene Data'!E188))="","",OFFSET('Hygiene Data'!$E$11,0,10*ROW('Hygiene Data'!E188)))</f>
        <v/>
      </c>
      <c r="DS194" s="305" t="str">
        <f ca="true">+IF(OFFSET('Hygiene Data'!$E$12,0,10*ROW('Hygiene Data'!E188))="","",OFFSET('Hygiene Data'!$E$12,0,10*ROW('Hygiene Data'!E188)))</f>
        <v/>
      </c>
      <c r="DT194" s="305" t="str">
        <f ca="true">+IF(OFFSET('Hygiene Data'!$E$13,0,10*ROW('Hygiene Data'!E188))="","",OFFSET('Hygiene Data'!$E$13,0,10*ROW('Hygiene Data'!E188)))</f>
        <v/>
      </c>
      <c r="DU194" s="305" t="str">
        <f ca="true">+IF(OFFSET('Hygiene Data'!$F$11,0,10*ROW('Hygiene Data'!F188))="","",OFFSET('Hygiene Data'!$F$11,0,10*ROW('Hygiene Data'!F188)))</f>
        <v/>
      </c>
      <c r="DV194" s="305" t="str">
        <f ca="true">+IF(OFFSET('Hygiene Data'!$F$12,0,10*ROW('Hygiene Data'!F188))="","",OFFSET('Hygiene Data'!$F$12,0,10*ROW('Hygiene Data'!F188)))</f>
        <v/>
      </c>
      <c r="DW194" s="305" t="str">
        <f ca="true">+IF(OFFSET('Hygiene Data'!$F$13,0,10*ROW('Hygiene Data'!F188))="","",OFFSET('Hygiene Data'!$F$13,0,10*ROW('Hygiene Data'!F188)))</f>
        <v/>
      </c>
      <c r="DX194" s="305" t="str">
        <f ca="true">+IF(OFFSET('Hygiene Data'!$G$11,0,10*ROW('Hygiene Data'!G188))="","",OFFSET('Hygiene Data'!$G$11,0,10*ROW('Hygiene Data'!G188)))</f>
        <v/>
      </c>
      <c r="DY194" s="305" t="str">
        <f ca="true">+IF(OFFSET('Hygiene Data'!$G$12,0,10*ROW('Hygiene Data'!G188))="","",OFFSET('Hygiene Data'!$G$12,0,10*ROW('Hygiene Data'!G188)))</f>
        <v/>
      </c>
      <c r="DZ194" s="305" t="str">
        <f ca="true">+IF(OFFSET('Hygiene Data'!$G$13,0,10*ROW('Hygiene Data'!G188))="","",OFFSET('Hygiene Data'!$G$13,0,10*ROW('Hygiene Data'!G188)))</f>
        <v/>
      </c>
      <c r="EA194" s="305" t="str">
        <f ca="true">+IF(OFFSET('Hygiene Data'!$H$11,0,10*ROW('Hygiene Data'!H188))="","",OFFSET('Hygiene Data'!$H$11,0,10*ROW('Hygiene Data'!H188)))</f>
        <v/>
      </c>
      <c r="EB194" s="305" t="str">
        <f ca="true">+IF(OFFSET('Hygiene Data'!$H$12,0,10*ROW('Hygiene Data'!H188))="","",OFFSET('Hygiene Data'!$H$12,0,10*ROW('Hygiene Data'!H188)))</f>
        <v/>
      </c>
      <c r="EC194" s="305" t="str">
        <f ca="true">+IF(OFFSET('Hygiene Data'!$H$13,0,10*ROW('Hygiene Data'!H188))="","",OFFSET('Hygiene Data'!$H$13,0,10*ROW('Hygiene Data'!H188)))</f>
        <v/>
      </c>
      <c r="ED194" s="305" t="str">
        <f ca="true">+IF(OFFSET('Hygiene Data'!$I$11,0,10*ROW('Hygiene Data'!I188))="","",OFFSET('Hygiene Data'!$I$11,0,10*ROW('Hygiene Data'!I188)))</f>
        <v/>
      </c>
      <c r="EE194" s="305" t="str">
        <f ca="true">+IF(OFFSET('Hygiene Data'!$I$12,0,10*ROW('Hygiene Data'!I188))="","",OFFSET('Hygiene Data'!$I$12,0,10*ROW('Hygiene Data'!I188)))</f>
        <v/>
      </c>
      <c r="EF194" s="305"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61"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5"/>
      <c r="BS195" s="305" t="str">
        <f ca="true">+IF(OFFSET('Water Data'!$D$27,0,10*ROW('Water Data'!D189))="","",OFFSET('Water Data'!$D$27,0,10*ROW('Water Data'!D189)))</f>
        <v/>
      </c>
      <c r="BT195" s="305" t="str">
        <f ca="true">+IF(OFFSET('Water Data'!$D$28,0,10*ROW('Water Data'!D189))="","",OFFSET('Water Data'!$D$28,0,10*ROW('Water Data'!D189)))</f>
        <v/>
      </c>
      <c r="BU195" s="305" t="str">
        <f ca="true">+IF(OFFSET('Water Data'!$D$29,0,10*ROW('Water Data'!D189))="","",OFFSET('Water Data'!$D$29,0,10*ROW('Water Data'!D189)))</f>
        <v/>
      </c>
      <c r="BV195" s="305" t="str">
        <f ca="true">+IF(OFFSET('Water Data'!$E$27,0,10*ROW('Water Data'!E189))="","",OFFSET('Water Data'!$E$27,0,10*ROW('Water Data'!E189)))</f>
        <v/>
      </c>
      <c r="BW195" s="305" t="str">
        <f ca="true">+IF(OFFSET('Water Data'!$E$28,0,10*ROW('Water Data'!E189))="","",OFFSET('Water Data'!$E$28,0,10*ROW('Water Data'!E189)))</f>
        <v/>
      </c>
      <c r="BX195" s="305" t="str">
        <f ca="true">+IF(OFFSET('Water Data'!$E$29,0,10*ROW('Water Data'!E189))="","",OFFSET('Water Data'!$E$29,0,10*ROW('Water Data'!E189)))</f>
        <v/>
      </c>
      <c r="BY195" s="305" t="str">
        <f ca="true">+IF(OFFSET('Water Data'!$F$27,0,10*ROW('Water Data'!F189))="","",OFFSET('Water Data'!$F$27,0,10*ROW('Water Data'!F189)))</f>
        <v/>
      </c>
      <c r="BZ195" s="305" t="str">
        <f ca="true">+IF(OFFSET('Water Data'!$F$28,0,10*ROW('Water Data'!F189))="","",OFFSET('Water Data'!$F$28,0,10*ROW('Water Data'!F189)))</f>
        <v/>
      </c>
      <c r="CA195" s="305" t="str">
        <f ca="true">+IF(OFFSET('Water Data'!$F$29,0,10*ROW('Water Data'!F189))="","",OFFSET('Water Data'!$F$29,0,10*ROW('Water Data'!F189)))</f>
        <v/>
      </c>
      <c r="CB195" s="305" t="str">
        <f ca="true">+IF(OFFSET('Water Data'!$G$27,0,10*ROW('Water Data'!G189))="","",OFFSET('Water Data'!$G$27,0,10*ROW('Water Data'!G189)))</f>
        <v/>
      </c>
      <c r="CC195" s="305" t="str">
        <f ca="true">+IF(OFFSET('Water Data'!$G$28,0,10*ROW('Water Data'!G189))="","",OFFSET('Water Data'!$G$28,0,10*ROW('Water Data'!G189)))</f>
        <v/>
      </c>
      <c r="CD195" s="305" t="str">
        <f ca="true">+IF(OFFSET('Water Data'!$G$29,0,10*ROW('Water Data'!G189))="","",OFFSET('Water Data'!$G$29,0,10*ROW('Water Data'!G189)))</f>
        <v/>
      </c>
      <c r="CE195" s="305" t="str">
        <f ca="true">+IF(OFFSET('Water Data'!$H$27,0,10*ROW('Water Data'!H189))="","",OFFSET('Water Data'!$H$27,0,10*ROW('Water Data'!H189)))</f>
        <v/>
      </c>
      <c r="CF195" s="305" t="str">
        <f ca="true">+IF(OFFSET('Water Data'!$H$28,0,10*ROW('Water Data'!H189))="","",OFFSET('Water Data'!$H$28,0,10*ROW('Water Data'!H189)))</f>
        <v/>
      </c>
      <c r="CG195" s="305" t="str">
        <f ca="true">+IF(OFFSET('Water Data'!$H$29,0,10*ROW('Water Data'!H189))="","",OFFSET('Water Data'!$H$29,0,10*ROW('Water Data'!H189)))</f>
        <v/>
      </c>
      <c r="CH195" s="305" t="str">
        <f ca="true">+IF(OFFSET('Water Data'!$I$27,0,10*ROW('Water Data'!I189))="","",OFFSET('Water Data'!$I$27,0,10*ROW('Water Data'!I189)))</f>
        <v/>
      </c>
      <c r="CI195" s="305" t="str">
        <f ca="true">+IF(OFFSET('Water Data'!$I$28,0,10*ROW('Water Data'!I189))="","",OFFSET('Water Data'!$I$28,0,10*ROW('Water Data'!I189)))</f>
        <v/>
      </c>
      <c r="CJ195" s="305" t="str">
        <f ca="true">+IF(OFFSET('Water Data'!$I$29,0,10*ROW('Water Data'!I189))="","",OFFSET('Water Data'!$I$29,0,10*ROW('Water Data'!I189)))</f>
        <v/>
      </c>
      <c r="CK195" s="305" t="str">
        <f ca="true">+IF(OFFSET('Sanitation Data'!$D$28,0,10*ROW('Sanitation Data'!D189))="","",OFFSET('Sanitation Data'!$D$28,0,10*ROW('Sanitation Data'!D189)))</f>
        <v/>
      </c>
      <c r="CL195" s="305" t="str">
        <f ca="true">+IF(OFFSET('Sanitation Data'!$D$29,0,10*ROW('Sanitation Data'!D189))="","",OFFSET('Sanitation Data'!$D$29,0,10*ROW('Sanitation Data'!D189)))</f>
        <v/>
      </c>
      <c r="CM195" s="305" t="str">
        <f ca="true">+IF(OFFSET('Sanitation Data'!$D$30,0,10*ROW('Sanitation Data'!D189))="","",OFFSET('Sanitation Data'!$D$30,0,10*ROW('Sanitation Data'!D189)))</f>
        <v/>
      </c>
      <c r="CN195" s="305" t="str">
        <f ca="true">+IF(OFFSET('Sanitation Data'!$D$31,0,10*ROW('Sanitation Data'!D189))="","",OFFSET('Sanitation Data'!$D$31,0,10*ROW('Sanitation Data'!D189)))</f>
        <v/>
      </c>
      <c r="CO195" s="305" t="str">
        <f ca="true">+IF(OFFSET('Sanitation Data'!$D$32,0,10*ROW('Sanitation Data'!D189))="","",OFFSET('Sanitation Data'!$D$32,0,10*ROW('Sanitation Data'!D189)))</f>
        <v/>
      </c>
      <c r="CP195" s="305" t="str">
        <f ca="true">+IF(OFFSET('Sanitation Data'!$E$28,0,10*ROW('Sanitation Data'!E189))="","",OFFSET('Sanitation Data'!$E$28,0,10*ROW('Sanitation Data'!E189)))</f>
        <v/>
      </c>
      <c r="CQ195" s="305" t="str">
        <f ca="true">+IF(OFFSET('Sanitation Data'!$E$29,0,10*ROW('Sanitation Data'!E189))="","",OFFSET('Sanitation Data'!$E$29,0,10*ROW('Sanitation Data'!E189)))</f>
        <v/>
      </c>
      <c r="CR195" s="305" t="str">
        <f ca="true">+IF(OFFSET('Sanitation Data'!$E$30,0,10*ROW('Sanitation Data'!E189))="","",OFFSET('Sanitation Data'!$E$30,0,10*ROW('Sanitation Data'!E189)))</f>
        <v/>
      </c>
      <c r="CS195" s="305" t="str">
        <f ca="true">+IF(OFFSET('Sanitation Data'!$E$31,0,10*ROW('Sanitation Data'!E189))="","",OFFSET('Sanitation Data'!$E$31,0,10*ROW('Sanitation Data'!E189)))</f>
        <v/>
      </c>
      <c r="CT195" s="305" t="str">
        <f ca="true">+IF(OFFSET('Sanitation Data'!$E$32,0,10*ROW('Sanitation Data'!E189))="","",OFFSET('Sanitation Data'!$E$32,0,10*ROW('Sanitation Data'!E189)))</f>
        <v/>
      </c>
      <c r="CU195" s="305" t="str">
        <f ca="true">+IF(OFFSET('Sanitation Data'!$F$28,0,10*ROW('Sanitation Data'!F189))="","",OFFSET('Sanitation Data'!$F$28,0,10*ROW('Sanitation Data'!F189)))</f>
        <v/>
      </c>
      <c r="CV195" s="305" t="str">
        <f ca="true">+IF(OFFSET('Sanitation Data'!$F$29,0,10*ROW('Sanitation Data'!F189))="","",OFFSET('Sanitation Data'!$F$29,0,10*ROW('Sanitation Data'!F189)))</f>
        <v/>
      </c>
      <c r="CW195" s="305" t="str">
        <f ca="true">+IF(OFFSET('Sanitation Data'!$F$30,0,10*ROW('Sanitation Data'!F189))="","",OFFSET('Sanitation Data'!$F$30,0,10*ROW('Sanitation Data'!F189)))</f>
        <v/>
      </c>
      <c r="CX195" s="305" t="str">
        <f ca="true">+IF(OFFSET('Sanitation Data'!$F$31,0,10*ROW('Sanitation Data'!F189))="","",OFFSET('Sanitation Data'!$F$31,0,10*ROW('Sanitation Data'!F189)))</f>
        <v/>
      </c>
      <c r="CY195" s="305" t="str">
        <f ca="true">+IF(OFFSET('Sanitation Data'!$F$32,0,10*ROW('Sanitation Data'!F189))="","",OFFSET('Sanitation Data'!$F$32,0,10*ROW('Sanitation Data'!F189)))</f>
        <v/>
      </c>
      <c r="CZ195" s="305" t="str">
        <f ca="true">+IF(OFFSET('Sanitation Data'!$G$28,0,10*ROW('Sanitation Data'!G189))="","",OFFSET('Sanitation Data'!$G$28,0,10*ROW('Sanitation Data'!G189)))</f>
        <v/>
      </c>
      <c r="DA195" s="305" t="str">
        <f ca="true">+IF(OFFSET('Sanitation Data'!$G$29,0,10*ROW('Sanitation Data'!G189))="","",OFFSET('Sanitation Data'!$G$29,0,10*ROW('Sanitation Data'!G189)))</f>
        <v/>
      </c>
      <c r="DB195" s="305" t="str">
        <f ca="true">+IF(OFFSET('Sanitation Data'!$G$30,0,10*ROW('Sanitation Data'!G189))="","",OFFSET('Sanitation Data'!$G$30,0,10*ROW('Sanitation Data'!G189)))</f>
        <v/>
      </c>
      <c r="DC195" s="305" t="str">
        <f ca="true">+IF(OFFSET('Sanitation Data'!$G$31,0,10*ROW('Sanitation Data'!G189))="","",OFFSET('Sanitation Data'!$G$31,0,10*ROW('Sanitation Data'!G189)))</f>
        <v/>
      </c>
      <c r="DD195" s="305" t="str">
        <f ca="true">+IF(OFFSET('Sanitation Data'!$G$32,0,10*ROW('Sanitation Data'!G189))="","",OFFSET('Sanitation Data'!$G$32,0,10*ROW('Sanitation Data'!G189)))</f>
        <v/>
      </c>
      <c r="DE195" s="305" t="str">
        <f ca="true">+IF(OFFSET('Sanitation Data'!$H$28,0,10*ROW('Sanitation Data'!H189))="","",OFFSET('Sanitation Data'!$H$28,0,10*ROW('Sanitation Data'!H189)))</f>
        <v/>
      </c>
      <c r="DF195" s="305" t="str">
        <f ca="true">+IF(OFFSET('Sanitation Data'!$H$29,0,10*ROW('Sanitation Data'!H189))="","",OFFSET('Sanitation Data'!$H$29,0,10*ROW('Sanitation Data'!H189)))</f>
        <v/>
      </c>
      <c r="DG195" s="305" t="str">
        <f ca="true">+IF(OFFSET('Sanitation Data'!$H$30,0,10*ROW('Sanitation Data'!H189))="","",OFFSET('Sanitation Data'!$H$30,0,10*ROW('Sanitation Data'!H189)))</f>
        <v/>
      </c>
      <c r="DH195" s="305" t="str">
        <f ca="true">+IF(OFFSET('Sanitation Data'!$H$31,0,10*ROW('Sanitation Data'!H189))="","",OFFSET('Sanitation Data'!$H$31,0,10*ROW('Sanitation Data'!H189)))</f>
        <v/>
      </c>
      <c r="DI195" s="305" t="str">
        <f ca="true">+IF(OFFSET('Sanitation Data'!$H$32,0,10*ROW('Sanitation Data'!H189))="","",OFFSET('Sanitation Data'!$H$32,0,10*ROW('Sanitation Data'!H189)))</f>
        <v/>
      </c>
      <c r="DJ195" s="305" t="str">
        <f ca="true">+IF(OFFSET('Sanitation Data'!$I$28,0,10*ROW('Sanitation Data'!I189))="","",OFFSET('Sanitation Data'!$I$28,0,10*ROW('Sanitation Data'!I189)))</f>
        <v/>
      </c>
      <c r="DK195" s="305" t="str">
        <f ca="true">+IF(OFFSET('Sanitation Data'!$I$29,0,10*ROW('Sanitation Data'!I189))="","",OFFSET('Sanitation Data'!$I$29,0,10*ROW('Sanitation Data'!I189)))</f>
        <v/>
      </c>
      <c r="DL195" s="305" t="str">
        <f ca="true">+IF(OFFSET('Sanitation Data'!$I$30,0,10*ROW('Sanitation Data'!I189))="","",OFFSET('Sanitation Data'!$I$30,0,10*ROW('Sanitation Data'!I189)))</f>
        <v/>
      </c>
      <c r="DM195" s="305" t="str">
        <f ca="true">+IF(OFFSET('Sanitation Data'!$I$31,0,10*ROW('Sanitation Data'!I189))="","",OFFSET('Sanitation Data'!$I$31,0,10*ROW('Sanitation Data'!I189)))</f>
        <v/>
      </c>
      <c r="DN195" s="305" t="str">
        <f ca="true">+IF(OFFSET('Sanitation Data'!$I$32,0,10*ROW('Sanitation Data'!I189))="","",OFFSET('Sanitation Data'!$I$32,0,10*ROW('Sanitation Data'!I189)))</f>
        <v/>
      </c>
      <c r="DO195" s="305" t="str">
        <f ca="true">+IF(OFFSET('Hygiene Data'!$D$11,0,10*ROW('Hygiene Data'!D189))="","",OFFSET('Hygiene Data'!$D$11,0,10*ROW('Hygiene Data'!D189)))</f>
        <v/>
      </c>
      <c r="DP195" s="305" t="str">
        <f ca="true">+IF(OFFSET('Hygiene Data'!$D$12,0,10*ROW('Hygiene Data'!D189))="","",OFFSET('Hygiene Data'!$D$12,0,10*ROW('Hygiene Data'!D189)))</f>
        <v/>
      </c>
      <c r="DQ195" s="305" t="str">
        <f ca="true">+IF(OFFSET('Hygiene Data'!$D$13,0,10*ROW('Hygiene Data'!D189))="","",OFFSET('Hygiene Data'!$D$13,0,10*ROW('Hygiene Data'!D189)))</f>
        <v/>
      </c>
      <c r="DR195" s="305" t="str">
        <f ca="true">+IF(OFFSET('Hygiene Data'!$E$11,0,10*ROW('Hygiene Data'!E189))="","",OFFSET('Hygiene Data'!$E$11,0,10*ROW('Hygiene Data'!E189)))</f>
        <v/>
      </c>
      <c r="DS195" s="305" t="str">
        <f ca="true">+IF(OFFSET('Hygiene Data'!$E$12,0,10*ROW('Hygiene Data'!E189))="","",OFFSET('Hygiene Data'!$E$12,0,10*ROW('Hygiene Data'!E189)))</f>
        <v/>
      </c>
      <c r="DT195" s="305" t="str">
        <f ca="true">+IF(OFFSET('Hygiene Data'!$E$13,0,10*ROW('Hygiene Data'!E189))="","",OFFSET('Hygiene Data'!$E$13,0,10*ROW('Hygiene Data'!E189)))</f>
        <v/>
      </c>
      <c r="DU195" s="305" t="str">
        <f ca="true">+IF(OFFSET('Hygiene Data'!$F$11,0,10*ROW('Hygiene Data'!F189))="","",OFFSET('Hygiene Data'!$F$11,0,10*ROW('Hygiene Data'!F189)))</f>
        <v/>
      </c>
      <c r="DV195" s="305" t="str">
        <f ca="true">+IF(OFFSET('Hygiene Data'!$F$12,0,10*ROW('Hygiene Data'!F189))="","",OFFSET('Hygiene Data'!$F$12,0,10*ROW('Hygiene Data'!F189)))</f>
        <v/>
      </c>
      <c r="DW195" s="305" t="str">
        <f ca="true">+IF(OFFSET('Hygiene Data'!$F$13,0,10*ROW('Hygiene Data'!F189))="","",OFFSET('Hygiene Data'!$F$13,0,10*ROW('Hygiene Data'!F189)))</f>
        <v/>
      </c>
      <c r="DX195" s="305" t="str">
        <f ca="true">+IF(OFFSET('Hygiene Data'!$G$11,0,10*ROW('Hygiene Data'!G189))="","",OFFSET('Hygiene Data'!$G$11,0,10*ROW('Hygiene Data'!G189)))</f>
        <v/>
      </c>
      <c r="DY195" s="305" t="str">
        <f ca="true">+IF(OFFSET('Hygiene Data'!$G$12,0,10*ROW('Hygiene Data'!G189))="","",OFFSET('Hygiene Data'!$G$12,0,10*ROW('Hygiene Data'!G189)))</f>
        <v/>
      </c>
      <c r="DZ195" s="305" t="str">
        <f ca="true">+IF(OFFSET('Hygiene Data'!$G$13,0,10*ROW('Hygiene Data'!G189))="","",OFFSET('Hygiene Data'!$G$13,0,10*ROW('Hygiene Data'!G189)))</f>
        <v/>
      </c>
      <c r="EA195" s="305" t="str">
        <f ca="true">+IF(OFFSET('Hygiene Data'!$H$11,0,10*ROW('Hygiene Data'!H189))="","",OFFSET('Hygiene Data'!$H$11,0,10*ROW('Hygiene Data'!H189)))</f>
        <v/>
      </c>
      <c r="EB195" s="305" t="str">
        <f ca="true">+IF(OFFSET('Hygiene Data'!$H$12,0,10*ROW('Hygiene Data'!H189))="","",OFFSET('Hygiene Data'!$H$12,0,10*ROW('Hygiene Data'!H189)))</f>
        <v/>
      </c>
      <c r="EC195" s="305" t="str">
        <f ca="true">+IF(OFFSET('Hygiene Data'!$H$13,0,10*ROW('Hygiene Data'!H189))="","",OFFSET('Hygiene Data'!$H$13,0,10*ROW('Hygiene Data'!H189)))</f>
        <v/>
      </c>
      <c r="ED195" s="305" t="str">
        <f ca="true">+IF(OFFSET('Hygiene Data'!$I$11,0,10*ROW('Hygiene Data'!I189))="","",OFFSET('Hygiene Data'!$I$11,0,10*ROW('Hygiene Data'!I189)))</f>
        <v/>
      </c>
      <c r="EE195" s="305" t="str">
        <f ca="true">+IF(OFFSET('Hygiene Data'!$I$12,0,10*ROW('Hygiene Data'!I189))="","",OFFSET('Hygiene Data'!$I$12,0,10*ROW('Hygiene Data'!I189)))</f>
        <v/>
      </c>
      <c r="EF195" s="305"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61"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5"/>
      <c r="BS196" s="305" t="str">
        <f ca="true">+IF(OFFSET('Water Data'!$D$27,0,10*ROW('Water Data'!D190))="","",OFFSET('Water Data'!$D$27,0,10*ROW('Water Data'!D190)))</f>
        <v/>
      </c>
      <c r="BT196" s="305" t="str">
        <f ca="true">+IF(OFFSET('Water Data'!$D$28,0,10*ROW('Water Data'!D190))="","",OFFSET('Water Data'!$D$28,0,10*ROW('Water Data'!D190)))</f>
        <v/>
      </c>
      <c r="BU196" s="305" t="str">
        <f ca="true">+IF(OFFSET('Water Data'!$D$29,0,10*ROW('Water Data'!D190))="","",OFFSET('Water Data'!$D$29,0,10*ROW('Water Data'!D190)))</f>
        <v/>
      </c>
      <c r="BV196" s="305" t="str">
        <f ca="true">+IF(OFFSET('Water Data'!$E$27,0,10*ROW('Water Data'!E190))="","",OFFSET('Water Data'!$E$27,0,10*ROW('Water Data'!E190)))</f>
        <v/>
      </c>
      <c r="BW196" s="305" t="str">
        <f ca="true">+IF(OFFSET('Water Data'!$E$28,0,10*ROW('Water Data'!E190))="","",OFFSET('Water Data'!$E$28,0,10*ROW('Water Data'!E190)))</f>
        <v/>
      </c>
      <c r="BX196" s="305" t="str">
        <f ca="true">+IF(OFFSET('Water Data'!$E$29,0,10*ROW('Water Data'!E190))="","",OFFSET('Water Data'!$E$29,0,10*ROW('Water Data'!E190)))</f>
        <v/>
      </c>
      <c r="BY196" s="305" t="str">
        <f ca="true">+IF(OFFSET('Water Data'!$F$27,0,10*ROW('Water Data'!F190))="","",OFFSET('Water Data'!$F$27,0,10*ROW('Water Data'!F190)))</f>
        <v/>
      </c>
      <c r="BZ196" s="305" t="str">
        <f ca="true">+IF(OFFSET('Water Data'!$F$28,0,10*ROW('Water Data'!F190))="","",OFFSET('Water Data'!$F$28,0,10*ROW('Water Data'!F190)))</f>
        <v/>
      </c>
      <c r="CA196" s="305" t="str">
        <f ca="true">+IF(OFFSET('Water Data'!$F$29,0,10*ROW('Water Data'!F190))="","",OFFSET('Water Data'!$F$29,0,10*ROW('Water Data'!F190)))</f>
        <v/>
      </c>
      <c r="CB196" s="305" t="str">
        <f ca="true">+IF(OFFSET('Water Data'!$G$27,0,10*ROW('Water Data'!G190))="","",OFFSET('Water Data'!$G$27,0,10*ROW('Water Data'!G190)))</f>
        <v/>
      </c>
      <c r="CC196" s="305" t="str">
        <f ca="true">+IF(OFFSET('Water Data'!$G$28,0,10*ROW('Water Data'!G190))="","",OFFSET('Water Data'!$G$28,0,10*ROW('Water Data'!G190)))</f>
        <v/>
      </c>
      <c r="CD196" s="305" t="str">
        <f ca="true">+IF(OFFSET('Water Data'!$G$29,0,10*ROW('Water Data'!G190))="","",OFFSET('Water Data'!$G$29,0,10*ROW('Water Data'!G190)))</f>
        <v/>
      </c>
      <c r="CE196" s="305" t="str">
        <f ca="true">+IF(OFFSET('Water Data'!$H$27,0,10*ROW('Water Data'!H190))="","",OFFSET('Water Data'!$H$27,0,10*ROW('Water Data'!H190)))</f>
        <v/>
      </c>
      <c r="CF196" s="305" t="str">
        <f ca="true">+IF(OFFSET('Water Data'!$H$28,0,10*ROW('Water Data'!H190))="","",OFFSET('Water Data'!$H$28,0,10*ROW('Water Data'!H190)))</f>
        <v/>
      </c>
      <c r="CG196" s="305" t="str">
        <f ca="true">+IF(OFFSET('Water Data'!$H$29,0,10*ROW('Water Data'!H190))="","",OFFSET('Water Data'!$H$29,0,10*ROW('Water Data'!H190)))</f>
        <v/>
      </c>
      <c r="CH196" s="305" t="str">
        <f ca="true">+IF(OFFSET('Water Data'!$I$27,0,10*ROW('Water Data'!I190))="","",OFFSET('Water Data'!$I$27,0,10*ROW('Water Data'!I190)))</f>
        <v/>
      </c>
      <c r="CI196" s="305" t="str">
        <f ca="true">+IF(OFFSET('Water Data'!$I$28,0,10*ROW('Water Data'!I190))="","",OFFSET('Water Data'!$I$28,0,10*ROW('Water Data'!I190)))</f>
        <v/>
      </c>
      <c r="CJ196" s="305" t="str">
        <f ca="true">+IF(OFFSET('Water Data'!$I$29,0,10*ROW('Water Data'!I190))="","",OFFSET('Water Data'!$I$29,0,10*ROW('Water Data'!I190)))</f>
        <v/>
      </c>
      <c r="CK196" s="305" t="str">
        <f ca="true">+IF(OFFSET('Sanitation Data'!$D$28,0,10*ROW('Sanitation Data'!D190))="","",OFFSET('Sanitation Data'!$D$28,0,10*ROW('Sanitation Data'!D190)))</f>
        <v/>
      </c>
      <c r="CL196" s="305" t="str">
        <f ca="true">+IF(OFFSET('Sanitation Data'!$D$29,0,10*ROW('Sanitation Data'!D190))="","",OFFSET('Sanitation Data'!$D$29,0,10*ROW('Sanitation Data'!D190)))</f>
        <v/>
      </c>
      <c r="CM196" s="305" t="str">
        <f ca="true">+IF(OFFSET('Sanitation Data'!$D$30,0,10*ROW('Sanitation Data'!D190))="","",OFFSET('Sanitation Data'!$D$30,0,10*ROW('Sanitation Data'!D190)))</f>
        <v/>
      </c>
      <c r="CN196" s="305" t="str">
        <f ca="true">+IF(OFFSET('Sanitation Data'!$D$31,0,10*ROW('Sanitation Data'!D190))="","",OFFSET('Sanitation Data'!$D$31,0,10*ROW('Sanitation Data'!D190)))</f>
        <v/>
      </c>
      <c r="CO196" s="305" t="str">
        <f ca="true">+IF(OFFSET('Sanitation Data'!$D$32,0,10*ROW('Sanitation Data'!D190))="","",OFFSET('Sanitation Data'!$D$32,0,10*ROW('Sanitation Data'!D190)))</f>
        <v/>
      </c>
      <c r="CP196" s="305" t="str">
        <f ca="true">+IF(OFFSET('Sanitation Data'!$E$28,0,10*ROW('Sanitation Data'!E190))="","",OFFSET('Sanitation Data'!$E$28,0,10*ROW('Sanitation Data'!E190)))</f>
        <v/>
      </c>
      <c r="CQ196" s="305" t="str">
        <f ca="true">+IF(OFFSET('Sanitation Data'!$E$29,0,10*ROW('Sanitation Data'!E190))="","",OFFSET('Sanitation Data'!$E$29,0,10*ROW('Sanitation Data'!E190)))</f>
        <v/>
      </c>
      <c r="CR196" s="305" t="str">
        <f ca="true">+IF(OFFSET('Sanitation Data'!$E$30,0,10*ROW('Sanitation Data'!E190))="","",OFFSET('Sanitation Data'!$E$30,0,10*ROW('Sanitation Data'!E190)))</f>
        <v/>
      </c>
      <c r="CS196" s="305" t="str">
        <f ca="true">+IF(OFFSET('Sanitation Data'!$E$31,0,10*ROW('Sanitation Data'!E190))="","",OFFSET('Sanitation Data'!$E$31,0,10*ROW('Sanitation Data'!E190)))</f>
        <v/>
      </c>
      <c r="CT196" s="305" t="str">
        <f ca="true">+IF(OFFSET('Sanitation Data'!$E$32,0,10*ROW('Sanitation Data'!E190))="","",OFFSET('Sanitation Data'!$E$32,0,10*ROW('Sanitation Data'!E190)))</f>
        <v/>
      </c>
      <c r="CU196" s="305" t="str">
        <f ca="true">+IF(OFFSET('Sanitation Data'!$F$28,0,10*ROW('Sanitation Data'!F190))="","",OFFSET('Sanitation Data'!$F$28,0,10*ROW('Sanitation Data'!F190)))</f>
        <v/>
      </c>
      <c r="CV196" s="305" t="str">
        <f ca="true">+IF(OFFSET('Sanitation Data'!$F$29,0,10*ROW('Sanitation Data'!F190))="","",OFFSET('Sanitation Data'!$F$29,0,10*ROW('Sanitation Data'!F190)))</f>
        <v/>
      </c>
      <c r="CW196" s="305" t="str">
        <f ca="true">+IF(OFFSET('Sanitation Data'!$F$30,0,10*ROW('Sanitation Data'!F190))="","",OFFSET('Sanitation Data'!$F$30,0,10*ROW('Sanitation Data'!F190)))</f>
        <v/>
      </c>
      <c r="CX196" s="305" t="str">
        <f ca="true">+IF(OFFSET('Sanitation Data'!$F$31,0,10*ROW('Sanitation Data'!F190))="","",OFFSET('Sanitation Data'!$F$31,0,10*ROW('Sanitation Data'!F190)))</f>
        <v/>
      </c>
      <c r="CY196" s="305" t="str">
        <f ca="true">+IF(OFFSET('Sanitation Data'!$F$32,0,10*ROW('Sanitation Data'!F190))="","",OFFSET('Sanitation Data'!$F$32,0,10*ROW('Sanitation Data'!F190)))</f>
        <v/>
      </c>
      <c r="CZ196" s="305" t="str">
        <f ca="true">+IF(OFFSET('Sanitation Data'!$G$28,0,10*ROW('Sanitation Data'!G190))="","",OFFSET('Sanitation Data'!$G$28,0,10*ROW('Sanitation Data'!G190)))</f>
        <v/>
      </c>
      <c r="DA196" s="305" t="str">
        <f ca="true">+IF(OFFSET('Sanitation Data'!$G$29,0,10*ROW('Sanitation Data'!G190))="","",OFFSET('Sanitation Data'!$G$29,0,10*ROW('Sanitation Data'!G190)))</f>
        <v/>
      </c>
      <c r="DB196" s="305" t="str">
        <f ca="true">+IF(OFFSET('Sanitation Data'!$G$30,0,10*ROW('Sanitation Data'!G190))="","",OFFSET('Sanitation Data'!$G$30,0,10*ROW('Sanitation Data'!G190)))</f>
        <v/>
      </c>
      <c r="DC196" s="305" t="str">
        <f ca="true">+IF(OFFSET('Sanitation Data'!$G$31,0,10*ROW('Sanitation Data'!G190))="","",OFFSET('Sanitation Data'!$G$31,0,10*ROW('Sanitation Data'!G190)))</f>
        <v/>
      </c>
      <c r="DD196" s="305" t="str">
        <f ca="true">+IF(OFFSET('Sanitation Data'!$G$32,0,10*ROW('Sanitation Data'!G190))="","",OFFSET('Sanitation Data'!$G$32,0,10*ROW('Sanitation Data'!G190)))</f>
        <v/>
      </c>
      <c r="DE196" s="305" t="str">
        <f ca="true">+IF(OFFSET('Sanitation Data'!$H$28,0,10*ROW('Sanitation Data'!H190))="","",OFFSET('Sanitation Data'!$H$28,0,10*ROW('Sanitation Data'!H190)))</f>
        <v/>
      </c>
      <c r="DF196" s="305" t="str">
        <f ca="true">+IF(OFFSET('Sanitation Data'!$H$29,0,10*ROW('Sanitation Data'!H190))="","",OFFSET('Sanitation Data'!$H$29,0,10*ROW('Sanitation Data'!H190)))</f>
        <v/>
      </c>
      <c r="DG196" s="305" t="str">
        <f ca="true">+IF(OFFSET('Sanitation Data'!$H$30,0,10*ROW('Sanitation Data'!H190))="","",OFFSET('Sanitation Data'!$H$30,0,10*ROW('Sanitation Data'!H190)))</f>
        <v/>
      </c>
      <c r="DH196" s="305" t="str">
        <f ca="true">+IF(OFFSET('Sanitation Data'!$H$31,0,10*ROW('Sanitation Data'!H190))="","",OFFSET('Sanitation Data'!$H$31,0,10*ROW('Sanitation Data'!H190)))</f>
        <v/>
      </c>
      <c r="DI196" s="305" t="str">
        <f ca="true">+IF(OFFSET('Sanitation Data'!$H$32,0,10*ROW('Sanitation Data'!H190))="","",OFFSET('Sanitation Data'!$H$32,0,10*ROW('Sanitation Data'!H190)))</f>
        <v/>
      </c>
      <c r="DJ196" s="305" t="str">
        <f ca="true">+IF(OFFSET('Sanitation Data'!$I$28,0,10*ROW('Sanitation Data'!I190))="","",OFFSET('Sanitation Data'!$I$28,0,10*ROW('Sanitation Data'!I190)))</f>
        <v/>
      </c>
      <c r="DK196" s="305" t="str">
        <f ca="true">+IF(OFFSET('Sanitation Data'!$I$29,0,10*ROW('Sanitation Data'!I190))="","",OFFSET('Sanitation Data'!$I$29,0,10*ROW('Sanitation Data'!I190)))</f>
        <v/>
      </c>
      <c r="DL196" s="305" t="str">
        <f ca="true">+IF(OFFSET('Sanitation Data'!$I$30,0,10*ROW('Sanitation Data'!I190))="","",OFFSET('Sanitation Data'!$I$30,0,10*ROW('Sanitation Data'!I190)))</f>
        <v/>
      </c>
      <c r="DM196" s="305" t="str">
        <f ca="true">+IF(OFFSET('Sanitation Data'!$I$31,0,10*ROW('Sanitation Data'!I190))="","",OFFSET('Sanitation Data'!$I$31,0,10*ROW('Sanitation Data'!I190)))</f>
        <v/>
      </c>
      <c r="DN196" s="305" t="str">
        <f ca="true">+IF(OFFSET('Sanitation Data'!$I$32,0,10*ROW('Sanitation Data'!I190))="","",OFFSET('Sanitation Data'!$I$32,0,10*ROW('Sanitation Data'!I190)))</f>
        <v/>
      </c>
      <c r="DO196" s="305" t="str">
        <f ca="true">+IF(OFFSET('Hygiene Data'!$D$11,0,10*ROW('Hygiene Data'!D190))="","",OFFSET('Hygiene Data'!$D$11,0,10*ROW('Hygiene Data'!D190)))</f>
        <v/>
      </c>
      <c r="DP196" s="305" t="str">
        <f ca="true">+IF(OFFSET('Hygiene Data'!$D$12,0,10*ROW('Hygiene Data'!D190))="","",OFFSET('Hygiene Data'!$D$12,0,10*ROW('Hygiene Data'!D190)))</f>
        <v/>
      </c>
      <c r="DQ196" s="305" t="str">
        <f ca="true">+IF(OFFSET('Hygiene Data'!$D$13,0,10*ROW('Hygiene Data'!D190))="","",OFFSET('Hygiene Data'!$D$13,0,10*ROW('Hygiene Data'!D190)))</f>
        <v/>
      </c>
      <c r="DR196" s="305" t="str">
        <f ca="true">+IF(OFFSET('Hygiene Data'!$E$11,0,10*ROW('Hygiene Data'!E190))="","",OFFSET('Hygiene Data'!$E$11,0,10*ROW('Hygiene Data'!E190)))</f>
        <v/>
      </c>
      <c r="DS196" s="305" t="str">
        <f ca="true">+IF(OFFSET('Hygiene Data'!$E$12,0,10*ROW('Hygiene Data'!E190))="","",OFFSET('Hygiene Data'!$E$12,0,10*ROW('Hygiene Data'!E190)))</f>
        <v/>
      </c>
      <c r="DT196" s="305" t="str">
        <f ca="true">+IF(OFFSET('Hygiene Data'!$E$13,0,10*ROW('Hygiene Data'!E190))="","",OFFSET('Hygiene Data'!$E$13,0,10*ROW('Hygiene Data'!E190)))</f>
        <v/>
      </c>
      <c r="DU196" s="305" t="str">
        <f ca="true">+IF(OFFSET('Hygiene Data'!$F$11,0,10*ROW('Hygiene Data'!F190))="","",OFFSET('Hygiene Data'!$F$11,0,10*ROW('Hygiene Data'!F190)))</f>
        <v/>
      </c>
      <c r="DV196" s="305" t="str">
        <f ca="true">+IF(OFFSET('Hygiene Data'!$F$12,0,10*ROW('Hygiene Data'!F190))="","",OFFSET('Hygiene Data'!$F$12,0,10*ROW('Hygiene Data'!F190)))</f>
        <v/>
      </c>
      <c r="DW196" s="305" t="str">
        <f ca="true">+IF(OFFSET('Hygiene Data'!$F$13,0,10*ROW('Hygiene Data'!F190))="","",OFFSET('Hygiene Data'!$F$13,0,10*ROW('Hygiene Data'!F190)))</f>
        <v/>
      </c>
      <c r="DX196" s="305" t="str">
        <f ca="true">+IF(OFFSET('Hygiene Data'!$G$11,0,10*ROW('Hygiene Data'!G190))="","",OFFSET('Hygiene Data'!$G$11,0,10*ROW('Hygiene Data'!G190)))</f>
        <v/>
      </c>
      <c r="DY196" s="305" t="str">
        <f ca="true">+IF(OFFSET('Hygiene Data'!$G$12,0,10*ROW('Hygiene Data'!G190))="","",OFFSET('Hygiene Data'!$G$12,0,10*ROW('Hygiene Data'!G190)))</f>
        <v/>
      </c>
      <c r="DZ196" s="305" t="str">
        <f ca="true">+IF(OFFSET('Hygiene Data'!$G$13,0,10*ROW('Hygiene Data'!G190))="","",OFFSET('Hygiene Data'!$G$13,0,10*ROW('Hygiene Data'!G190)))</f>
        <v/>
      </c>
      <c r="EA196" s="305" t="str">
        <f ca="true">+IF(OFFSET('Hygiene Data'!$H$11,0,10*ROW('Hygiene Data'!H190))="","",OFFSET('Hygiene Data'!$H$11,0,10*ROW('Hygiene Data'!H190)))</f>
        <v/>
      </c>
      <c r="EB196" s="305" t="str">
        <f ca="true">+IF(OFFSET('Hygiene Data'!$H$12,0,10*ROW('Hygiene Data'!H190))="","",OFFSET('Hygiene Data'!$H$12,0,10*ROW('Hygiene Data'!H190)))</f>
        <v/>
      </c>
      <c r="EC196" s="305" t="str">
        <f ca="true">+IF(OFFSET('Hygiene Data'!$H$13,0,10*ROW('Hygiene Data'!H190))="","",OFFSET('Hygiene Data'!$H$13,0,10*ROW('Hygiene Data'!H190)))</f>
        <v/>
      </c>
      <c r="ED196" s="305" t="str">
        <f ca="true">+IF(OFFSET('Hygiene Data'!$I$11,0,10*ROW('Hygiene Data'!I190))="","",OFFSET('Hygiene Data'!$I$11,0,10*ROW('Hygiene Data'!I190)))</f>
        <v/>
      </c>
      <c r="EE196" s="305" t="str">
        <f ca="true">+IF(OFFSET('Hygiene Data'!$I$12,0,10*ROW('Hygiene Data'!I190))="","",OFFSET('Hygiene Data'!$I$12,0,10*ROW('Hygiene Data'!I190)))</f>
        <v/>
      </c>
      <c r="EF196" s="305"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61"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5"/>
      <c r="BS197" s="305" t="str">
        <f ca="true">+IF(OFFSET('Water Data'!$D$27,0,10*ROW('Water Data'!D191))="","",OFFSET('Water Data'!$D$27,0,10*ROW('Water Data'!D191)))</f>
        <v/>
      </c>
      <c r="BT197" s="305" t="str">
        <f ca="true">+IF(OFFSET('Water Data'!$D$28,0,10*ROW('Water Data'!D191))="","",OFFSET('Water Data'!$D$28,0,10*ROW('Water Data'!D191)))</f>
        <v/>
      </c>
      <c r="BU197" s="305" t="str">
        <f ca="true">+IF(OFFSET('Water Data'!$D$29,0,10*ROW('Water Data'!D191))="","",OFFSET('Water Data'!$D$29,0,10*ROW('Water Data'!D191)))</f>
        <v/>
      </c>
      <c r="BV197" s="305" t="str">
        <f ca="true">+IF(OFFSET('Water Data'!$E$27,0,10*ROW('Water Data'!E191))="","",OFFSET('Water Data'!$E$27,0,10*ROW('Water Data'!E191)))</f>
        <v/>
      </c>
      <c r="BW197" s="305" t="str">
        <f ca="true">+IF(OFFSET('Water Data'!$E$28,0,10*ROW('Water Data'!E191))="","",OFFSET('Water Data'!$E$28,0,10*ROW('Water Data'!E191)))</f>
        <v/>
      </c>
      <c r="BX197" s="305" t="str">
        <f ca="true">+IF(OFFSET('Water Data'!$E$29,0,10*ROW('Water Data'!E191))="","",OFFSET('Water Data'!$E$29,0,10*ROW('Water Data'!E191)))</f>
        <v/>
      </c>
      <c r="BY197" s="305" t="str">
        <f ca="true">+IF(OFFSET('Water Data'!$F$27,0,10*ROW('Water Data'!F191))="","",OFFSET('Water Data'!$F$27,0,10*ROW('Water Data'!F191)))</f>
        <v/>
      </c>
      <c r="BZ197" s="305" t="str">
        <f ca="true">+IF(OFFSET('Water Data'!$F$28,0,10*ROW('Water Data'!F191))="","",OFFSET('Water Data'!$F$28,0,10*ROW('Water Data'!F191)))</f>
        <v/>
      </c>
      <c r="CA197" s="305" t="str">
        <f ca="true">+IF(OFFSET('Water Data'!$F$29,0,10*ROW('Water Data'!F191))="","",OFFSET('Water Data'!$F$29,0,10*ROW('Water Data'!F191)))</f>
        <v/>
      </c>
      <c r="CB197" s="305" t="str">
        <f ca="true">+IF(OFFSET('Water Data'!$G$27,0,10*ROW('Water Data'!G191))="","",OFFSET('Water Data'!$G$27,0,10*ROW('Water Data'!G191)))</f>
        <v/>
      </c>
      <c r="CC197" s="305" t="str">
        <f ca="true">+IF(OFFSET('Water Data'!$G$28,0,10*ROW('Water Data'!G191))="","",OFFSET('Water Data'!$G$28,0,10*ROW('Water Data'!G191)))</f>
        <v/>
      </c>
      <c r="CD197" s="305" t="str">
        <f ca="true">+IF(OFFSET('Water Data'!$G$29,0,10*ROW('Water Data'!G191))="","",OFFSET('Water Data'!$G$29,0,10*ROW('Water Data'!G191)))</f>
        <v/>
      </c>
      <c r="CE197" s="305" t="str">
        <f ca="true">+IF(OFFSET('Water Data'!$H$27,0,10*ROW('Water Data'!H191))="","",OFFSET('Water Data'!$H$27,0,10*ROW('Water Data'!H191)))</f>
        <v/>
      </c>
      <c r="CF197" s="305" t="str">
        <f ca="true">+IF(OFFSET('Water Data'!$H$28,0,10*ROW('Water Data'!H191))="","",OFFSET('Water Data'!$H$28,0,10*ROW('Water Data'!H191)))</f>
        <v/>
      </c>
      <c r="CG197" s="305" t="str">
        <f ca="true">+IF(OFFSET('Water Data'!$H$29,0,10*ROW('Water Data'!H191))="","",OFFSET('Water Data'!$H$29,0,10*ROW('Water Data'!H191)))</f>
        <v/>
      </c>
      <c r="CH197" s="305" t="str">
        <f ca="true">+IF(OFFSET('Water Data'!$I$27,0,10*ROW('Water Data'!I191))="","",OFFSET('Water Data'!$I$27,0,10*ROW('Water Data'!I191)))</f>
        <v/>
      </c>
      <c r="CI197" s="305" t="str">
        <f ca="true">+IF(OFFSET('Water Data'!$I$28,0,10*ROW('Water Data'!I191))="","",OFFSET('Water Data'!$I$28,0,10*ROW('Water Data'!I191)))</f>
        <v/>
      </c>
      <c r="CJ197" s="305" t="str">
        <f ca="true">+IF(OFFSET('Water Data'!$I$29,0,10*ROW('Water Data'!I191))="","",OFFSET('Water Data'!$I$29,0,10*ROW('Water Data'!I191)))</f>
        <v/>
      </c>
      <c r="CK197" s="305" t="str">
        <f ca="true">+IF(OFFSET('Sanitation Data'!$D$28,0,10*ROW('Sanitation Data'!D191))="","",OFFSET('Sanitation Data'!$D$28,0,10*ROW('Sanitation Data'!D191)))</f>
        <v/>
      </c>
      <c r="CL197" s="305" t="str">
        <f ca="true">+IF(OFFSET('Sanitation Data'!$D$29,0,10*ROW('Sanitation Data'!D191))="","",OFFSET('Sanitation Data'!$D$29,0,10*ROW('Sanitation Data'!D191)))</f>
        <v/>
      </c>
      <c r="CM197" s="305" t="str">
        <f ca="true">+IF(OFFSET('Sanitation Data'!$D$30,0,10*ROW('Sanitation Data'!D191))="","",OFFSET('Sanitation Data'!$D$30,0,10*ROW('Sanitation Data'!D191)))</f>
        <v/>
      </c>
      <c r="CN197" s="305" t="str">
        <f ca="true">+IF(OFFSET('Sanitation Data'!$D$31,0,10*ROW('Sanitation Data'!D191))="","",OFFSET('Sanitation Data'!$D$31,0,10*ROW('Sanitation Data'!D191)))</f>
        <v/>
      </c>
      <c r="CO197" s="305" t="str">
        <f ca="true">+IF(OFFSET('Sanitation Data'!$D$32,0,10*ROW('Sanitation Data'!D191))="","",OFFSET('Sanitation Data'!$D$32,0,10*ROW('Sanitation Data'!D191)))</f>
        <v/>
      </c>
      <c r="CP197" s="305" t="str">
        <f ca="true">+IF(OFFSET('Sanitation Data'!$E$28,0,10*ROW('Sanitation Data'!E191))="","",OFFSET('Sanitation Data'!$E$28,0,10*ROW('Sanitation Data'!E191)))</f>
        <v/>
      </c>
      <c r="CQ197" s="305" t="str">
        <f ca="true">+IF(OFFSET('Sanitation Data'!$E$29,0,10*ROW('Sanitation Data'!E191))="","",OFFSET('Sanitation Data'!$E$29,0,10*ROW('Sanitation Data'!E191)))</f>
        <v/>
      </c>
      <c r="CR197" s="305" t="str">
        <f ca="true">+IF(OFFSET('Sanitation Data'!$E$30,0,10*ROW('Sanitation Data'!E191))="","",OFFSET('Sanitation Data'!$E$30,0,10*ROW('Sanitation Data'!E191)))</f>
        <v/>
      </c>
      <c r="CS197" s="305" t="str">
        <f ca="true">+IF(OFFSET('Sanitation Data'!$E$31,0,10*ROW('Sanitation Data'!E191))="","",OFFSET('Sanitation Data'!$E$31,0,10*ROW('Sanitation Data'!E191)))</f>
        <v/>
      </c>
      <c r="CT197" s="305" t="str">
        <f ca="true">+IF(OFFSET('Sanitation Data'!$E$32,0,10*ROW('Sanitation Data'!E191))="","",OFFSET('Sanitation Data'!$E$32,0,10*ROW('Sanitation Data'!E191)))</f>
        <v/>
      </c>
      <c r="CU197" s="305" t="str">
        <f ca="true">+IF(OFFSET('Sanitation Data'!$F$28,0,10*ROW('Sanitation Data'!F191))="","",OFFSET('Sanitation Data'!$F$28,0,10*ROW('Sanitation Data'!F191)))</f>
        <v/>
      </c>
      <c r="CV197" s="305" t="str">
        <f ca="true">+IF(OFFSET('Sanitation Data'!$F$29,0,10*ROW('Sanitation Data'!F191))="","",OFFSET('Sanitation Data'!$F$29,0,10*ROW('Sanitation Data'!F191)))</f>
        <v/>
      </c>
      <c r="CW197" s="305" t="str">
        <f ca="true">+IF(OFFSET('Sanitation Data'!$F$30,0,10*ROW('Sanitation Data'!F191))="","",OFFSET('Sanitation Data'!$F$30,0,10*ROW('Sanitation Data'!F191)))</f>
        <v/>
      </c>
      <c r="CX197" s="305" t="str">
        <f ca="true">+IF(OFFSET('Sanitation Data'!$F$31,0,10*ROW('Sanitation Data'!F191))="","",OFFSET('Sanitation Data'!$F$31,0,10*ROW('Sanitation Data'!F191)))</f>
        <v/>
      </c>
      <c r="CY197" s="305" t="str">
        <f ca="true">+IF(OFFSET('Sanitation Data'!$F$32,0,10*ROW('Sanitation Data'!F191))="","",OFFSET('Sanitation Data'!$F$32,0,10*ROW('Sanitation Data'!F191)))</f>
        <v/>
      </c>
      <c r="CZ197" s="305" t="str">
        <f ca="true">+IF(OFFSET('Sanitation Data'!$G$28,0,10*ROW('Sanitation Data'!G191))="","",OFFSET('Sanitation Data'!$G$28,0,10*ROW('Sanitation Data'!G191)))</f>
        <v/>
      </c>
      <c r="DA197" s="305" t="str">
        <f ca="true">+IF(OFFSET('Sanitation Data'!$G$29,0,10*ROW('Sanitation Data'!G191))="","",OFFSET('Sanitation Data'!$G$29,0,10*ROW('Sanitation Data'!G191)))</f>
        <v/>
      </c>
      <c r="DB197" s="305" t="str">
        <f ca="true">+IF(OFFSET('Sanitation Data'!$G$30,0,10*ROW('Sanitation Data'!G191))="","",OFFSET('Sanitation Data'!$G$30,0,10*ROW('Sanitation Data'!G191)))</f>
        <v/>
      </c>
      <c r="DC197" s="305" t="str">
        <f ca="true">+IF(OFFSET('Sanitation Data'!$G$31,0,10*ROW('Sanitation Data'!G191))="","",OFFSET('Sanitation Data'!$G$31,0,10*ROW('Sanitation Data'!G191)))</f>
        <v/>
      </c>
      <c r="DD197" s="305" t="str">
        <f ca="true">+IF(OFFSET('Sanitation Data'!$G$32,0,10*ROW('Sanitation Data'!G191))="","",OFFSET('Sanitation Data'!$G$32,0,10*ROW('Sanitation Data'!G191)))</f>
        <v/>
      </c>
      <c r="DE197" s="305" t="str">
        <f ca="true">+IF(OFFSET('Sanitation Data'!$H$28,0,10*ROW('Sanitation Data'!H191))="","",OFFSET('Sanitation Data'!$H$28,0,10*ROW('Sanitation Data'!H191)))</f>
        <v/>
      </c>
      <c r="DF197" s="305" t="str">
        <f ca="true">+IF(OFFSET('Sanitation Data'!$H$29,0,10*ROW('Sanitation Data'!H191))="","",OFFSET('Sanitation Data'!$H$29,0,10*ROW('Sanitation Data'!H191)))</f>
        <v/>
      </c>
      <c r="DG197" s="305" t="str">
        <f ca="true">+IF(OFFSET('Sanitation Data'!$H$30,0,10*ROW('Sanitation Data'!H191))="","",OFFSET('Sanitation Data'!$H$30,0,10*ROW('Sanitation Data'!H191)))</f>
        <v/>
      </c>
      <c r="DH197" s="305" t="str">
        <f ca="true">+IF(OFFSET('Sanitation Data'!$H$31,0,10*ROW('Sanitation Data'!H191))="","",OFFSET('Sanitation Data'!$H$31,0,10*ROW('Sanitation Data'!H191)))</f>
        <v/>
      </c>
      <c r="DI197" s="305" t="str">
        <f ca="true">+IF(OFFSET('Sanitation Data'!$H$32,0,10*ROW('Sanitation Data'!H191))="","",OFFSET('Sanitation Data'!$H$32,0,10*ROW('Sanitation Data'!H191)))</f>
        <v/>
      </c>
      <c r="DJ197" s="305" t="str">
        <f ca="true">+IF(OFFSET('Sanitation Data'!$I$28,0,10*ROW('Sanitation Data'!I191))="","",OFFSET('Sanitation Data'!$I$28,0,10*ROW('Sanitation Data'!I191)))</f>
        <v/>
      </c>
      <c r="DK197" s="305" t="str">
        <f ca="true">+IF(OFFSET('Sanitation Data'!$I$29,0,10*ROW('Sanitation Data'!I191))="","",OFFSET('Sanitation Data'!$I$29,0,10*ROW('Sanitation Data'!I191)))</f>
        <v/>
      </c>
      <c r="DL197" s="305" t="str">
        <f ca="true">+IF(OFFSET('Sanitation Data'!$I$30,0,10*ROW('Sanitation Data'!I191))="","",OFFSET('Sanitation Data'!$I$30,0,10*ROW('Sanitation Data'!I191)))</f>
        <v/>
      </c>
      <c r="DM197" s="305" t="str">
        <f ca="true">+IF(OFFSET('Sanitation Data'!$I$31,0,10*ROW('Sanitation Data'!I191))="","",OFFSET('Sanitation Data'!$I$31,0,10*ROW('Sanitation Data'!I191)))</f>
        <v/>
      </c>
      <c r="DN197" s="305" t="str">
        <f ca="true">+IF(OFFSET('Sanitation Data'!$I$32,0,10*ROW('Sanitation Data'!I191))="","",OFFSET('Sanitation Data'!$I$32,0,10*ROW('Sanitation Data'!I191)))</f>
        <v/>
      </c>
      <c r="DO197" s="305" t="str">
        <f ca="true">+IF(OFFSET('Hygiene Data'!$D$11,0,10*ROW('Hygiene Data'!D191))="","",OFFSET('Hygiene Data'!$D$11,0,10*ROW('Hygiene Data'!D191)))</f>
        <v/>
      </c>
      <c r="DP197" s="305" t="str">
        <f ca="true">+IF(OFFSET('Hygiene Data'!$D$12,0,10*ROW('Hygiene Data'!D191))="","",OFFSET('Hygiene Data'!$D$12,0,10*ROW('Hygiene Data'!D191)))</f>
        <v/>
      </c>
      <c r="DQ197" s="305" t="str">
        <f ca="true">+IF(OFFSET('Hygiene Data'!$D$13,0,10*ROW('Hygiene Data'!D191))="","",OFFSET('Hygiene Data'!$D$13,0,10*ROW('Hygiene Data'!D191)))</f>
        <v/>
      </c>
      <c r="DR197" s="305" t="str">
        <f ca="true">+IF(OFFSET('Hygiene Data'!$E$11,0,10*ROW('Hygiene Data'!E191))="","",OFFSET('Hygiene Data'!$E$11,0,10*ROW('Hygiene Data'!E191)))</f>
        <v/>
      </c>
      <c r="DS197" s="305" t="str">
        <f ca="true">+IF(OFFSET('Hygiene Data'!$E$12,0,10*ROW('Hygiene Data'!E191))="","",OFFSET('Hygiene Data'!$E$12,0,10*ROW('Hygiene Data'!E191)))</f>
        <v/>
      </c>
      <c r="DT197" s="305" t="str">
        <f ca="true">+IF(OFFSET('Hygiene Data'!$E$13,0,10*ROW('Hygiene Data'!E191))="","",OFFSET('Hygiene Data'!$E$13,0,10*ROW('Hygiene Data'!E191)))</f>
        <v/>
      </c>
      <c r="DU197" s="305" t="str">
        <f ca="true">+IF(OFFSET('Hygiene Data'!$F$11,0,10*ROW('Hygiene Data'!F191))="","",OFFSET('Hygiene Data'!$F$11,0,10*ROW('Hygiene Data'!F191)))</f>
        <v/>
      </c>
      <c r="DV197" s="305" t="str">
        <f ca="true">+IF(OFFSET('Hygiene Data'!$F$12,0,10*ROW('Hygiene Data'!F191))="","",OFFSET('Hygiene Data'!$F$12,0,10*ROW('Hygiene Data'!F191)))</f>
        <v/>
      </c>
      <c r="DW197" s="305" t="str">
        <f ca="true">+IF(OFFSET('Hygiene Data'!$F$13,0,10*ROW('Hygiene Data'!F191))="","",OFFSET('Hygiene Data'!$F$13,0,10*ROW('Hygiene Data'!F191)))</f>
        <v/>
      </c>
      <c r="DX197" s="305" t="str">
        <f ca="true">+IF(OFFSET('Hygiene Data'!$G$11,0,10*ROW('Hygiene Data'!G191))="","",OFFSET('Hygiene Data'!$G$11,0,10*ROW('Hygiene Data'!G191)))</f>
        <v/>
      </c>
      <c r="DY197" s="305" t="str">
        <f ca="true">+IF(OFFSET('Hygiene Data'!$G$12,0,10*ROW('Hygiene Data'!G191))="","",OFFSET('Hygiene Data'!$G$12,0,10*ROW('Hygiene Data'!G191)))</f>
        <v/>
      </c>
      <c r="DZ197" s="305" t="str">
        <f ca="true">+IF(OFFSET('Hygiene Data'!$G$13,0,10*ROW('Hygiene Data'!G191))="","",OFFSET('Hygiene Data'!$G$13,0,10*ROW('Hygiene Data'!G191)))</f>
        <v/>
      </c>
      <c r="EA197" s="305" t="str">
        <f ca="true">+IF(OFFSET('Hygiene Data'!$H$11,0,10*ROW('Hygiene Data'!H191))="","",OFFSET('Hygiene Data'!$H$11,0,10*ROW('Hygiene Data'!H191)))</f>
        <v/>
      </c>
      <c r="EB197" s="305" t="str">
        <f ca="true">+IF(OFFSET('Hygiene Data'!$H$12,0,10*ROW('Hygiene Data'!H191))="","",OFFSET('Hygiene Data'!$H$12,0,10*ROW('Hygiene Data'!H191)))</f>
        <v/>
      </c>
      <c r="EC197" s="305" t="str">
        <f ca="true">+IF(OFFSET('Hygiene Data'!$H$13,0,10*ROW('Hygiene Data'!H191))="","",OFFSET('Hygiene Data'!$H$13,0,10*ROW('Hygiene Data'!H191)))</f>
        <v/>
      </c>
      <c r="ED197" s="305" t="str">
        <f ca="true">+IF(OFFSET('Hygiene Data'!$I$11,0,10*ROW('Hygiene Data'!I191))="","",OFFSET('Hygiene Data'!$I$11,0,10*ROW('Hygiene Data'!I191)))</f>
        <v/>
      </c>
      <c r="EE197" s="305" t="str">
        <f ca="true">+IF(OFFSET('Hygiene Data'!$I$12,0,10*ROW('Hygiene Data'!I191))="","",OFFSET('Hygiene Data'!$I$12,0,10*ROW('Hygiene Data'!I191)))</f>
        <v/>
      </c>
      <c r="EF197" s="305"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61"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5"/>
      <c r="BS198" s="305" t="str">
        <f ca="true">+IF(OFFSET('Water Data'!$D$27,0,10*ROW('Water Data'!D192))="","",OFFSET('Water Data'!$D$27,0,10*ROW('Water Data'!D192)))</f>
        <v/>
      </c>
      <c r="BT198" s="305" t="str">
        <f ca="true">+IF(OFFSET('Water Data'!$D$28,0,10*ROW('Water Data'!D192))="","",OFFSET('Water Data'!$D$28,0,10*ROW('Water Data'!D192)))</f>
        <v/>
      </c>
      <c r="BU198" s="305" t="str">
        <f ca="true">+IF(OFFSET('Water Data'!$D$29,0,10*ROW('Water Data'!D192))="","",OFFSET('Water Data'!$D$29,0,10*ROW('Water Data'!D192)))</f>
        <v/>
      </c>
      <c r="BV198" s="305" t="str">
        <f ca="true">+IF(OFFSET('Water Data'!$E$27,0,10*ROW('Water Data'!E192))="","",OFFSET('Water Data'!$E$27,0,10*ROW('Water Data'!E192)))</f>
        <v/>
      </c>
      <c r="BW198" s="305" t="str">
        <f ca="true">+IF(OFFSET('Water Data'!$E$28,0,10*ROW('Water Data'!E192))="","",OFFSET('Water Data'!$E$28,0,10*ROW('Water Data'!E192)))</f>
        <v/>
      </c>
      <c r="BX198" s="305" t="str">
        <f ca="true">+IF(OFFSET('Water Data'!$E$29,0,10*ROW('Water Data'!E192))="","",OFFSET('Water Data'!$E$29,0,10*ROW('Water Data'!E192)))</f>
        <v/>
      </c>
      <c r="BY198" s="305" t="str">
        <f ca="true">+IF(OFFSET('Water Data'!$F$27,0,10*ROW('Water Data'!F192))="","",OFFSET('Water Data'!$F$27,0,10*ROW('Water Data'!F192)))</f>
        <v/>
      </c>
      <c r="BZ198" s="305" t="str">
        <f ca="true">+IF(OFFSET('Water Data'!$F$28,0,10*ROW('Water Data'!F192))="","",OFFSET('Water Data'!$F$28,0,10*ROW('Water Data'!F192)))</f>
        <v/>
      </c>
      <c r="CA198" s="305" t="str">
        <f ca="true">+IF(OFFSET('Water Data'!$F$29,0,10*ROW('Water Data'!F192))="","",OFFSET('Water Data'!$F$29,0,10*ROW('Water Data'!F192)))</f>
        <v/>
      </c>
      <c r="CB198" s="305" t="str">
        <f ca="true">+IF(OFFSET('Water Data'!$G$27,0,10*ROW('Water Data'!G192))="","",OFFSET('Water Data'!$G$27,0,10*ROW('Water Data'!G192)))</f>
        <v/>
      </c>
      <c r="CC198" s="305" t="str">
        <f ca="true">+IF(OFFSET('Water Data'!$G$28,0,10*ROW('Water Data'!G192))="","",OFFSET('Water Data'!$G$28,0,10*ROW('Water Data'!G192)))</f>
        <v/>
      </c>
      <c r="CD198" s="305" t="str">
        <f ca="true">+IF(OFFSET('Water Data'!$G$29,0,10*ROW('Water Data'!G192))="","",OFFSET('Water Data'!$G$29,0,10*ROW('Water Data'!G192)))</f>
        <v/>
      </c>
      <c r="CE198" s="305" t="str">
        <f ca="true">+IF(OFFSET('Water Data'!$H$27,0,10*ROW('Water Data'!H192))="","",OFFSET('Water Data'!$H$27,0,10*ROW('Water Data'!H192)))</f>
        <v/>
      </c>
      <c r="CF198" s="305" t="str">
        <f ca="true">+IF(OFFSET('Water Data'!$H$28,0,10*ROW('Water Data'!H192))="","",OFFSET('Water Data'!$H$28,0,10*ROW('Water Data'!H192)))</f>
        <v/>
      </c>
      <c r="CG198" s="305" t="str">
        <f ca="true">+IF(OFFSET('Water Data'!$H$29,0,10*ROW('Water Data'!H192))="","",OFFSET('Water Data'!$H$29,0,10*ROW('Water Data'!H192)))</f>
        <v/>
      </c>
      <c r="CH198" s="305" t="str">
        <f ca="true">+IF(OFFSET('Water Data'!$I$27,0,10*ROW('Water Data'!I192))="","",OFFSET('Water Data'!$I$27,0,10*ROW('Water Data'!I192)))</f>
        <v/>
      </c>
      <c r="CI198" s="305" t="str">
        <f ca="true">+IF(OFFSET('Water Data'!$I$28,0,10*ROW('Water Data'!I192))="","",OFFSET('Water Data'!$I$28,0,10*ROW('Water Data'!I192)))</f>
        <v/>
      </c>
      <c r="CJ198" s="305" t="str">
        <f ca="true">+IF(OFFSET('Water Data'!$I$29,0,10*ROW('Water Data'!I192))="","",OFFSET('Water Data'!$I$29,0,10*ROW('Water Data'!I192)))</f>
        <v/>
      </c>
      <c r="CK198" s="305" t="str">
        <f ca="true">+IF(OFFSET('Sanitation Data'!$D$28,0,10*ROW('Sanitation Data'!D192))="","",OFFSET('Sanitation Data'!$D$28,0,10*ROW('Sanitation Data'!D192)))</f>
        <v/>
      </c>
      <c r="CL198" s="305" t="str">
        <f ca="true">+IF(OFFSET('Sanitation Data'!$D$29,0,10*ROW('Sanitation Data'!D192))="","",OFFSET('Sanitation Data'!$D$29,0,10*ROW('Sanitation Data'!D192)))</f>
        <v/>
      </c>
      <c r="CM198" s="305" t="str">
        <f ca="true">+IF(OFFSET('Sanitation Data'!$D$30,0,10*ROW('Sanitation Data'!D192))="","",OFFSET('Sanitation Data'!$D$30,0,10*ROW('Sanitation Data'!D192)))</f>
        <v/>
      </c>
      <c r="CN198" s="305" t="str">
        <f ca="true">+IF(OFFSET('Sanitation Data'!$D$31,0,10*ROW('Sanitation Data'!D192))="","",OFFSET('Sanitation Data'!$D$31,0,10*ROW('Sanitation Data'!D192)))</f>
        <v/>
      </c>
      <c r="CO198" s="305" t="str">
        <f ca="true">+IF(OFFSET('Sanitation Data'!$D$32,0,10*ROW('Sanitation Data'!D192))="","",OFFSET('Sanitation Data'!$D$32,0,10*ROW('Sanitation Data'!D192)))</f>
        <v/>
      </c>
      <c r="CP198" s="305" t="str">
        <f ca="true">+IF(OFFSET('Sanitation Data'!$E$28,0,10*ROW('Sanitation Data'!E192))="","",OFFSET('Sanitation Data'!$E$28,0,10*ROW('Sanitation Data'!E192)))</f>
        <v/>
      </c>
      <c r="CQ198" s="305" t="str">
        <f ca="true">+IF(OFFSET('Sanitation Data'!$E$29,0,10*ROW('Sanitation Data'!E192))="","",OFFSET('Sanitation Data'!$E$29,0,10*ROW('Sanitation Data'!E192)))</f>
        <v/>
      </c>
      <c r="CR198" s="305" t="str">
        <f ca="true">+IF(OFFSET('Sanitation Data'!$E$30,0,10*ROW('Sanitation Data'!E192))="","",OFFSET('Sanitation Data'!$E$30,0,10*ROW('Sanitation Data'!E192)))</f>
        <v/>
      </c>
      <c r="CS198" s="305" t="str">
        <f ca="true">+IF(OFFSET('Sanitation Data'!$E$31,0,10*ROW('Sanitation Data'!E192))="","",OFFSET('Sanitation Data'!$E$31,0,10*ROW('Sanitation Data'!E192)))</f>
        <v/>
      </c>
      <c r="CT198" s="305" t="str">
        <f ca="true">+IF(OFFSET('Sanitation Data'!$E$32,0,10*ROW('Sanitation Data'!E192))="","",OFFSET('Sanitation Data'!$E$32,0,10*ROW('Sanitation Data'!E192)))</f>
        <v/>
      </c>
      <c r="CU198" s="305" t="str">
        <f ca="true">+IF(OFFSET('Sanitation Data'!$F$28,0,10*ROW('Sanitation Data'!F192))="","",OFFSET('Sanitation Data'!$F$28,0,10*ROW('Sanitation Data'!F192)))</f>
        <v/>
      </c>
      <c r="CV198" s="305" t="str">
        <f ca="true">+IF(OFFSET('Sanitation Data'!$F$29,0,10*ROW('Sanitation Data'!F192))="","",OFFSET('Sanitation Data'!$F$29,0,10*ROW('Sanitation Data'!F192)))</f>
        <v/>
      </c>
      <c r="CW198" s="305" t="str">
        <f ca="true">+IF(OFFSET('Sanitation Data'!$F$30,0,10*ROW('Sanitation Data'!F192))="","",OFFSET('Sanitation Data'!$F$30,0,10*ROW('Sanitation Data'!F192)))</f>
        <v/>
      </c>
      <c r="CX198" s="305" t="str">
        <f ca="true">+IF(OFFSET('Sanitation Data'!$F$31,0,10*ROW('Sanitation Data'!F192))="","",OFFSET('Sanitation Data'!$F$31,0,10*ROW('Sanitation Data'!F192)))</f>
        <v/>
      </c>
      <c r="CY198" s="305" t="str">
        <f ca="true">+IF(OFFSET('Sanitation Data'!$F$32,0,10*ROW('Sanitation Data'!F192))="","",OFFSET('Sanitation Data'!$F$32,0,10*ROW('Sanitation Data'!F192)))</f>
        <v/>
      </c>
      <c r="CZ198" s="305" t="str">
        <f ca="true">+IF(OFFSET('Sanitation Data'!$G$28,0,10*ROW('Sanitation Data'!G192))="","",OFFSET('Sanitation Data'!$G$28,0,10*ROW('Sanitation Data'!G192)))</f>
        <v/>
      </c>
      <c r="DA198" s="305" t="str">
        <f ca="true">+IF(OFFSET('Sanitation Data'!$G$29,0,10*ROW('Sanitation Data'!G192))="","",OFFSET('Sanitation Data'!$G$29,0,10*ROW('Sanitation Data'!G192)))</f>
        <v/>
      </c>
      <c r="DB198" s="305" t="str">
        <f ca="true">+IF(OFFSET('Sanitation Data'!$G$30,0,10*ROW('Sanitation Data'!G192))="","",OFFSET('Sanitation Data'!$G$30,0,10*ROW('Sanitation Data'!G192)))</f>
        <v/>
      </c>
      <c r="DC198" s="305" t="str">
        <f ca="true">+IF(OFFSET('Sanitation Data'!$G$31,0,10*ROW('Sanitation Data'!G192))="","",OFFSET('Sanitation Data'!$G$31,0,10*ROW('Sanitation Data'!G192)))</f>
        <v/>
      </c>
      <c r="DD198" s="305" t="str">
        <f ca="true">+IF(OFFSET('Sanitation Data'!$G$32,0,10*ROW('Sanitation Data'!G192))="","",OFFSET('Sanitation Data'!$G$32,0,10*ROW('Sanitation Data'!G192)))</f>
        <v/>
      </c>
      <c r="DE198" s="305" t="str">
        <f ca="true">+IF(OFFSET('Sanitation Data'!$H$28,0,10*ROW('Sanitation Data'!H192))="","",OFFSET('Sanitation Data'!$H$28,0,10*ROW('Sanitation Data'!H192)))</f>
        <v/>
      </c>
      <c r="DF198" s="305" t="str">
        <f ca="true">+IF(OFFSET('Sanitation Data'!$H$29,0,10*ROW('Sanitation Data'!H192))="","",OFFSET('Sanitation Data'!$H$29,0,10*ROW('Sanitation Data'!H192)))</f>
        <v/>
      </c>
      <c r="DG198" s="305" t="str">
        <f ca="true">+IF(OFFSET('Sanitation Data'!$H$30,0,10*ROW('Sanitation Data'!H192))="","",OFFSET('Sanitation Data'!$H$30,0,10*ROW('Sanitation Data'!H192)))</f>
        <v/>
      </c>
      <c r="DH198" s="305" t="str">
        <f ca="true">+IF(OFFSET('Sanitation Data'!$H$31,0,10*ROW('Sanitation Data'!H192))="","",OFFSET('Sanitation Data'!$H$31,0,10*ROW('Sanitation Data'!H192)))</f>
        <v/>
      </c>
      <c r="DI198" s="305" t="str">
        <f ca="true">+IF(OFFSET('Sanitation Data'!$H$32,0,10*ROW('Sanitation Data'!H192))="","",OFFSET('Sanitation Data'!$H$32,0,10*ROW('Sanitation Data'!H192)))</f>
        <v/>
      </c>
      <c r="DJ198" s="305" t="str">
        <f ca="true">+IF(OFFSET('Sanitation Data'!$I$28,0,10*ROW('Sanitation Data'!I192))="","",OFFSET('Sanitation Data'!$I$28,0,10*ROW('Sanitation Data'!I192)))</f>
        <v/>
      </c>
      <c r="DK198" s="305" t="str">
        <f ca="true">+IF(OFFSET('Sanitation Data'!$I$29,0,10*ROW('Sanitation Data'!I192))="","",OFFSET('Sanitation Data'!$I$29,0,10*ROW('Sanitation Data'!I192)))</f>
        <v/>
      </c>
      <c r="DL198" s="305" t="str">
        <f ca="true">+IF(OFFSET('Sanitation Data'!$I$30,0,10*ROW('Sanitation Data'!I192))="","",OFFSET('Sanitation Data'!$I$30,0,10*ROW('Sanitation Data'!I192)))</f>
        <v/>
      </c>
      <c r="DM198" s="305" t="str">
        <f ca="true">+IF(OFFSET('Sanitation Data'!$I$31,0,10*ROW('Sanitation Data'!I192))="","",OFFSET('Sanitation Data'!$I$31,0,10*ROW('Sanitation Data'!I192)))</f>
        <v/>
      </c>
      <c r="DN198" s="305" t="str">
        <f ca="true">+IF(OFFSET('Sanitation Data'!$I$32,0,10*ROW('Sanitation Data'!I192))="","",OFFSET('Sanitation Data'!$I$32,0,10*ROW('Sanitation Data'!I192)))</f>
        <v/>
      </c>
      <c r="DO198" s="305" t="str">
        <f ca="true">+IF(OFFSET('Hygiene Data'!$D$11,0,10*ROW('Hygiene Data'!D192))="","",OFFSET('Hygiene Data'!$D$11,0,10*ROW('Hygiene Data'!D192)))</f>
        <v/>
      </c>
      <c r="DP198" s="305" t="str">
        <f ca="true">+IF(OFFSET('Hygiene Data'!$D$12,0,10*ROW('Hygiene Data'!D192))="","",OFFSET('Hygiene Data'!$D$12,0,10*ROW('Hygiene Data'!D192)))</f>
        <v/>
      </c>
      <c r="DQ198" s="305" t="str">
        <f ca="true">+IF(OFFSET('Hygiene Data'!$D$13,0,10*ROW('Hygiene Data'!D192))="","",OFFSET('Hygiene Data'!$D$13,0,10*ROW('Hygiene Data'!D192)))</f>
        <v/>
      </c>
      <c r="DR198" s="305" t="str">
        <f ca="true">+IF(OFFSET('Hygiene Data'!$E$11,0,10*ROW('Hygiene Data'!E192))="","",OFFSET('Hygiene Data'!$E$11,0,10*ROW('Hygiene Data'!E192)))</f>
        <v/>
      </c>
      <c r="DS198" s="305" t="str">
        <f ca="true">+IF(OFFSET('Hygiene Data'!$E$12,0,10*ROW('Hygiene Data'!E192))="","",OFFSET('Hygiene Data'!$E$12,0,10*ROW('Hygiene Data'!E192)))</f>
        <v/>
      </c>
      <c r="DT198" s="305" t="str">
        <f ca="true">+IF(OFFSET('Hygiene Data'!$E$13,0,10*ROW('Hygiene Data'!E192))="","",OFFSET('Hygiene Data'!$E$13,0,10*ROW('Hygiene Data'!E192)))</f>
        <v/>
      </c>
      <c r="DU198" s="305" t="str">
        <f ca="true">+IF(OFFSET('Hygiene Data'!$F$11,0,10*ROW('Hygiene Data'!F192))="","",OFFSET('Hygiene Data'!$F$11,0,10*ROW('Hygiene Data'!F192)))</f>
        <v/>
      </c>
      <c r="DV198" s="305" t="str">
        <f ca="true">+IF(OFFSET('Hygiene Data'!$F$12,0,10*ROW('Hygiene Data'!F192))="","",OFFSET('Hygiene Data'!$F$12,0,10*ROW('Hygiene Data'!F192)))</f>
        <v/>
      </c>
      <c r="DW198" s="305" t="str">
        <f ca="true">+IF(OFFSET('Hygiene Data'!$F$13,0,10*ROW('Hygiene Data'!F192))="","",OFFSET('Hygiene Data'!$F$13,0,10*ROW('Hygiene Data'!F192)))</f>
        <v/>
      </c>
      <c r="DX198" s="305" t="str">
        <f ca="true">+IF(OFFSET('Hygiene Data'!$G$11,0,10*ROW('Hygiene Data'!G192))="","",OFFSET('Hygiene Data'!$G$11,0,10*ROW('Hygiene Data'!G192)))</f>
        <v/>
      </c>
      <c r="DY198" s="305" t="str">
        <f ca="true">+IF(OFFSET('Hygiene Data'!$G$12,0,10*ROW('Hygiene Data'!G192))="","",OFFSET('Hygiene Data'!$G$12,0,10*ROW('Hygiene Data'!G192)))</f>
        <v/>
      </c>
      <c r="DZ198" s="305" t="str">
        <f ca="true">+IF(OFFSET('Hygiene Data'!$G$13,0,10*ROW('Hygiene Data'!G192))="","",OFFSET('Hygiene Data'!$G$13,0,10*ROW('Hygiene Data'!G192)))</f>
        <v/>
      </c>
      <c r="EA198" s="305" t="str">
        <f ca="true">+IF(OFFSET('Hygiene Data'!$H$11,0,10*ROW('Hygiene Data'!H192))="","",OFFSET('Hygiene Data'!$H$11,0,10*ROW('Hygiene Data'!H192)))</f>
        <v/>
      </c>
      <c r="EB198" s="305" t="str">
        <f ca="true">+IF(OFFSET('Hygiene Data'!$H$12,0,10*ROW('Hygiene Data'!H192))="","",OFFSET('Hygiene Data'!$H$12,0,10*ROW('Hygiene Data'!H192)))</f>
        <v/>
      </c>
      <c r="EC198" s="305" t="str">
        <f ca="true">+IF(OFFSET('Hygiene Data'!$H$13,0,10*ROW('Hygiene Data'!H192))="","",OFFSET('Hygiene Data'!$H$13,0,10*ROW('Hygiene Data'!H192)))</f>
        <v/>
      </c>
      <c r="ED198" s="305" t="str">
        <f ca="true">+IF(OFFSET('Hygiene Data'!$I$11,0,10*ROW('Hygiene Data'!I192))="","",OFFSET('Hygiene Data'!$I$11,0,10*ROW('Hygiene Data'!I192)))</f>
        <v/>
      </c>
      <c r="EE198" s="305" t="str">
        <f ca="true">+IF(OFFSET('Hygiene Data'!$I$12,0,10*ROW('Hygiene Data'!I192))="","",OFFSET('Hygiene Data'!$I$12,0,10*ROW('Hygiene Data'!I192)))</f>
        <v/>
      </c>
      <c r="EF198" s="305"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61"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5"/>
      <c r="BS199" s="305" t="str">
        <f ca="true">+IF(OFFSET('Water Data'!$D$27,0,10*ROW('Water Data'!D193))="","",OFFSET('Water Data'!$D$27,0,10*ROW('Water Data'!D193)))</f>
        <v/>
      </c>
      <c r="BT199" s="305" t="str">
        <f ca="true">+IF(OFFSET('Water Data'!$D$28,0,10*ROW('Water Data'!D193))="","",OFFSET('Water Data'!$D$28,0,10*ROW('Water Data'!D193)))</f>
        <v/>
      </c>
      <c r="BU199" s="305" t="str">
        <f ca="true">+IF(OFFSET('Water Data'!$D$29,0,10*ROW('Water Data'!D193))="","",OFFSET('Water Data'!$D$29,0,10*ROW('Water Data'!D193)))</f>
        <v/>
      </c>
      <c r="BV199" s="305" t="str">
        <f ca="true">+IF(OFFSET('Water Data'!$E$27,0,10*ROW('Water Data'!E193))="","",OFFSET('Water Data'!$E$27,0,10*ROW('Water Data'!E193)))</f>
        <v/>
      </c>
      <c r="BW199" s="305" t="str">
        <f ca="true">+IF(OFFSET('Water Data'!$E$28,0,10*ROW('Water Data'!E193))="","",OFFSET('Water Data'!$E$28,0,10*ROW('Water Data'!E193)))</f>
        <v/>
      </c>
      <c r="BX199" s="305" t="str">
        <f ca="true">+IF(OFFSET('Water Data'!$E$29,0,10*ROW('Water Data'!E193))="","",OFFSET('Water Data'!$E$29,0,10*ROW('Water Data'!E193)))</f>
        <v/>
      </c>
      <c r="BY199" s="305" t="str">
        <f ca="true">+IF(OFFSET('Water Data'!$F$27,0,10*ROW('Water Data'!F193))="","",OFFSET('Water Data'!$F$27,0,10*ROW('Water Data'!F193)))</f>
        <v/>
      </c>
      <c r="BZ199" s="305" t="str">
        <f ca="true">+IF(OFFSET('Water Data'!$F$28,0,10*ROW('Water Data'!F193))="","",OFFSET('Water Data'!$F$28,0,10*ROW('Water Data'!F193)))</f>
        <v/>
      </c>
      <c r="CA199" s="305" t="str">
        <f ca="true">+IF(OFFSET('Water Data'!$F$29,0,10*ROW('Water Data'!F193))="","",OFFSET('Water Data'!$F$29,0,10*ROW('Water Data'!F193)))</f>
        <v/>
      </c>
      <c r="CB199" s="305" t="str">
        <f ca="true">+IF(OFFSET('Water Data'!$G$27,0,10*ROW('Water Data'!G193))="","",OFFSET('Water Data'!$G$27,0,10*ROW('Water Data'!G193)))</f>
        <v/>
      </c>
      <c r="CC199" s="305" t="str">
        <f ca="true">+IF(OFFSET('Water Data'!$G$28,0,10*ROW('Water Data'!G193))="","",OFFSET('Water Data'!$G$28,0,10*ROW('Water Data'!G193)))</f>
        <v/>
      </c>
      <c r="CD199" s="305" t="str">
        <f ca="true">+IF(OFFSET('Water Data'!$G$29,0,10*ROW('Water Data'!G193))="","",OFFSET('Water Data'!$G$29,0,10*ROW('Water Data'!G193)))</f>
        <v/>
      </c>
      <c r="CE199" s="305" t="str">
        <f ca="true">+IF(OFFSET('Water Data'!$H$27,0,10*ROW('Water Data'!H193))="","",OFFSET('Water Data'!$H$27,0,10*ROW('Water Data'!H193)))</f>
        <v/>
      </c>
      <c r="CF199" s="305" t="str">
        <f ca="true">+IF(OFFSET('Water Data'!$H$28,0,10*ROW('Water Data'!H193))="","",OFFSET('Water Data'!$H$28,0,10*ROW('Water Data'!H193)))</f>
        <v/>
      </c>
      <c r="CG199" s="305" t="str">
        <f ca="true">+IF(OFFSET('Water Data'!$H$29,0,10*ROW('Water Data'!H193))="","",OFFSET('Water Data'!$H$29,0,10*ROW('Water Data'!H193)))</f>
        <v/>
      </c>
      <c r="CH199" s="305" t="str">
        <f ca="true">+IF(OFFSET('Water Data'!$I$27,0,10*ROW('Water Data'!I193))="","",OFFSET('Water Data'!$I$27,0,10*ROW('Water Data'!I193)))</f>
        <v/>
      </c>
      <c r="CI199" s="305" t="str">
        <f ca="true">+IF(OFFSET('Water Data'!$I$28,0,10*ROW('Water Data'!I193))="","",OFFSET('Water Data'!$I$28,0,10*ROW('Water Data'!I193)))</f>
        <v/>
      </c>
      <c r="CJ199" s="305" t="str">
        <f ca="true">+IF(OFFSET('Water Data'!$I$29,0,10*ROW('Water Data'!I193))="","",OFFSET('Water Data'!$I$29,0,10*ROW('Water Data'!I193)))</f>
        <v/>
      </c>
      <c r="CK199" s="305" t="str">
        <f ca="true">+IF(OFFSET('Sanitation Data'!$D$28,0,10*ROW('Sanitation Data'!D193))="","",OFFSET('Sanitation Data'!$D$28,0,10*ROW('Sanitation Data'!D193)))</f>
        <v/>
      </c>
      <c r="CL199" s="305" t="str">
        <f ca="true">+IF(OFFSET('Sanitation Data'!$D$29,0,10*ROW('Sanitation Data'!D193))="","",OFFSET('Sanitation Data'!$D$29,0,10*ROW('Sanitation Data'!D193)))</f>
        <v/>
      </c>
      <c r="CM199" s="305" t="str">
        <f ca="true">+IF(OFFSET('Sanitation Data'!$D$30,0,10*ROW('Sanitation Data'!D193))="","",OFFSET('Sanitation Data'!$D$30,0,10*ROW('Sanitation Data'!D193)))</f>
        <v/>
      </c>
      <c r="CN199" s="305" t="str">
        <f ca="true">+IF(OFFSET('Sanitation Data'!$D$31,0,10*ROW('Sanitation Data'!D193))="","",OFFSET('Sanitation Data'!$D$31,0,10*ROW('Sanitation Data'!D193)))</f>
        <v/>
      </c>
      <c r="CO199" s="305" t="str">
        <f ca="true">+IF(OFFSET('Sanitation Data'!$D$32,0,10*ROW('Sanitation Data'!D193))="","",OFFSET('Sanitation Data'!$D$32,0,10*ROW('Sanitation Data'!D193)))</f>
        <v/>
      </c>
      <c r="CP199" s="305" t="str">
        <f ca="true">+IF(OFFSET('Sanitation Data'!$E$28,0,10*ROW('Sanitation Data'!E193))="","",OFFSET('Sanitation Data'!$E$28,0,10*ROW('Sanitation Data'!E193)))</f>
        <v/>
      </c>
      <c r="CQ199" s="305" t="str">
        <f ca="true">+IF(OFFSET('Sanitation Data'!$E$29,0,10*ROW('Sanitation Data'!E193))="","",OFFSET('Sanitation Data'!$E$29,0,10*ROW('Sanitation Data'!E193)))</f>
        <v/>
      </c>
      <c r="CR199" s="305" t="str">
        <f ca="true">+IF(OFFSET('Sanitation Data'!$E$30,0,10*ROW('Sanitation Data'!E193))="","",OFFSET('Sanitation Data'!$E$30,0,10*ROW('Sanitation Data'!E193)))</f>
        <v/>
      </c>
      <c r="CS199" s="305" t="str">
        <f ca="true">+IF(OFFSET('Sanitation Data'!$E$31,0,10*ROW('Sanitation Data'!E193))="","",OFFSET('Sanitation Data'!$E$31,0,10*ROW('Sanitation Data'!E193)))</f>
        <v/>
      </c>
      <c r="CT199" s="305" t="str">
        <f ca="true">+IF(OFFSET('Sanitation Data'!$E$32,0,10*ROW('Sanitation Data'!E193))="","",OFFSET('Sanitation Data'!$E$32,0,10*ROW('Sanitation Data'!E193)))</f>
        <v/>
      </c>
      <c r="CU199" s="305" t="str">
        <f ca="true">+IF(OFFSET('Sanitation Data'!$F$28,0,10*ROW('Sanitation Data'!F193))="","",OFFSET('Sanitation Data'!$F$28,0,10*ROW('Sanitation Data'!F193)))</f>
        <v/>
      </c>
      <c r="CV199" s="305" t="str">
        <f ca="true">+IF(OFFSET('Sanitation Data'!$F$29,0,10*ROW('Sanitation Data'!F193))="","",OFFSET('Sanitation Data'!$F$29,0,10*ROW('Sanitation Data'!F193)))</f>
        <v/>
      </c>
      <c r="CW199" s="305" t="str">
        <f ca="true">+IF(OFFSET('Sanitation Data'!$F$30,0,10*ROW('Sanitation Data'!F193))="","",OFFSET('Sanitation Data'!$F$30,0,10*ROW('Sanitation Data'!F193)))</f>
        <v/>
      </c>
      <c r="CX199" s="305" t="str">
        <f ca="true">+IF(OFFSET('Sanitation Data'!$F$31,0,10*ROW('Sanitation Data'!F193))="","",OFFSET('Sanitation Data'!$F$31,0,10*ROW('Sanitation Data'!F193)))</f>
        <v/>
      </c>
      <c r="CY199" s="305" t="str">
        <f ca="true">+IF(OFFSET('Sanitation Data'!$F$32,0,10*ROW('Sanitation Data'!F193))="","",OFFSET('Sanitation Data'!$F$32,0,10*ROW('Sanitation Data'!F193)))</f>
        <v/>
      </c>
      <c r="CZ199" s="305" t="str">
        <f ca="true">+IF(OFFSET('Sanitation Data'!$G$28,0,10*ROW('Sanitation Data'!G193))="","",OFFSET('Sanitation Data'!$G$28,0,10*ROW('Sanitation Data'!G193)))</f>
        <v/>
      </c>
      <c r="DA199" s="305" t="str">
        <f ca="true">+IF(OFFSET('Sanitation Data'!$G$29,0,10*ROW('Sanitation Data'!G193))="","",OFFSET('Sanitation Data'!$G$29,0,10*ROW('Sanitation Data'!G193)))</f>
        <v/>
      </c>
      <c r="DB199" s="305" t="str">
        <f ca="true">+IF(OFFSET('Sanitation Data'!$G$30,0,10*ROW('Sanitation Data'!G193))="","",OFFSET('Sanitation Data'!$G$30,0,10*ROW('Sanitation Data'!G193)))</f>
        <v/>
      </c>
      <c r="DC199" s="305" t="str">
        <f ca="true">+IF(OFFSET('Sanitation Data'!$G$31,0,10*ROW('Sanitation Data'!G193))="","",OFFSET('Sanitation Data'!$G$31,0,10*ROW('Sanitation Data'!G193)))</f>
        <v/>
      </c>
      <c r="DD199" s="305" t="str">
        <f ca="true">+IF(OFFSET('Sanitation Data'!$G$32,0,10*ROW('Sanitation Data'!G193))="","",OFFSET('Sanitation Data'!$G$32,0,10*ROW('Sanitation Data'!G193)))</f>
        <v/>
      </c>
      <c r="DE199" s="305" t="str">
        <f ca="true">+IF(OFFSET('Sanitation Data'!$H$28,0,10*ROW('Sanitation Data'!H193))="","",OFFSET('Sanitation Data'!$H$28,0,10*ROW('Sanitation Data'!H193)))</f>
        <v/>
      </c>
      <c r="DF199" s="305" t="str">
        <f ca="true">+IF(OFFSET('Sanitation Data'!$H$29,0,10*ROW('Sanitation Data'!H193))="","",OFFSET('Sanitation Data'!$H$29,0,10*ROW('Sanitation Data'!H193)))</f>
        <v/>
      </c>
      <c r="DG199" s="305" t="str">
        <f ca="true">+IF(OFFSET('Sanitation Data'!$H$30,0,10*ROW('Sanitation Data'!H193))="","",OFFSET('Sanitation Data'!$H$30,0,10*ROW('Sanitation Data'!H193)))</f>
        <v/>
      </c>
      <c r="DH199" s="305" t="str">
        <f ca="true">+IF(OFFSET('Sanitation Data'!$H$31,0,10*ROW('Sanitation Data'!H193))="","",OFFSET('Sanitation Data'!$H$31,0,10*ROW('Sanitation Data'!H193)))</f>
        <v/>
      </c>
      <c r="DI199" s="305" t="str">
        <f ca="true">+IF(OFFSET('Sanitation Data'!$H$32,0,10*ROW('Sanitation Data'!H193))="","",OFFSET('Sanitation Data'!$H$32,0,10*ROW('Sanitation Data'!H193)))</f>
        <v/>
      </c>
      <c r="DJ199" s="305" t="str">
        <f ca="true">+IF(OFFSET('Sanitation Data'!$I$28,0,10*ROW('Sanitation Data'!I193))="","",OFFSET('Sanitation Data'!$I$28,0,10*ROW('Sanitation Data'!I193)))</f>
        <v/>
      </c>
      <c r="DK199" s="305" t="str">
        <f ca="true">+IF(OFFSET('Sanitation Data'!$I$29,0,10*ROW('Sanitation Data'!I193))="","",OFFSET('Sanitation Data'!$I$29,0,10*ROW('Sanitation Data'!I193)))</f>
        <v/>
      </c>
      <c r="DL199" s="305" t="str">
        <f ca="true">+IF(OFFSET('Sanitation Data'!$I$30,0,10*ROW('Sanitation Data'!I193))="","",OFFSET('Sanitation Data'!$I$30,0,10*ROW('Sanitation Data'!I193)))</f>
        <v/>
      </c>
      <c r="DM199" s="305" t="str">
        <f ca="true">+IF(OFFSET('Sanitation Data'!$I$31,0,10*ROW('Sanitation Data'!I193))="","",OFFSET('Sanitation Data'!$I$31,0,10*ROW('Sanitation Data'!I193)))</f>
        <v/>
      </c>
      <c r="DN199" s="305" t="str">
        <f ca="true">+IF(OFFSET('Sanitation Data'!$I$32,0,10*ROW('Sanitation Data'!I193))="","",OFFSET('Sanitation Data'!$I$32,0,10*ROW('Sanitation Data'!I193)))</f>
        <v/>
      </c>
      <c r="DO199" s="305" t="str">
        <f ca="true">+IF(OFFSET('Hygiene Data'!$D$11,0,10*ROW('Hygiene Data'!D193))="","",OFFSET('Hygiene Data'!$D$11,0,10*ROW('Hygiene Data'!D193)))</f>
        <v/>
      </c>
      <c r="DP199" s="305" t="str">
        <f ca="true">+IF(OFFSET('Hygiene Data'!$D$12,0,10*ROW('Hygiene Data'!D193))="","",OFFSET('Hygiene Data'!$D$12,0,10*ROW('Hygiene Data'!D193)))</f>
        <v/>
      </c>
      <c r="DQ199" s="305" t="str">
        <f ca="true">+IF(OFFSET('Hygiene Data'!$D$13,0,10*ROW('Hygiene Data'!D193))="","",OFFSET('Hygiene Data'!$D$13,0,10*ROW('Hygiene Data'!D193)))</f>
        <v/>
      </c>
      <c r="DR199" s="305" t="str">
        <f ca="true">+IF(OFFSET('Hygiene Data'!$E$11,0,10*ROW('Hygiene Data'!E193))="","",OFFSET('Hygiene Data'!$E$11,0,10*ROW('Hygiene Data'!E193)))</f>
        <v/>
      </c>
      <c r="DS199" s="305" t="str">
        <f ca="true">+IF(OFFSET('Hygiene Data'!$E$12,0,10*ROW('Hygiene Data'!E193))="","",OFFSET('Hygiene Data'!$E$12,0,10*ROW('Hygiene Data'!E193)))</f>
        <v/>
      </c>
      <c r="DT199" s="305" t="str">
        <f ca="true">+IF(OFFSET('Hygiene Data'!$E$13,0,10*ROW('Hygiene Data'!E193))="","",OFFSET('Hygiene Data'!$E$13,0,10*ROW('Hygiene Data'!E193)))</f>
        <v/>
      </c>
      <c r="DU199" s="305" t="str">
        <f ca="true">+IF(OFFSET('Hygiene Data'!$F$11,0,10*ROW('Hygiene Data'!F193))="","",OFFSET('Hygiene Data'!$F$11,0,10*ROW('Hygiene Data'!F193)))</f>
        <v/>
      </c>
      <c r="DV199" s="305" t="str">
        <f ca="true">+IF(OFFSET('Hygiene Data'!$F$12,0,10*ROW('Hygiene Data'!F193))="","",OFFSET('Hygiene Data'!$F$12,0,10*ROW('Hygiene Data'!F193)))</f>
        <v/>
      </c>
      <c r="DW199" s="305" t="str">
        <f ca="true">+IF(OFFSET('Hygiene Data'!$F$13,0,10*ROW('Hygiene Data'!F193))="","",OFFSET('Hygiene Data'!$F$13,0,10*ROW('Hygiene Data'!F193)))</f>
        <v/>
      </c>
      <c r="DX199" s="305" t="str">
        <f ca="true">+IF(OFFSET('Hygiene Data'!$G$11,0,10*ROW('Hygiene Data'!G193))="","",OFFSET('Hygiene Data'!$G$11,0,10*ROW('Hygiene Data'!G193)))</f>
        <v/>
      </c>
      <c r="DY199" s="305" t="str">
        <f ca="true">+IF(OFFSET('Hygiene Data'!$G$12,0,10*ROW('Hygiene Data'!G193))="","",OFFSET('Hygiene Data'!$G$12,0,10*ROW('Hygiene Data'!G193)))</f>
        <v/>
      </c>
      <c r="DZ199" s="305" t="str">
        <f ca="true">+IF(OFFSET('Hygiene Data'!$G$13,0,10*ROW('Hygiene Data'!G193))="","",OFFSET('Hygiene Data'!$G$13,0,10*ROW('Hygiene Data'!G193)))</f>
        <v/>
      </c>
      <c r="EA199" s="305" t="str">
        <f ca="true">+IF(OFFSET('Hygiene Data'!$H$11,0,10*ROW('Hygiene Data'!H193))="","",OFFSET('Hygiene Data'!$H$11,0,10*ROW('Hygiene Data'!H193)))</f>
        <v/>
      </c>
      <c r="EB199" s="305" t="str">
        <f ca="true">+IF(OFFSET('Hygiene Data'!$H$12,0,10*ROW('Hygiene Data'!H193))="","",OFFSET('Hygiene Data'!$H$12,0,10*ROW('Hygiene Data'!H193)))</f>
        <v/>
      </c>
      <c r="EC199" s="305" t="str">
        <f ca="true">+IF(OFFSET('Hygiene Data'!$H$13,0,10*ROW('Hygiene Data'!H193))="","",OFFSET('Hygiene Data'!$H$13,0,10*ROW('Hygiene Data'!H193)))</f>
        <v/>
      </c>
      <c r="ED199" s="305" t="str">
        <f ca="true">+IF(OFFSET('Hygiene Data'!$I$11,0,10*ROW('Hygiene Data'!I193))="","",OFFSET('Hygiene Data'!$I$11,0,10*ROW('Hygiene Data'!I193)))</f>
        <v/>
      </c>
      <c r="EE199" s="305" t="str">
        <f ca="true">+IF(OFFSET('Hygiene Data'!$I$12,0,10*ROW('Hygiene Data'!I193))="","",OFFSET('Hygiene Data'!$I$12,0,10*ROW('Hygiene Data'!I193)))</f>
        <v/>
      </c>
      <c r="EF199" s="305"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61"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5"/>
      <c r="BS200" s="305" t="str">
        <f ca="true">+IF(OFFSET('Water Data'!$D$27,0,10*ROW('Water Data'!D194))="","",OFFSET('Water Data'!$D$27,0,10*ROW('Water Data'!D194)))</f>
        <v/>
      </c>
      <c r="BT200" s="305" t="str">
        <f ca="true">+IF(OFFSET('Water Data'!$D$28,0,10*ROW('Water Data'!D194))="","",OFFSET('Water Data'!$D$28,0,10*ROW('Water Data'!D194)))</f>
        <v/>
      </c>
      <c r="BU200" s="305" t="str">
        <f ca="true">+IF(OFFSET('Water Data'!$D$29,0,10*ROW('Water Data'!D194))="","",OFFSET('Water Data'!$D$29,0,10*ROW('Water Data'!D194)))</f>
        <v/>
      </c>
      <c r="BV200" s="305" t="str">
        <f ca="true">+IF(OFFSET('Water Data'!$E$27,0,10*ROW('Water Data'!E194))="","",OFFSET('Water Data'!$E$27,0,10*ROW('Water Data'!E194)))</f>
        <v/>
      </c>
      <c r="BW200" s="305" t="str">
        <f ca="true">+IF(OFFSET('Water Data'!$E$28,0,10*ROW('Water Data'!E194))="","",OFFSET('Water Data'!$E$28,0,10*ROW('Water Data'!E194)))</f>
        <v/>
      </c>
      <c r="BX200" s="305" t="str">
        <f ca="true">+IF(OFFSET('Water Data'!$E$29,0,10*ROW('Water Data'!E194))="","",OFFSET('Water Data'!$E$29,0,10*ROW('Water Data'!E194)))</f>
        <v/>
      </c>
      <c r="BY200" s="305" t="str">
        <f ca="true">+IF(OFFSET('Water Data'!$F$27,0,10*ROW('Water Data'!F194))="","",OFFSET('Water Data'!$F$27,0,10*ROW('Water Data'!F194)))</f>
        <v/>
      </c>
      <c r="BZ200" s="305" t="str">
        <f ca="true">+IF(OFFSET('Water Data'!$F$28,0,10*ROW('Water Data'!F194))="","",OFFSET('Water Data'!$F$28,0,10*ROW('Water Data'!F194)))</f>
        <v/>
      </c>
      <c r="CA200" s="305" t="str">
        <f ca="true">+IF(OFFSET('Water Data'!$F$29,0,10*ROW('Water Data'!F194))="","",OFFSET('Water Data'!$F$29,0,10*ROW('Water Data'!F194)))</f>
        <v/>
      </c>
      <c r="CB200" s="305" t="str">
        <f ca="true">+IF(OFFSET('Water Data'!$G$27,0,10*ROW('Water Data'!G194))="","",OFFSET('Water Data'!$G$27,0,10*ROW('Water Data'!G194)))</f>
        <v/>
      </c>
      <c r="CC200" s="305" t="str">
        <f ca="true">+IF(OFFSET('Water Data'!$G$28,0,10*ROW('Water Data'!G194))="","",OFFSET('Water Data'!$G$28,0,10*ROW('Water Data'!G194)))</f>
        <v/>
      </c>
      <c r="CD200" s="305" t="str">
        <f ca="true">+IF(OFFSET('Water Data'!$G$29,0,10*ROW('Water Data'!G194))="","",OFFSET('Water Data'!$G$29,0,10*ROW('Water Data'!G194)))</f>
        <v/>
      </c>
      <c r="CE200" s="305" t="str">
        <f ca="true">+IF(OFFSET('Water Data'!$H$27,0,10*ROW('Water Data'!H194))="","",OFFSET('Water Data'!$H$27,0,10*ROW('Water Data'!H194)))</f>
        <v/>
      </c>
      <c r="CF200" s="305" t="str">
        <f ca="true">+IF(OFFSET('Water Data'!$H$28,0,10*ROW('Water Data'!H194))="","",OFFSET('Water Data'!$H$28,0,10*ROW('Water Data'!H194)))</f>
        <v/>
      </c>
      <c r="CG200" s="305" t="str">
        <f ca="true">+IF(OFFSET('Water Data'!$H$29,0,10*ROW('Water Data'!H194))="","",OFFSET('Water Data'!$H$29,0,10*ROW('Water Data'!H194)))</f>
        <v/>
      </c>
      <c r="CH200" s="305" t="str">
        <f ca="true">+IF(OFFSET('Water Data'!$I$27,0,10*ROW('Water Data'!I194))="","",OFFSET('Water Data'!$I$27,0,10*ROW('Water Data'!I194)))</f>
        <v/>
      </c>
      <c r="CI200" s="305" t="str">
        <f ca="true">+IF(OFFSET('Water Data'!$I$28,0,10*ROW('Water Data'!I194))="","",OFFSET('Water Data'!$I$28,0,10*ROW('Water Data'!I194)))</f>
        <v/>
      </c>
      <c r="CJ200" s="305" t="str">
        <f ca="true">+IF(OFFSET('Water Data'!$I$29,0,10*ROW('Water Data'!I194))="","",OFFSET('Water Data'!$I$29,0,10*ROW('Water Data'!I194)))</f>
        <v/>
      </c>
      <c r="CK200" s="305" t="str">
        <f ca="true">+IF(OFFSET('Sanitation Data'!$D$28,0,10*ROW('Sanitation Data'!D194))="","",OFFSET('Sanitation Data'!$D$28,0,10*ROW('Sanitation Data'!D194)))</f>
        <v/>
      </c>
      <c r="CL200" s="305" t="str">
        <f ca="true">+IF(OFFSET('Sanitation Data'!$D$29,0,10*ROW('Sanitation Data'!D194))="","",OFFSET('Sanitation Data'!$D$29,0,10*ROW('Sanitation Data'!D194)))</f>
        <v/>
      </c>
      <c r="CM200" s="305" t="str">
        <f ca="true">+IF(OFFSET('Sanitation Data'!$D$30,0,10*ROW('Sanitation Data'!D194))="","",OFFSET('Sanitation Data'!$D$30,0,10*ROW('Sanitation Data'!D194)))</f>
        <v/>
      </c>
      <c r="CN200" s="305" t="str">
        <f ca="true">+IF(OFFSET('Sanitation Data'!$D$31,0,10*ROW('Sanitation Data'!D194))="","",OFFSET('Sanitation Data'!$D$31,0,10*ROW('Sanitation Data'!D194)))</f>
        <v/>
      </c>
      <c r="CO200" s="305" t="str">
        <f ca="true">+IF(OFFSET('Sanitation Data'!$D$32,0,10*ROW('Sanitation Data'!D194))="","",OFFSET('Sanitation Data'!$D$32,0,10*ROW('Sanitation Data'!D194)))</f>
        <v/>
      </c>
      <c r="CP200" s="305" t="str">
        <f ca="true">+IF(OFFSET('Sanitation Data'!$E$28,0,10*ROW('Sanitation Data'!E194))="","",OFFSET('Sanitation Data'!$E$28,0,10*ROW('Sanitation Data'!E194)))</f>
        <v/>
      </c>
      <c r="CQ200" s="305" t="str">
        <f ca="true">+IF(OFFSET('Sanitation Data'!$E$29,0,10*ROW('Sanitation Data'!E194))="","",OFFSET('Sanitation Data'!$E$29,0,10*ROW('Sanitation Data'!E194)))</f>
        <v/>
      </c>
      <c r="CR200" s="305" t="str">
        <f ca="true">+IF(OFFSET('Sanitation Data'!$E$30,0,10*ROW('Sanitation Data'!E194))="","",OFFSET('Sanitation Data'!$E$30,0,10*ROW('Sanitation Data'!E194)))</f>
        <v/>
      </c>
      <c r="CS200" s="305" t="str">
        <f ca="true">+IF(OFFSET('Sanitation Data'!$E$31,0,10*ROW('Sanitation Data'!E194))="","",OFFSET('Sanitation Data'!$E$31,0,10*ROW('Sanitation Data'!E194)))</f>
        <v/>
      </c>
      <c r="CT200" s="305" t="str">
        <f ca="true">+IF(OFFSET('Sanitation Data'!$E$32,0,10*ROW('Sanitation Data'!E194))="","",OFFSET('Sanitation Data'!$E$32,0,10*ROW('Sanitation Data'!E194)))</f>
        <v/>
      </c>
      <c r="CU200" s="305" t="str">
        <f ca="true">+IF(OFFSET('Sanitation Data'!$F$28,0,10*ROW('Sanitation Data'!F194))="","",OFFSET('Sanitation Data'!$F$28,0,10*ROW('Sanitation Data'!F194)))</f>
        <v/>
      </c>
      <c r="CV200" s="305" t="str">
        <f ca="true">+IF(OFFSET('Sanitation Data'!$F$29,0,10*ROW('Sanitation Data'!F194))="","",OFFSET('Sanitation Data'!$F$29,0,10*ROW('Sanitation Data'!F194)))</f>
        <v/>
      </c>
      <c r="CW200" s="305" t="str">
        <f ca="true">+IF(OFFSET('Sanitation Data'!$F$30,0,10*ROW('Sanitation Data'!F194))="","",OFFSET('Sanitation Data'!$F$30,0,10*ROW('Sanitation Data'!F194)))</f>
        <v/>
      </c>
      <c r="CX200" s="305" t="str">
        <f ca="true">+IF(OFFSET('Sanitation Data'!$F$31,0,10*ROW('Sanitation Data'!F194))="","",OFFSET('Sanitation Data'!$F$31,0,10*ROW('Sanitation Data'!F194)))</f>
        <v/>
      </c>
      <c r="CY200" s="305" t="str">
        <f ca="true">+IF(OFFSET('Sanitation Data'!$F$32,0,10*ROW('Sanitation Data'!F194))="","",OFFSET('Sanitation Data'!$F$32,0,10*ROW('Sanitation Data'!F194)))</f>
        <v/>
      </c>
      <c r="CZ200" s="305" t="str">
        <f ca="true">+IF(OFFSET('Sanitation Data'!$G$28,0,10*ROW('Sanitation Data'!G194))="","",OFFSET('Sanitation Data'!$G$28,0,10*ROW('Sanitation Data'!G194)))</f>
        <v/>
      </c>
      <c r="DA200" s="305" t="str">
        <f ca="true">+IF(OFFSET('Sanitation Data'!$G$29,0,10*ROW('Sanitation Data'!G194))="","",OFFSET('Sanitation Data'!$G$29,0,10*ROW('Sanitation Data'!G194)))</f>
        <v/>
      </c>
      <c r="DB200" s="305" t="str">
        <f ca="true">+IF(OFFSET('Sanitation Data'!$G$30,0,10*ROW('Sanitation Data'!G194))="","",OFFSET('Sanitation Data'!$G$30,0,10*ROW('Sanitation Data'!G194)))</f>
        <v/>
      </c>
      <c r="DC200" s="305" t="str">
        <f ca="true">+IF(OFFSET('Sanitation Data'!$G$31,0,10*ROW('Sanitation Data'!G194))="","",OFFSET('Sanitation Data'!$G$31,0,10*ROW('Sanitation Data'!G194)))</f>
        <v/>
      </c>
      <c r="DD200" s="305" t="str">
        <f ca="true">+IF(OFFSET('Sanitation Data'!$G$32,0,10*ROW('Sanitation Data'!G194))="","",OFFSET('Sanitation Data'!$G$32,0,10*ROW('Sanitation Data'!G194)))</f>
        <v/>
      </c>
      <c r="DE200" s="305" t="str">
        <f ca="true">+IF(OFFSET('Sanitation Data'!$H$28,0,10*ROW('Sanitation Data'!H194))="","",OFFSET('Sanitation Data'!$H$28,0,10*ROW('Sanitation Data'!H194)))</f>
        <v/>
      </c>
      <c r="DF200" s="305" t="str">
        <f ca="true">+IF(OFFSET('Sanitation Data'!$H$29,0,10*ROW('Sanitation Data'!H194))="","",OFFSET('Sanitation Data'!$H$29,0,10*ROW('Sanitation Data'!H194)))</f>
        <v/>
      </c>
      <c r="DG200" s="305" t="str">
        <f ca="true">+IF(OFFSET('Sanitation Data'!$H$30,0,10*ROW('Sanitation Data'!H194))="","",OFFSET('Sanitation Data'!$H$30,0,10*ROW('Sanitation Data'!H194)))</f>
        <v/>
      </c>
      <c r="DH200" s="305" t="str">
        <f ca="true">+IF(OFFSET('Sanitation Data'!$H$31,0,10*ROW('Sanitation Data'!H194))="","",OFFSET('Sanitation Data'!$H$31,0,10*ROW('Sanitation Data'!H194)))</f>
        <v/>
      </c>
      <c r="DI200" s="305" t="str">
        <f ca="true">+IF(OFFSET('Sanitation Data'!$H$32,0,10*ROW('Sanitation Data'!H194))="","",OFFSET('Sanitation Data'!$H$32,0,10*ROW('Sanitation Data'!H194)))</f>
        <v/>
      </c>
      <c r="DJ200" s="305" t="str">
        <f ca="true">+IF(OFFSET('Sanitation Data'!$I$28,0,10*ROW('Sanitation Data'!I194))="","",OFFSET('Sanitation Data'!$I$28,0,10*ROW('Sanitation Data'!I194)))</f>
        <v/>
      </c>
      <c r="DK200" s="305" t="str">
        <f ca="true">+IF(OFFSET('Sanitation Data'!$I$29,0,10*ROW('Sanitation Data'!I194))="","",OFFSET('Sanitation Data'!$I$29,0,10*ROW('Sanitation Data'!I194)))</f>
        <v/>
      </c>
      <c r="DL200" s="305" t="str">
        <f ca="true">+IF(OFFSET('Sanitation Data'!$I$30,0,10*ROW('Sanitation Data'!I194))="","",OFFSET('Sanitation Data'!$I$30,0,10*ROW('Sanitation Data'!I194)))</f>
        <v/>
      </c>
      <c r="DM200" s="305" t="str">
        <f ca="true">+IF(OFFSET('Sanitation Data'!$I$31,0,10*ROW('Sanitation Data'!I194))="","",OFFSET('Sanitation Data'!$I$31,0,10*ROW('Sanitation Data'!I194)))</f>
        <v/>
      </c>
      <c r="DN200" s="305" t="str">
        <f ca="true">+IF(OFFSET('Sanitation Data'!$I$32,0,10*ROW('Sanitation Data'!I194))="","",OFFSET('Sanitation Data'!$I$32,0,10*ROW('Sanitation Data'!I194)))</f>
        <v/>
      </c>
      <c r="DO200" s="305" t="str">
        <f ca="true">+IF(OFFSET('Hygiene Data'!$D$11,0,10*ROW('Hygiene Data'!D194))="","",OFFSET('Hygiene Data'!$D$11,0,10*ROW('Hygiene Data'!D194)))</f>
        <v/>
      </c>
      <c r="DP200" s="305" t="str">
        <f ca="true">+IF(OFFSET('Hygiene Data'!$D$12,0,10*ROW('Hygiene Data'!D194))="","",OFFSET('Hygiene Data'!$D$12,0,10*ROW('Hygiene Data'!D194)))</f>
        <v/>
      </c>
      <c r="DQ200" s="305" t="str">
        <f ca="true">+IF(OFFSET('Hygiene Data'!$D$13,0,10*ROW('Hygiene Data'!D194))="","",OFFSET('Hygiene Data'!$D$13,0,10*ROW('Hygiene Data'!D194)))</f>
        <v/>
      </c>
      <c r="DR200" s="305" t="str">
        <f ca="true">+IF(OFFSET('Hygiene Data'!$E$11,0,10*ROW('Hygiene Data'!E194))="","",OFFSET('Hygiene Data'!$E$11,0,10*ROW('Hygiene Data'!E194)))</f>
        <v/>
      </c>
      <c r="DS200" s="305" t="str">
        <f ca="true">+IF(OFFSET('Hygiene Data'!$E$12,0,10*ROW('Hygiene Data'!E194))="","",OFFSET('Hygiene Data'!$E$12,0,10*ROW('Hygiene Data'!E194)))</f>
        <v/>
      </c>
      <c r="DT200" s="305" t="str">
        <f ca="true">+IF(OFFSET('Hygiene Data'!$E$13,0,10*ROW('Hygiene Data'!E194))="","",OFFSET('Hygiene Data'!$E$13,0,10*ROW('Hygiene Data'!E194)))</f>
        <v/>
      </c>
      <c r="DU200" s="305" t="str">
        <f ca="true">+IF(OFFSET('Hygiene Data'!$F$11,0,10*ROW('Hygiene Data'!F194))="","",OFFSET('Hygiene Data'!$F$11,0,10*ROW('Hygiene Data'!F194)))</f>
        <v/>
      </c>
      <c r="DV200" s="305" t="str">
        <f ca="true">+IF(OFFSET('Hygiene Data'!$F$12,0,10*ROW('Hygiene Data'!F194))="","",OFFSET('Hygiene Data'!$F$12,0,10*ROW('Hygiene Data'!F194)))</f>
        <v/>
      </c>
      <c r="DW200" s="305" t="str">
        <f ca="true">+IF(OFFSET('Hygiene Data'!$F$13,0,10*ROW('Hygiene Data'!F194))="","",OFFSET('Hygiene Data'!$F$13,0,10*ROW('Hygiene Data'!F194)))</f>
        <v/>
      </c>
      <c r="DX200" s="305" t="str">
        <f ca="true">+IF(OFFSET('Hygiene Data'!$G$11,0,10*ROW('Hygiene Data'!G194))="","",OFFSET('Hygiene Data'!$G$11,0,10*ROW('Hygiene Data'!G194)))</f>
        <v/>
      </c>
      <c r="DY200" s="305" t="str">
        <f ca="true">+IF(OFFSET('Hygiene Data'!$G$12,0,10*ROW('Hygiene Data'!G194))="","",OFFSET('Hygiene Data'!$G$12,0,10*ROW('Hygiene Data'!G194)))</f>
        <v/>
      </c>
      <c r="DZ200" s="305" t="str">
        <f ca="true">+IF(OFFSET('Hygiene Data'!$G$13,0,10*ROW('Hygiene Data'!G194))="","",OFFSET('Hygiene Data'!$G$13,0,10*ROW('Hygiene Data'!G194)))</f>
        <v/>
      </c>
      <c r="EA200" s="305" t="str">
        <f ca="true">+IF(OFFSET('Hygiene Data'!$H$11,0,10*ROW('Hygiene Data'!H194))="","",OFFSET('Hygiene Data'!$H$11,0,10*ROW('Hygiene Data'!H194)))</f>
        <v/>
      </c>
      <c r="EB200" s="305" t="str">
        <f ca="true">+IF(OFFSET('Hygiene Data'!$H$12,0,10*ROW('Hygiene Data'!H194))="","",OFFSET('Hygiene Data'!$H$12,0,10*ROW('Hygiene Data'!H194)))</f>
        <v/>
      </c>
      <c r="EC200" s="305" t="str">
        <f ca="true">+IF(OFFSET('Hygiene Data'!$H$13,0,10*ROW('Hygiene Data'!H194))="","",OFFSET('Hygiene Data'!$H$13,0,10*ROW('Hygiene Data'!H194)))</f>
        <v/>
      </c>
      <c r="ED200" s="305" t="str">
        <f ca="true">+IF(OFFSET('Hygiene Data'!$I$11,0,10*ROW('Hygiene Data'!I194))="","",OFFSET('Hygiene Data'!$I$11,0,10*ROW('Hygiene Data'!I194)))</f>
        <v/>
      </c>
      <c r="EE200" s="305" t="str">
        <f ca="true">+IF(OFFSET('Hygiene Data'!$I$12,0,10*ROW('Hygiene Data'!I194))="","",OFFSET('Hygiene Data'!$I$12,0,10*ROW('Hygiene Data'!I194)))</f>
        <v/>
      </c>
      <c r="EF200" s="305"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61"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5"/>
      <c r="BS201" s="305" t="str">
        <f ca="true">+IF(OFFSET('Water Data'!$D$27,0,10*ROW('Water Data'!D195))="","",OFFSET('Water Data'!$D$27,0,10*ROW('Water Data'!D195)))</f>
        <v/>
      </c>
      <c r="BT201" s="305" t="str">
        <f ca="true">+IF(OFFSET('Water Data'!$D$28,0,10*ROW('Water Data'!D195))="","",OFFSET('Water Data'!$D$28,0,10*ROW('Water Data'!D195)))</f>
        <v/>
      </c>
      <c r="BU201" s="305" t="str">
        <f ca="true">+IF(OFFSET('Water Data'!$D$29,0,10*ROW('Water Data'!D195))="","",OFFSET('Water Data'!$D$29,0,10*ROW('Water Data'!D195)))</f>
        <v/>
      </c>
      <c r="BV201" s="305" t="str">
        <f ca="true">+IF(OFFSET('Water Data'!$E$27,0,10*ROW('Water Data'!E195))="","",OFFSET('Water Data'!$E$27,0,10*ROW('Water Data'!E195)))</f>
        <v/>
      </c>
      <c r="BW201" s="305" t="str">
        <f ca="true">+IF(OFFSET('Water Data'!$E$28,0,10*ROW('Water Data'!E195))="","",OFFSET('Water Data'!$E$28,0,10*ROW('Water Data'!E195)))</f>
        <v/>
      </c>
      <c r="BX201" s="305" t="str">
        <f ca="true">+IF(OFFSET('Water Data'!$E$29,0,10*ROW('Water Data'!E195))="","",OFFSET('Water Data'!$E$29,0,10*ROW('Water Data'!E195)))</f>
        <v/>
      </c>
      <c r="BY201" s="305" t="str">
        <f ca="true">+IF(OFFSET('Water Data'!$F$27,0,10*ROW('Water Data'!F195))="","",OFFSET('Water Data'!$F$27,0,10*ROW('Water Data'!F195)))</f>
        <v/>
      </c>
      <c r="BZ201" s="305" t="str">
        <f ca="true">+IF(OFFSET('Water Data'!$F$28,0,10*ROW('Water Data'!F195))="","",OFFSET('Water Data'!$F$28,0,10*ROW('Water Data'!F195)))</f>
        <v/>
      </c>
      <c r="CA201" s="305" t="str">
        <f ca="true">+IF(OFFSET('Water Data'!$F$29,0,10*ROW('Water Data'!F195))="","",OFFSET('Water Data'!$F$29,0,10*ROW('Water Data'!F195)))</f>
        <v/>
      </c>
      <c r="CB201" s="305" t="str">
        <f ca="true">+IF(OFFSET('Water Data'!$G$27,0,10*ROW('Water Data'!G195))="","",OFFSET('Water Data'!$G$27,0,10*ROW('Water Data'!G195)))</f>
        <v/>
      </c>
      <c r="CC201" s="305" t="str">
        <f ca="true">+IF(OFFSET('Water Data'!$G$28,0,10*ROW('Water Data'!G195))="","",OFFSET('Water Data'!$G$28,0,10*ROW('Water Data'!G195)))</f>
        <v/>
      </c>
      <c r="CD201" s="305" t="str">
        <f ca="true">+IF(OFFSET('Water Data'!$G$29,0,10*ROW('Water Data'!G195))="","",OFFSET('Water Data'!$G$29,0,10*ROW('Water Data'!G195)))</f>
        <v/>
      </c>
      <c r="CE201" s="305" t="str">
        <f ca="true">+IF(OFFSET('Water Data'!$H$27,0,10*ROW('Water Data'!H195))="","",OFFSET('Water Data'!$H$27,0,10*ROW('Water Data'!H195)))</f>
        <v/>
      </c>
      <c r="CF201" s="305" t="str">
        <f ca="true">+IF(OFFSET('Water Data'!$H$28,0,10*ROW('Water Data'!H195))="","",OFFSET('Water Data'!$H$28,0,10*ROW('Water Data'!H195)))</f>
        <v/>
      </c>
      <c r="CG201" s="305" t="str">
        <f ca="true">+IF(OFFSET('Water Data'!$H$29,0,10*ROW('Water Data'!H195))="","",OFFSET('Water Data'!$H$29,0,10*ROW('Water Data'!H195)))</f>
        <v/>
      </c>
      <c r="CH201" s="305" t="str">
        <f ca="true">+IF(OFFSET('Water Data'!$I$27,0,10*ROW('Water Data'!I195))="","",OFFSET('Water Data'!$I$27,0,10*ROW('Water Data'!I195)))</f>
        <v/>
      </c>
      <c r="CI201" s="305" t="str">
        <f ca="true">+IF(OFFSET('Water Data'!$I$28,0,10*ROW('Water Data'!I195))="","",OFFSET('Water Data'!$I$28,0,10*ROW('Water Data'!I195)))</f>
        <v/>
      </c>
      <c r="CJ201" s="305" t="str">
        <f ca="true">+IF(OFFSET('Water Data'!$I$29,0,10*ROW('Water Data'!I195))="","",OFFSET('Water Data'!$I$29,0,10*ROW('Water Data'!I195)))</f>
        <v/>
      </c>
      <c r="CK201" s="305" t="str">
        <f ca="true">+IF(OFFSET('Sanitation Data'!$D$28,0,10*ROW('Sanitation Data'!D195))="","",OFFSET('Sanitation Data'!$D$28,0,10*ROW('Sanitation Data'!D195)))</f>
        <v/>
      </c>
      <c r="CL201" s="305" t="str">
        <f ca="true">+IF(OFFSET('Sanitation Data'!$D$29,0,10*ROW('Sanitation Data'!D195))="","",OFFSET('Sanitation Data'!$D$29,0,10*ROW('Sanitation Data'!D195)))</f>
        <v/>
      </c>
      <c r="CM201" s="305" t="str">
        <f ca="true">+IF(OFFSET('Sanitation Data'!$D$30,0,10*ROW('Sanitation Data'!D195))="","",OFFSET('Sanitation Data'!$D$30,0,10*ROW('Sanitation Data'!D195)))</f>
        <v/>
      </c>
      <c r="CN201" s="305" t="str">
        <f ca="true">+IF(OFFSET('Sanitation Data'!$D$31,0,10*ROW('Sanitation Data'!D195))="","",OFFSET('Sanitation Data'!$D$31,0,10*ROW('Sanitation Data'!D195)))</f>
        <v/>
      </c>
      <c r="CO201" s="305" t="str">
        <f ca="true">+IF(OFFSET('Sanitation Data'!$D$32,0,10*ROW('Sanitation Data'!D195))="","",OFFSET('Sanitation Data'!$D$32,0,10*ROW('Sanitation Data'!D195)))</f>
        <v/>
      </c>
      <c r="CP201" s="305" t="str">
        <f ca="true">+IF(OFFSET('Sanitation Data'!$E$28,0,10*ROW('Sanitation Data'!E195))="","",OFFSET('Sanitation Data'!$E$28,0,10*ROW('Sanitation Data'!E195)))</f>
        <v/>
      </c>
      <c r="CQ201" s="305" t="str">
        <f ca="true">+IF(OFFSET('Sanitation Data'!$E$29,0,10*ROW('Sanitation Data'!E195))="","",OFFSET('Sanitation Data'!$E$29,0,10*ROW('Sanitation Data'!E195)))</f>
        <v/>
      </c>
      <c r="CR201" s="305" t="str">
        <f ca="true">+IF(OFFSET('Sanitation Data'!$E$30,0,10*ROW('Sanitation Data'!E195))="","",OFFSET('Sanitation Data'!$E$30,0,10*ROW('Sanitation Data'!E195)))</f>
        <v/>
      </c>
      <c r="CS201" s="305" t="str">
        <f ca="true">+IF(OFFSET('Sanitation Data'!$E$31,0,10*ROW('Sanitation Data'!E195))="","",OFFSET('Sanitation Data'!$E$31,0,10*ROW('Sanitation Data'!E195)))</f>
        <v/>
      </c>
      <c r="CT201" s="305" t="str">
        <f ca="true">+IF(OFFSET('Sanitation Data'!$E$32,0,10*ROW('Sanitation Data'!E195))="","",OFFSET('Sanitation Data'!$E$32,0,10*ROW('Sanitation Data'!E195)))</f>
        <v/>
      </c>
      <c r="CU201" s="305" t="str">
        <f ca="true">+IF(OFFSET('Sanitation Data'!$F$28,0,10*ROW('Sanitation Data'!F195))="","",OFFSET('Sanitation Data'!$F$28,0,10*ROW('Sanitation Data'!F195)))</f>
        <v/>
      </c>
      <c r="CV201" s="305" t="str">
        <f ca="true">+IF(OFFSET('Sanitation Data'!$F$29,0,10*ROW('Sanitation Data'!F195))="","",OFFSET('Sanitation Data'!$F$29,0,10*ROW('Sanitation Data'!F195)))</f>
        <v/>
      </c>
      <c r="CW201" s="305" t="str">
        <f ca="true">+IF(OFFSET('Sanitation Data'!$F$30,0,10*ROW('Sanitation Data'!F195))="","",OFFSET('Sanitation Data'!$F$30,0,10*ROW('Sanitation Data'!F195)))</f>
        <v/>
      </c>
      <c r="CX201" s="305" t="str">
        <f ca="true">+IF(OFFSET('Sanitation Data'!$F$31,0,10*ROW('Sanitation Data'!F195))="","",OFFSET('Sanitation Data'!$F$31,0,10*ROW('Sanitation Data'!F195)))</f>
        <v/>
      </c>
      <c r="CY201" s="305" t="str">
        <f ca="true">+IF(OFFSET('Sanitation Data'!$F$32,0,10*ROW('Sanitation Data'!F195))="","",OFFSET('Sanitation Data'!$F$32,0,10*ROW('Sanitation Data'!F195)))</f>
        <v/>
      </c>
      <c r="CZ201" s="305" t="str">
        <f ca="true">+IF(OFFSET('Sanitation Data'!$G$28,0,10*ROW('Sanitation Data'!G195))="","",OFFSET('Sanitation Data'!$G$28,0,10*ROW('Sanitation Data'!G195)))</f>
        <v/>
      </c>
      <c r="DA201" s="305" t="str">
        <f ca="true">+IF(OFFSET('Sanitation Data'!$G$29,0,10*ROW('Sanitation Data'!G195))="","",OFFSET('Sanitation Data'!$G$29,0,10*ROW('Sanitation Data'!G195)))</f>
        <v/>
      </c>
      <c r="DB201" s="305" t="str">
        <f ca="true">+IF(OFFSET('Sanitation Data'!$G$30,0,10*ROW('Sanitation Data'!G195))="","",OFFSET('Sanitation Data'!$G$30,0,10*ROW('Sanitation Data'!G195)))</f>
        <v/>
      </c>
      <c r="DC201" s="305" t="str">
        <f ca="true">+IF(OFFSET('Sanitation Data'!$G$31,0,10*ROW('Sanitation Data'!G195))="","",OFFSET('Sanitation Data'!$G$31,0,10*ROW('Sanitation Data'!G195)))</f>
        <v/>
      </c>
      <c r="DD201" s="305" t="str">
        <f ca="true">+IF(OFFSET('Sanitation Data'!$G$32,0,10*ROW('Sanitation Data'!G195))="","",OFFSET('Sanitation Data'!$G$32,0,10*ROW('Sanitation Data'!G195)))</f>
        <v/>
      </c>
      <c r="DE201" s="305" t="str">
        <f ca="true">+IF(OFFSET('Sanitation Data'!$H$28,0,10*ROW('Sanitation Data'!H195))="","",OFFSET('Sanitation Data'!$H$28,0,10*ROW('Sanitation Data'!H195)))</f>
        <v/>
      </c>
      <c r="DF201" s="305" t="str">
        <f ca="true">+IF(OFFSET('Sanitation Data'!$H$29,0,10*ROW('Sanitation Data'!H195))="","",OFFSET('Sanitation Data'!$H$29,0,10*ROW('Sanitation Data'!H195)))</f>
        <v/>
      </c>
      <c r="DG201" s="305" t="str">
        <f ca="true">+IF(OFFSET('Sanitation Data'!$H$30,0,10*ROW('Sanitation Data'!H195))="","",OFFSET('Sanitation Data'!$H$30,0,10*ROW('Sanitation Data'!H195)))</f>
        <v/>
      </c>
      <c r="DH201" s="305" t="str">
        <f ca="true">+IF(OFFSET('Sanitation Data'!$H$31,0,10*ROW('Sanitation Data'!H195))="","",OFFSET('Sanitation Data'!$H$31,0,10*ROW('Sanitation Data'!H195)))</f>
        <v/>
      </c>
      <c r="DI201" s="305" t="str">
        <f ca="true">+IF(OFFSET('Sanitation Data'!$H$32,0,10*ROW('Sanitation Data'!H195))="","",OFFSET('Sanitation Data'!$H$32,0,10*ROW('Sanitation Data'!H195)))</f>
        <v/>
      </c>
      <c r="DJ201" s="305" t="str">
        <f ca="true">+IF(OFFSET('Sanitation Data'!$I$28,0,10*ROW('Sanitation Data'!I195))="","",OFFSET('Sanitation Data'!$I$28,0,10*ROW('Sanitation Data'!I195)))</f>
        <v/>
      </c>
      <c r="DK201" s="305" t="str">
        <f ca="true">+IF(OFFSET('Sanitation Data'!$I$29,0,10*ROW('Sanitation Data'!I195))="","",OFFSET('Sanitation Data'!$I$29,0,10*ROW('Sanitation Data'!I195)))</f>
        <v/>
      </c>
      <c r="DL201" s="305" t="str">
        <f ca="true">+IF(OFFSET('Sanitation Data'!$I$30,0,10*ROW('Sanitation Data'!I195))="","",OFFSET('Sanitation Data'!$I$30,0,10*ROW('Sanitation Data'!I195)))</f>
        <v/>
      </c>
      <c r="DM201" s="305" t="str">
        <f ca="true">+IF(OFFSET('Sanitation Data'!$I$31,0,10*ROW('Sanitation Data'!I195))="","",OFFSET('Sanitation Data'!$I$31,0,10*ROW('Sanitation Data'!I195)))</f>
        <v/>
      </c>
      <c r="DN201" s="305" t="str">
        <f ca="true">+IF(OFFSET('Sanitation Data'!$I$32,0,10*ROW('Sanitation Data'!I195))="","",OFFSET('Sanitation Data'!$I$32,0,10*ROW('Sanitation Data'!I195)))</f>
        <v/>
      </c>
      <c r="DO201" s="305" t="str">
        <f ca="true">+IF(OFFSET('Hygiene Data'!$D$11,0,10*ROW('Hygiene Data'!D195))="","",OFFSET('Hygiene Data'!$D$11,0,10*ROW('Hygiene Data'!D195)))</f>
        <v/>
      </c>
      <c r="DP201" s="305" t="str">
        <f ca="true">+IF(OFFSET('Hygiene Data'!$D$12,0,10*ROW('Hygiene Data'!D195))="","",OFFSET('Hygiene Data'!$D$12,0,10*ROW('Hygiene Data'!D195)))</f>
        <v/>
      </c>
      <c r="DQ201" s="305" t="str">
        <f ca="true">+IF(OFFSET('Hygiene Data'!$D$13,0,10*ROW('Hygiene Data'!D195))="","",OFFSET('Hygiene Data'!$D$13,0,10*ROW('Hygiene Data'!D195)))</f>
        <v/>
      </c>
      <c r="DR201" s="305" t="str">
        <f ca="true">+IF(OFFSET('Hygiene Data'!$E$11,0,10*ROW('Hygiene Data'!E195))="","",OFFSET('Hygiene Data'!$E$11,0,10*ROW('Hygiene Data'!E195)))</f>
        <v/>
      </c>
      <c r="DS201" s="305" t="str">
        <f ca="true">+IF(OFFSET('Hygiene Data'!$E$12,0,10*ROW('Hygiene Data'!E195))="","",OFFSET('Hygiene Data'!$E$12,0,10*ROW('Hygiene Data'!E195)))</f>
        <v/>
      </c>
      <c r="DT201" s="305" t="str">
        <f ca="true">+IF(OFFSET('Hygiene Data'!$E$13,0,10*ROW('Hygiene Data'!E195))="","",OFFSET('Hygiene Data'!$E$13,0,10*ROW('Hygiene Data'!E195)))</f>
        <v/>
      </c>
      <c r="DU201" s="305" t="str">
        <f ca="true">+IF(OFFSET('Hygiene Data'!$F$11,0,10*ROW('Hygiene Data'!F195))="","",OFFSET('Hygiene Data'!$F$11,0,10*ROW('Hygiene Data'!F195)))</f>
        <v/>
      </c>
      <c r="DV201" s="305" t="str">
        <f ca="true">+IF(OFFSET('Hygiene Data'!$F$12,0,10*ROW('Hygiene Data'!F195))="","",OFFSET('Hygiene Data'!$F$12,0,10*ROW('Hygiene Data'!F195)))</f>
        <v/>
      </c>
      <c r="DW201" s="305" t="str">
        <f ca="true">+IF(OFFSET('Hygiene Data'!$F$13,0,10*ROW('Hygiene Data'!F195))="","",OFFSET('Hygiene Data'!$F$13,0,10*ROW('Hygiene Data'!F195)))</f>
        <v/>
      </c>
      <c r="DX201" s="305" t="str">
        <f ca="true">+IF(OFFSET('Hygiene Data'!$G$11,0,10*ROW('Hygiene Data'!G195))="","",OFFSET('Hygiene Data'!$G$11,0,10*ROW('Hygiene Data'!G195)))</f>
        <v/>
      </c>
      <c r="DY201" s="305" t="str">
        <f ca="true">+IF(OFFSET('Hygiene Data'!$G$12,0,10*ROW('Hygiene Data'!G195))="","",OFFSET('Hygiene Data'!$G$12,0,10*ROW('Hygiene Data'!G195)))</f>
        <v/>
      </c>
      <c r="DZ201" s="305" t="str">
        <f ca="true">+IF(OFFSET('Hygiene Data'!$G$13,0,10*ROW('Hygiene Data'!G195))="","",OFFSET('Hygiene Data'!$G$13,0,10*ROW('Hygiene Data'!G195)))</f>
        <v/>
      </c>
      <c r="EA201" s="305" t="str">
        <f ca="true">+IF(OFFSET('Hygiene Data'!$H$11,0,10*ROW('Hygiene Data'!H195))="","",OFFSET('Hygiene Data'!$H$11,0,10*ROW('Hygiene Data'!H195)))</f>
        <v/>
      </c>
      <c r="EB201" s="305" t="str">
        <f ca="true">+IF(OFFSET('Hygiene Data'!$H$12,0,10*ROW('Hygiene Data'!H195))="","",OFFSET('Hygiene Data'!$H$12,0,10*ROW('Hygiene Data'!H195)))</f>
        <v/>
      </c>
      <c r="EC201" s="305" t="str">
        <f ca="true">+IF(OFFSET('Hygiene Data'!$H$13,0,10*ROW('Hygiene Data'!H195))="","",OFFSET('Hygiene Data'!$H$13,0,10*ROW('Hygiene Data'!H195)))</f>
        <v/>
      </c>
      <c r="ED201" s="305" t="str">
        <f ca="true">+IF(OFFSET('Hygiene Data'!$I$11,0,10*ROW('Hygiene Data'!I195))="","",OFFSET('Hygiene Data'!$I$11,0,10*ROW('Hygiene Data'!I195)))</f>
        <v/>
      </c>
      <c r="EE201" s="305" t="str">
        <f ca="true">+IF(OFFSET('Hygiene Data'!$I$12,0,10*ROW('Hygiene Data'!I195))="","",OFFSET('Hygiene Data'!$I$12,0,10*ROW('Hygiene Data'!I195)))</f>
        <v/>
      </c>
      <c r="EF201" s="305"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61"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5"/>
      <c r="BS202" s="305" t="str">
        <f ca="true">+IF(OFFSET('Water Data'!$D$27,0,10*ROW('Water Data'!D196))="","",OFFSET('Water Data'!$D$27,0,10*ROW('Water Data'!D196)))</f>
        <v/>
      </c>
      <c r="BT202" s="305" t="str">
        <f ca="true">+IF(OFFSET('Water Data'!$D$28,0,10*ROW('Water Data'!D196))="","",OFFSET('Water Data'!$D$28,0,10*ROW('Water Data'!D196)))</f>
        <v/>
      </c>
      <c r="BU202" s="305" t="str">
        <f ca="true">+IF(OFFSET('Water Data'!$D$29,0,10*ROW('Water Data'!D196))="","",OFFSET('Water Data'!$D$29,0,10*ROW('Water Data'!D196)))</f>
        <v/>
      </c>
      <c r="BV202" s="305" t="str">
        <f ca="true">+IF(OFFSET('Water Data'!$E$27,0,10*ROW('Water Data'!E196))="","",OFFSET('Water Data'!$E$27,0,10*ROW('Water Data'!E196)))</f>
        <v/>
      </c>
      <c r="BW202" s="305" t="str">
        <f ca="true">+IF(OFFSET('Water Data'!$E$28,0,10*ROW('Water Data'!E196))="","",OFFSET('Water Data'!$E$28,0,10*ROW('Water Data'!E196)))</f>
        <v/>
      </c>
      <c r="BX202" s="305" t="str">
        <f ca="true">+IF(OFFSET('Water Data'!$E$29,0,10*ROW('Water Data'!E196))="","",OFFSET('Water Data'!$E$29,0,10*ROW('Water Data'!E196)))</f>
        <v/>
      </c>
      <c r="BY202" s="305" t="str">
        <f ca="true">+IF(OFFSET('Water Data'!$F$27,0,10*ROW('Water Data'!F196))="","",OFFSET('Water Data'!$F$27,0,10*ROW('Water Data'!F196)))</f>
        <v/>
      </c>
      <c r="BZ202" s="305" t="str">
        <f ca="true">+IF(OFFSET('Water Data'!$F$28,0,10*ROW('Water Data'!F196))="","",OFFSET('Water Data'!$F$28,0,10*ROW('Water Data'!F196)))</f>
        <v/>
      </c>
      <c r="CA202" s="305" t="str">
        <f ca="true">+IF(OFFSET('Water Data'!$F$29,0,10*ROW('Water Data'!F196))="","",OFFSET('Water Data'!$F$29,0,10*ROW('Water Data'!F196)))</f>
        <v/>
      </c>
      <c r="CB202" s="305" t="str">
        <f ca="true">+IF(OFFSET('Water Data'!$G$27,0,10*ROW('Water Data'!G196))="","",OFFSET('Water Data'!$G$27,0,10*ROW('Water Data'!G196)))</f>
        <v/>
      </c>
      <c r="CC202" s="305" t="str">
        <f ca="true">+IF(OFFSET('Water Data'!$G$28,0,10*ROW('Water Data'!G196))="","",OFFSET('Water Data'!$G$28,0,10*ROW('Water Data'!G196)))</f>
        <v/>
      </c>
      <c r="CD202" s="305" t="str">
        <f ca="true">+IF(OFFSET('Water Data'!$G$29,0,10*ROW('Water Data'!G196))="","",OFFSET('Water Data'!$G$29,0,10*ROW('Water Data'!G196)))</f>
        <v/>
      </c>
      <c r="CE202" s="305" t="str">
        <f ca="true">+IF(OFFSET('Water Data'!$H$27,0,10*ROW('Water Data'!H196))="","",OFFSET('Water Data'!$H$27,0,10*ROW('Water Data'!H196)))</f>
        <v/>
      </c>
      <c r="CF202" s="305" t="str">
        <f ca="true">+IF(OFFSET('Water Data'!$H$28,0,10*ROW('Water Data'!H196))="","",OFFSET('Water Data'!$H$28,0,10*ROW('Water Data'!H196)))</f>
        <v/>
      </c>
      <c r="CG202" s="305" t="str">
        <f ca="true">+IF(OFFSET('Water Data'!$H$29,0,10*ROW('Water Data'!H196))="","",OFFSET('Water Data'!$H$29,0,10*ROW('Water Data'!H196)))</f>
        <v/>
      </c>
      <c r="CH202" s="305" t="str">
        <f ca="true">+IF(OFFSET('Water Data'!$I$27,0,10*ROW('Water Data'!I196))="","",OFFSET('Water Data'!$I$27,0,10*ROW('Water Data'!I196)))</f>
        <v/>
      </c>
      <c r="CI202" s="305" t="str">
        <f ca="true">+IF(OFFSET('Water Data'!$I$28,0,10*ROW('Water Data'!I196))="","",OFFSET('Water Data'!$I$28,0,10*ROW('Water Data'!I196)))</f>
        <v/>
      </c>
      <c r="CJ202" s="305" t="str">
        <f ca="true">+IF(OFFSET('Water Data'!$I$29,0,10*ROW('Water Data'!I196))="","",OFFSET('Water Data'!$I$29,0,10*ROW('Water Data'!I196)))</f>
        <v/>
      </c>
      <c r="CK202" s="305" t="str">
        <f ca="true">+IF(OFFSET('Sanitation Data'!$D$28,0,10*ROW('Sanitation Data'!D196))="","",OFFSET('Sanitation Data'!$D$28,0,10*ROW('Sanitation Data'!D196)))</f>
        <v/>
      </c>
      <c r="CL202" s="305" t="str">
        <f ca="true">+IF(OFFSET('Sanitation Data'!$D$29,0,10*ROW('Sanitation Data'!D196))="","",OFFSET('Sanitation Data'!$D$29,0,10*ROW('Sanitation Data'!D196)))</f>
        <v/>
      </c>
      <c r="CM202" s="305" t="str">
        <f ca="true">+IF(OFFSET('Sanitation Data'!$D$30,0,10*ROW('Sanitation Data'!D196))="","",OFFSET('Sanitation Data'!$D$30,0,10*ROW('Sanitation Data'!D196)))</f>
        <v/>
      </c>
      <c r="CN202" s="305" t="str">
        <f ca="true">+IF(OFFSET('Sanitation Data'!$D$31,0,10*ROW('Sanitation Data'!D196))="","",OFFSET('Sanitation Data'!$D$31,0,10*ROW('Sanitation Data'!D196)))</f>
        <v/>
      </c>
      <c r="CO202" s="305" t="str">
        <f ca="true">+IF(OFFSET('Sanitation Data'!$D$32,0,10*ROW('Sanitation Data'!D196))="","",OFFSET('Sanitation Data'!$D$32,0,10*ROW('Sanitation Data'!D196)))</f>
        <v/>
      </c>
      <c r="CP202" s="305" t="str">
        <f ca="true">+IF(OFFSET('Sanitation Data'!$E$28,0,10*ROW('Sanitation Data'!E196))="","",OFFSET('Sanitation Data'!$E$28,0,10*ROW('Sanitation Data'!E196)))</f>
        <v/>
      </c>
      <c r="CQ202" s="305" t="str">
        <f ca="true">+IF(OFFSET('Sanitation Data'!$E$29,0,10*ROW('Sanitation Data'!E196))="","",OFFSET('Sanitation Data'!$E$29,0,10*ROW('Sanitation Data'!E196)))</f>
        <v/>
      </c>
      <c r="CR202" s="305" t="str">
        <f ca="true">+IF(OFFSET('Sanitation Data'!$E$30,0,10*ROW('Sanitation Data'!E196))="","",OFFSET('Sanitation Data'!$E$30,0,10*ROW('Sanitation Data'!E196)))</f>
        <v/>
      </c>
      <c r="CS202" s="305" t="str">
        <f ca="true">+IF(OFFSET('Sanitation Data'!$E$31,0,10*ROW('Sanitation Data'!E196))="","",OFFSET('Sanitation Data'!$E$31,0,10*ROW('Sanitation Data'!E196)))</f>
        <v/>
      </c>
      <c r="CT202" s="305" t="str">
        <f ca="true">+IF(OFFSET('Sanitation Data'!$E$32,0,10*ROW('Sanitation Data'!E196))="","",OFFSET('Sanitation Data'!$E$32,0,10*ROW('Sanitation Data'!E196)))</f>
        <v/>
      </c>
      <c r="CU202" s="305" t="str">
        <f ca="true">+IF(OFFSET('Sanitation Data'!$F$28,0,10*ROW('Sanitation Data'!F196))="","",OFFSET('Sanitation Data'!$F$28,0,10*ROW('Sanitation Data'!F196)))</f>
        <v/>
      </c>
      <c r="CV202" s="305" t="str">
        <f ca="true">+IF(OFFSET('Sanitation Data'!$F$29,0,10*ROW('Sanitation Data'!F196))="","",OFFSET('Sanitation Data'!$F$29,0,10*ROW('Sanitation Data'!F196)))</f>
        <v/>
      </c>
      <c r="CW202" s="305" t="str">
        <f ca="true">+IF(OFFSET('Sanitation Data'!$F$30,0,10*ROW('Sanitation Data'!F196))="","",OFFSET('Sanitation Data'!$F$30,0,10*ROW('Sanitation Data'!F196)))</f>
        <v/>
      </c>
      <c r="CX202" s="305" t="str">
        <f ca="true">+IF(OFFSET('Sanitation Data'!$F$31,0,10*ROW('Sanitation Data'!F196))="","",OFFSET('Sanitation Data'!$F$31,0,10*ROW('Sanitation Data'!F196)))</f>
        <v/>
      </c>
      <c r="CY202" s="305" t="str">
        <f ca="true">+IF(OFFSET('Sanitation Data'!$F$32,0,10*ROW('Sanitation Data'!F196))="","",OFFSET('Sanitation Data'!$F$32,0,10*ROW('Sanitation Data'!F196)))</f>
        <v/>
      </c>
      <c r="CZ202" s="305" t="str">
        <f ca="true">+IF(OFFSET('Sanitation Data'!$G$28,0,10*ROW('Sanitation Data'!G196))="","",OFFSET('Sanitation Data'!$G$28,0,10*ROW('Sanitation Data'!G196)))</f>
        <v/>
      </c>
      <c r="DA202" s="305" t="str">
        <f ca="true">+IF(OFFSET('Sanitation Data'!$G$29,0,10*ROW('Sanitation Data'!G196))="","",OFFSET('Sanitation Data'!$G$29,0,10*ROW('Sanitation Data'!G196)))</f>
        <v/>
      </c>
      <c r="DB202" s="305" t="str">
        <f ca="true">+IF(OFFSET('Sanitation Data'!$G$30,0,10*ROW('Sanitation Data'!G196))="","",OFFSET('Sanitation Data'!$G$30,0,10*ROW('Sanitation Data'!G196)))</f>
        <v/>
      </c>
      <c r="DC202" s="305" t="str">
        <f ca="true">+IF(OFFSET('Sanitation Data'!$G$31,0,10*ROW('Sanitation Data'!G196))="","",OFFSET('Sanitation Data'!$G$31,0,10*ROW('Sanitation Data'!G196)))</f>
        <v/>
      </c>
      <c r="DD202" s="305" t="str">
        <f ca="true">+IF(OFFSET('Sanitation Data'!$G$32,0,10*ROW('Sanitation Data'!G196))="","",OFFSET('Sanitation Data'!$G$32,0,10*ROW('Sanitation Data'!G196)))</f>
        <v/>
      </c>
      <c r="DE202" s="305" t="str">
        <f ca="true">+IF(OFFSET('Sanitation Data'!$H$28,0,10*ROW('Sanitation Data'!H196))="","",OFFSET('Sanitation Data'!$H$28,0,10*ROW('Sanitation Data'!H196)))</f>
        <v/>
      </c>
      <c r="DF202" s="305" t="str">
        <f ca="true">+IF(OFFSET('Sanitation Data'!$H$29,0,10*ROW('Sanitation Data'!H196))="","",OFFSET('Sanitation Data'!$H$29,0,10*ROW('Sanitation Data'!H196)))</f>
        <v/>
      </c>
      <c r="DG202" s="305" t="str">
        <f ca="true">+IF(OFFSET('Sanitation Data'!$H$30,0,10*ROW('Sanitation Data'!H196))="","",OFFSET('Sanitation Data'!$H$30,0,10*ROW('Sanitation Data'!H196)))</f>
        <v/>
      </c>
      <c r="DH202" s="305" t="str">
        <f ca="true">+IF(OFFSET('Sanitation Data'!$H$31,0,10*ROW('Sanitation Data'!H196))="","",OFFSET('Sanitation Data'!$H$31,0,10*ROW('Sanitation Data'!H196)))</f>
        <v/>
      </c>
      <c r="DI202" s="305" t="str">
        <f ca="true">+IF(OFFSET('Sanitation Data'!$H$32,0,10*ROW('Sanitation Data'!H196))="","",OFFSET('Sanitation Data'!$H$32,0,10*ROW('Sanitation Data'!H196)))</f>
        <v/>
      </c>
      <c r="DJ202" s="305" t="str">
        <f ca="true">+IF(OFFSET('Sanitation Data'!$I$28,0,10*ROW('Sanitation Data'!I196))="","",OFFSET('Sanitation Data'!$I$28,0,10*ROW('Sanitation Data'!I196)))</f>
        <v/>
      </c>
      <c r="DK202" s="305" t="str">
        <f ca="true">+IF(OFFSET('Sanitation Data'!$I$29,0,10*ROW('Sanitation Data'!I196))="","",OFFSET('Sanitation Data'!$I$29,0,10*ROW('Sanitation Data'!I196)))</f>
        <v/>
      </c>
      <c r="DL202" s="305" t="str">
        <f ca="true">+IF(OFFSET('Sanitation Data'!$I$30,0,10*ROW('Sanitation Data'!I196))="","",OFFSET('Sanitation Data'!$I$30,0,10*ROW('Sanitation Data'!I196)))</f>
        <v/>
      </c>
      <c r="DM202" s="305" t="str">
        <f ca="true">+IF(OFFSET('Sanitation Data'!$I$31,0,10*ROW('Sanitation Data'!I196))="","",OFFSET('Sanitation Data'!$I$31,0,10*ROW('Sanitation Data'!I196)))</f>
        <v/>
      </c>
      <c r="DN202" s="305" t="str">
        <f ca="true">+IF(OFFSET('Sanitation Data'!$I$32,0,10*ROW('Sanitation Data'!I196))="","",OFFSET('Sanitation Data'!$I$32,0,10*ROW('Sanitation Data'!I196)))</f>
        <v/>
      </c>
      <c r="DO202" s="305" t="str">
        <f ca="true">+IF(OFFSET('Hygiene Data'!$D$11,0,10*ROW('Hygiene Data'!D196))="","",OFFSET('Hygiene Data'!$D$11,0,10*ROW('Hygiene Data'!D196)))</f>
        <v/>
      </c>
      <c r="DP202" s="305" t="str">
        <f ca="true">+IF(OFFSET('Hygiene Data'!$D$12,0,10*ROW('Hygiene Data'!D196))="","",OFFSET('Hygiene Data'!$D$12,0,10*ROW('Hygiene Data'!D196)))</f>
        <v/>
      </c>
      <c r="DQ202" s="305" t="str">
        <f ca="true">+IF(OFFSET('Hygiene Data'!$D$13,0,10*ROW('Hygiene Data'!D196))="","",OFFSET('Hygiene Data'!$D$13,0,10*ROW('Hygiene Data'!D196)))</f>
        <v/>
      </c>
      <c r="DR202" s="305" t="str">
        <f ca="true">+IF(OFFSET('Hygiene Data'!$E$11,0,10*ROW('Hygiene Data'!E196))="","",OFFSET('Hygiene Data'!$E$11,0,10*ROW('Hygiene Data'!E196)))</f>
        <v/>
      </c>
      <c r="DS202" s="305" t="str">
        <f ca="true">+IF(OFFSET('Hygiene Data'!$E$12,0,10*ROW('Hygiene Data'!E196))="","",OFFSET('Hygiene Data'!$E$12,0,10*ROW('Hygiene Data'!E196)))</f>
        <v/>
      </c>
      <c r="DT202" s="305" t="str">
        <f ca="true">+IF(OFFSET('Hygiene Data'!$E$13,0,10*ROW('Hygiene Data'!E196))="","",OFFSET('Hygiene Data'!$E$13,0,10*ROW('Hygiene Data'!E196)))</f>
        <v/>
      </c>
      <c r="DU202" s="305" t="str">
        <f ca="true">+IF(OFFSET('Hygiene Data'!$F$11,0,10*ROW('Hygiene Data'!F196))="","",OFFSET('Hygiene Data'!$F$11,0,10*ROW('Hygiene Data'!F196)))</f>
        <v/>
      </c>
      <c r="DV202" s="305" t="str">
        <f ca="true">+IF(OFFSET('Hygiene Data'!$F$12,0,10*ROW('Hygiene Data'!F196))="","",OFFSET('Hygiene Data'!$F$12,0,10*ROW('Hygiene Data'!F196)))</f>
        <v/>
      </c>
      <c r="DW202" s="305" t="str">
        <f ca="true">+IF(OFFSET('Hygiene Data'!$F$13,0,10*ROW('Hygiene Data'!F196))="","",OFFSET('Hygiene Data'!$F$13,0,10*ROW('Hygiene Data'!F196)))</f>
        <v/>
      </c>
      <c r="DX202" s="305" t="str">
        <f ca="true">+IF(OFFSET('Hygiene Data'!$G$11,0,10*ROW('Hygiene Data'!G196))="","",OFFSET('Hygiene Data'!$G$11,0,10*ROW('Hygiene Data'!G196)))</f>
        <v/>
      </c>
      <c r="DY202" s="305" t="str">
        <f ca="true">+IF(OFFSET('Hygiene Data'!$G$12,0,10*ROW('Hygiene Data'!G196))="","",OFFSET('Hygiene Data'!$G$12,0,10*ROW('Hygiene Data'!G196)))</f>
        <v/>
      </c>
      <c r="DZ202" s="305" t="str">
        <f ca="true">+IF(OFFSET('Hygiene Data'!$G$13,0,10*ROW('Hygiene Data'!G196))="","",OFFSET('Hygiene Data'!$G$13,0,10*ROW('Hygiene Data'!G196)))</f>
        <v/>
      </c>
      <c r="EA202" s="305" t="str">
        <f ca="true">+IF(OFFSET('Hygiene Data'!$H$11,0,10*ROW('Hygiene Data'!H196))="","",OFFSET('Hygiene Data'!$H$11,0,10*ROW('Hygiene Data'!H196)))</f>
        <v/>
      </c>
      <c r="EB202" s="305" t="str">
        <f ca="true">+IF(OFFSET('Hygiene Data'!$H$12,0,10*ROW('Hygiene Data'!H196))="","",OFFSET('Hygiene Data'!$H$12,0,10*ROW('Hygiene Data'!H196)))</f>
        <v/>
      </c>
      <c r="EC202" s="305" t="str">
        <f ca="true">+IF(OFFSET('Hygiene Data'!$H$13,0,10*ROW('Hygiene Data'!H196))="","",OFFSET('Hygiene Data'!$H$13,0,10*ROW('Hygiene Data'!H196)))</f>
        <v/>
      </c>
      <c r="ED202" s="305" t="str">
        <f ca="true">+IF(OFFSET('Hygiene Data'!$I$11,0,10*ROW('Hygiene Data'!I196))="","",OFFSET('Hygiene Data'!$I$11,0,10*ROW('Hygiene Data'!I196)))</f>
        <v/>
      </c>
      <c r="EE202" s="305" t="str">
        <f ca="true">+IF(OFFSET('Hygiene Data'!$I$12,0,10*ROW('Hygiene Data'!I196))="","",OFFSET('Hygiene Data'!$I$12,0,10*ROW('Hygiene Data'!I196)))</f>
        <v/>
      </c>
      <c r="EF202" s="305"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61"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5"/>
      <c r="BS203" s="305" t="str">
        <f ca="true">+IF(OFFSET('Water Data'!$D$27,0,10*ROW('Water Data'!D197))="","",OFFSET('Water Data'!$D$27,0,10*ROW('Water Data'!D197)))</f>
        <v/>
      </c>
      <c r="BT203" s="305" t="str">
        <f ca="true">+IF(OFFSET('Water Data'!$D$28,0,10*ROW('Water Data'!D197))="","",OFFSET('Water Data'!$D$28,0,10*ROW('Water Data'!D197)))</f>
        <v/>
      </c>
      <c r="BU203" s="305" t="str">
        <f ca="true">+IF(OFFSET('Water Data'!$D$29,0,10*ROW('Water Data'!D197))="","",OFFSET('Water Data'!$D$29,0,10*ROW('Water Data'!D197)))</f>
        <v/>
      </c>
      <c r="BV203" s="305" t="str">
        <f ca="true">+IF(OFFSET('Water Data'!$E$27,0,10*ROW('Water Data'!E197))="","",OFFSET('Water Data'!$E$27,0,10*ROW('Water Data'!E197)))</f>
        <v/>
      </c>
      <c r="BW203" s="305" t="str">
        <f ca="true">+IF(OFFSET('Water Data'!$E$28,0,10*ROW('Water Data'!E197))="","",OFFSET('Water Data'!$E$28,0,10*ROW('Water Data'!E197)))</f>
        <v/>
      </c>
      <c r="BX203" s="305" t="str">
        <f ca="true">+IF(OFFSET('Water Data'!$E$29,0,10*ROW('Water Data'!E197))="","",OFFSET('Water Data'!$E$29,0,10*ROW('Water Data'!E197)))</f>
        <v/>
      </c>
      <c r="BY203" s="305" t="str">
        <f ca="true">+IF(OFFSET('Water Data'!$F$27,0,10*ROW('Water Data'!F197))="","",OFFSET('Water Data'!$F$27,0,10*ROW('Water Data'!F197)))</f>
        <v/>
      </c>
      <c r="BZ203" s="305" t="str">
        <f ca="true">+IF(OFFSET('Water Data'!$F$28,0,10*ROW('Water Data'!F197))="","",OFFSET('Water Data'!$F$28,0,10*ROW('Water Data'!F197)))</f>
        <v/>
      </c>
      <c r="CA203" s="305" t="str">
        <f ca="true">+IF(OFFSET('Water Data'!$F$29,0,10*ROW('Water Data'!F197))="","",OFFSET('Water Data'!$F$29,0,10*ROW('Water Data'!F197)))</f>
        <v/>
      </c>
      <c r="CB203" s="305" t="str">
        <f ca="true">+IF(OFFSET('Water Data'!$G$27,0,10*ROW('Water Data'!G197))="","",OFFSET('Water Data'!$G$27,0,10*ROW('Water Data'!G197)))</f>
        <v/>
      </c>
      <c r="CC203" s="305" t="str">
        <f ca="true">+IF(OFFSET('Water Data'!$G$28,0,10*ROW('Water Data'!G197))="","",OFFSET('Water Data'!$G$28,0,10*ROW('Water Data'!G197)))</f>
        <v/>
      </c>
      <c r="CD203" s="305" t="str">
        <f ca="true">+IF(OFFSET('Water Data'!$G$29,0,10*ROW('Water Data'!G197))="","",OFFSET('Water Data'!$G$29,0,10*ROW('Water Data'!G197)))</f>
        <v/>
      </c>
      <c r="CE203" s="305" t="str">
        <f ca="true">+IF(OFFSET('Water Data'!$H$27,0,10*ROW('Water Data'!H197))="","",OFFSET('Water Data'!$H$27,0,10*ROW('Water Data'!H197)))</f>
        <v/>
      </c>
      <c r="CF203" s="305" t="str">
        <f ca="true">+IF(OFFSET('Water Data'!$H$28,0,10*ROW('Water Data'!H197))="","",OFFSET('Water Data'!$H$28,0,10*ROW('Water Data'!H197)))</f>
        <v/>
      </c>
      <c r="CG203" s="305" t="str">
        <f ca="true">+IF(OFFSET('Water Data'!$H$29,0,10*ROW('Water Data'!H197))="","",OFFSET('Water Data'!$H$29,0,10*ROW('Water Data'!H197)))</f>
        <v/>
      </c>
      <c r="CH203" s="305" t="str">
        <f ca="true">+IF(OFFSET('Water Data'!$I$27,0,10*ROW('Water Data'!I197))="","",OFFSET('Water Data'!$I$27,0,10*ROW('Water Data'!I197)))</f>
        <v/>
      </c>
      <c r="CI203" s="305" t="str">
        <f ca="true">+IF(OFFSET('Water Data'!$I$28,0,10*ROW('Water Data'!I197))="","",OFFSET('Water Data'!$I$28,0,10*ROW('Water Data'!I197)))</f>
        <v/>
      </c>
      <c r="CJ203" s="305" t="str">
        <f ca="true">+IF(OFFSET('Water Data'!$I$29,0,10*ROW('Water Data'!I197))="","",OFFSET('Water Data'!$I$29,0,10*ROW('Water Data'!I197)))</f>
        <v/>
      </c>
      <c r="CK203" s="305" t="str">
        <f ca="true">+IF(OFFSET('Sanitation Data'!$D$28,0,10*ROW('Sanitation Data'!D197))="","",OFFSET('Sanitation Data'!$D$28,0,10*ROW('Sanitation Data'!D197)))</f>
        <v/>
      </c>
      <c r="CL203" s="305" t="str">
        <f ca="true">+IF(OFFSET('Sanitation Data'!$D$29,0,10*ROW('Sanitation Data'!D197))="","",OFFSET('Sanitation Data'!$D$29,0,10*ROW('Sanitation Data'!D197)))</f>
        <v/>
      </c>
      <c r="CM203" s="305" t="str">
        <f ca="true">+IF(OFFSET('Sanitation Data'!$D$30,0,10*ROW('Sanitation Data'!D197))="","",OFFSET('Sanitation Data'!$D$30,0,10*ROW('Sanitation Data'!D197)))</f>
        <v/>
      </c>
      <c r="CN203" s="305" t="str">
        <f ca="true">+IF(OFFSET('Sanitation Data'!$D$31,0,10*ROW('Sanitation Data'!D197))="","",OFFSET('Sanitation Data'!$D$31,0,10*ROW('Sanitation Data'!D197)))</f>
        <v/>
      </c>
      <c r="CO203" s="305" t="str">
        <f ca="true">+IF(OFFSET('Sanitation Data'!$D$32,0,10*ROW('Sanitation Data'!D197))="","",OFFSET('Sanitation Data'!$D$32,0,10*ROW('Sanitation Data'!D197)))</f>
        <v/>
      </c>
      <c r="CP203" s="305" t="str">
        <f ca="true">+IF(OFFSET('Sanitation Data'!$E$28,0,10*ROW('Sanitation Data'!E197))="","",OFFSET('Sanitation Data'!$E$28,0,10*ROW('Sanitation Data'!E197)))</f>
        <v/>
      </c>
      <c r="CQ203" s="305" t="str">
        <f ca="true">+IF(OFFSET('Sanitation Data'!$E$29,0,10*ROW('Sanitation Data'!E197))="","",OFFSET('Sanitation Data'!$E$29,0,10*ROW('Sanitation Data'!E197)))</f>
        <v/>
      </c>
      <c r="CR203" s="305" t="str">
        <f ca="true">+IF(OFFSET('Sanitation Data'!$E$30,0,10*ROW('Sanitation Data'!E197))="","",OFFSET('Sanitation Data'!$E$30,0,10*ROW('Sanitation Data'!E197)))</f>
        <v/>
      </c>
      <c r="CS203" s="305" t="str">
        <f ca="true">+IF(OFFSET('Sanitation Data'!$E$31,0,10*ROW('Sanitation Data'!E197))="","",OFFSET('Sanitation Data'!$E$31,0,10*ROW('Sanitation Data'!E197)))</f>
        <v/>
      </c>
      <c r="CT203" s="305" t="str">
        <f ca="true">+IF(OFFSET('Sanitation Data'!$E$32,0,10*ROW('Sanitation Data'!E197))="","",OFFSET('Sanitation Data'!$E$32,0,10*ROW('Sanitation Data'!E197)))</f>
        <v/>
      </c>
      <c r="CU203" s="305" t="str">
        <f ca="true">+IF(OFFSET('Sanitation Data'!$F$28,0,10*ROW('Sanitation Data'!F197))="","",OFFSET('Sanitation Data'!$F$28,0,10*ROW('Sanitation Data'!F197)))</f>
        <v/>
      </c>
      <c r="CV203" s="305" t="str">
        <f ca="true">+IF(OFFSET('Sanitation Data'!$F$29,0,10*ROW('Sanitation Data'!F197))="","",OFFSET('Sanitation Data'!$F$29,0,10*ROW('Sanitation Data'!F197)))</f>
        <v/>
      </c>
      <c r="CW203" s="305" t="str">
        <f ca="true">+IF(OFFSET('Sanitation Data'!$F$30,0,10*ROW('Sanitation Data'!F197))="","",OFFSET('Sanitation Data'!$F$30,0,10*ROW('Sanitation Data'!F197)))</f>
        <v/>
      </c>
      <c r="CX203" s="305" t="str">
        <f ca="true">+IF(OFFSET('Sanitation Data'!$F$31,0,10*ROW('Sanitation Data'!F197))="","",OFFSET('Sanitation Data'!$F$31,0,10*ROW('Sanitation Data'!F197)))</f>
        <v/>
      </c>
      <c r="CY203" s="305" t="str">
        <f ca="true">+IF(OFFSET('Sanitation Data'!$F$32,0,10*ROW('Sanitation Data'!F197))="","",OFFSET('Sanitation Data'!$F$32,0,10*ROW('Sanitation Data'!F197)))</f>
        <v/>
      </c>
      <c r="CZ203" s="305" t="str">
        <f ca="true">+IF(OFFSET('Sanitation Data'!$G$28,0,10*ROW('Sanitation Data'!G197))="","",OFFSET('Sanitation Data'!$G$28,0,10*ROW('Sanitation Data'!G197)))</f>
        <v/>
      </c>
      <c r="DA203" s="305" t="str">
        <f ca="true">+IF(OFFSET('Sanitation Data'!$G$29,0,10*ROW('Sanitation Data'!G197))="","",OFFSET('Sanitation Data'!$G$29,0,10*ROW('Sanitation Data'!G197)))</f>
        <v/>
      </c>
      <c r="DB203" s="305" t="str">
        <f ca="true">+IF(OFFSET('Sanitation Data'!$G$30,0,10*ROW('Sanitation Data'!G197))="","",OFFSET('Sanitation Data'!$G$30,0,10*ROW('Sanitation Data'!G197)))</f>
        <v/>
      </c>
      <c r="DC203" s="305" t="str">
        <f ca="true">+IF(OFFSET('Sanitation Data'!$G$31,0,10*ROW('Sanitation Data'!G197))="","",OFFSET('Sanitation Data'!$G$31,0,10*ROW('Sanitation Data'!G197)))</f>
        <v/>
      </c>
      <c r="DD203" s="305" t="str">
        <f ca="true">+IF(OFFSET('Sanitation Data'!$G$32,0,10*ROW('Sanitation Data'!G197))="","",OFFSET('Sanitation Data'!$G$32,0,10*ROW('Sanitation Data'!G197)))</f>
        <v/>
      </c>
      <c r="DE203" s="305" t="str">
        <f ca="true">+IF(OFFSET('Sanitation Data'!$H$28,0,10*ROW('Sanitation Data'!H197))="","",OFFSET('Sanitation Data'!$H$28,0,10*ROW('Sanitation Data'!H197)))</f>
        <v/>
      </c>
      <c r="DF203" s="305" t="str">
        <f ca="true">+IF(OFFSET('Sanitation Data'!$H$29,0,10*ROW('Sanitation Data'!H197))="","",OFFSET('Sanitation Data'!$H$29,0,10*ROW('Sanitation Data'!H197)))</f>
        <v/>
      </c>
      <c r="DG203" s="305" t="str">
        <f ca="true">+IF(OFFSET('Sanitation Data'!$H$30,0,10*ROW('Sanitation Data'!H197))="","",OFFSET('Sanitation Data'!$H$30,0,10*ROW('Sanitation Data'!H197)))</f>
        <v/>
      </c>
      <c r="DH203" s="305" t="str">
        <f ca="true">+IF(OFFSET('Sanitation Data'!$H$31,0,10*ROW('Sanitation Data'!H197))="","",OFFSET('Sanitation Data'!$H$31,0,10*ROW('Sanitation Data'!H197)))</f>
        <v/>
      </c>
      <c r="DI203" s="305" t="str">
        <f ca="true">+IF(OFFSET('Sanitation Data'!$H$32,0,10*ROW('Sanitation Data'!H197))="","",OFFSET('Sanitation Data'!$H$32,0,10*ROW('Sanitation Data'!H197)))</f>
        <v/>
      </c>
      <c r="DJ203" s="305" t="str">
        <f ca="true">+IF(OFFSET('Sanitation Data'!$I$28,0,10*ROW('Sanitation Data'!I197))="","",OFFSET('Sanitation Data'!$I$28,0,10*ROW('Sanitation Data'!I197)))</f>
        <v/>
      </c>
      <c r="DK203" s="305" t="str">
        <f ca="true">+IF(OFFSET('Sanitation Data'!$I$29,0,10*ROW('Sanitation Data'!I197))="","",OFFSET('Sanitation Data'!$I$29,0,10*ROW('Sanitation Data'!I197)))</f>
        <v/>
      </c>
      <c r="DL203" s="305" t="str">
        <f ca="true">+IF(OFFSET('Sanitation Data'!$I$30,0,10*ROW('Sanitation Data'!I197))="","",OFFSET('Sanitation Data'!$I$30,0,10*ROW('Sanitation Data'!I197)))</f>
        <v/>
      </c>
      <c r="DM203" s="305" t="str">
        <f ca="true">+IF(OFFSET('Sanitation Data'!$I$31,0,10*ROW('Sanitation Data'!I197))="","",OFFSET('Sanitation Data'!$I$31,0,10*ROW('Sanitation Data'!I197)))</f>
        <v/>
      </c>
      <c r="DN203" s="305" t="str">
        <f ca="true">+IF(OFFSET('Sanitation Data'!$I$32,0,10*ROW('Sanitation Data'!I197))="","",OFFSET('Sanitation Data'!$I$32,0,10*ROW('Sanitation Data'!I197)))</f>
        <v/>
      </c>
      <c r="DO203" s="305" t="str">
        <f ca="true">+IF(OFFSET('Hygiene Data'!$D$11,0,10*ROW('Hygiene Data'!D197))="","",OFFSET('Hygiene Data'!$D$11,0,10*ROW('Hygiene Data'!D197)))</f>
        <v/>
      </c>
      <c r="DP203" s="305" t="str">
        <f ca="true">+IF(OFFSET('Hygiene Data'!$D$12,0,10*ROW('Hygiene Data'!D197))="","",OFFSET('Hygiene Data'!$D$12,0,10*ROW('Hygiene Data'!D197)))</f>
        <v/>
      </c>
      <c r="DQ203" s="305" t="str">
        <f ca="true">+IF(OFFSET('Hygiene Data'!$D$13,0,10*ROW('Hygiene Data'!D197))="","",OFFSET('Hygiene Data'!$D$13,0,10*ROW('Hygiene Data'!D197)))</f>
        <v/>
      </c>
      <c r="DR203" s="305" t="str">
        <f ca="true">+IF(OFFSET('Hygiene Data'!$E$11,0,10*ROW('Hygiene Data'!E197))="","",OFFSET('Hygiene Data'!$E$11,0,10*ROW('Hygiene Data'!E197)))</f>
        <v/>
      </c>
      <c r="DS203" s="305" t="str">
        <f ca="true">+IF(OFFSET('Hygiene Data'!$E$12,0,10*ROW('Hygiene Data'!E197))="","",OFFSET('Hygiene Data'!$E$12,0,10*ROW('Hygiene Data'!E197)))</f>
        <v/>
      </c>
      <c r="DT203" s="305" t="str">
        <f ca="true">+IF(OFFSET('Hygiene Data'!$E$13,0,10*ROW('Hygiene Data'!E197))="","",OFFSET('Hygiene Data'!$E$13,0,10*ROW('Hygiene Data'!E197)))</f>
        <v/>
      </c>
      <c r="DU203" s="305" t="str">
        <f ca="true">+IF(OFFSET('Hygiene Data'!$F$11,0,10*ROW('Hygiene Data'!F197))="","",OFFSET('Hygiene Data'!$F$11,0,10*ROW('Hygiene Data'!F197)))</f>
        <v/>
      </c>
      <c r="DV203" s="305" t="str">
        <f ca="true">+IF(OFFSET('Hygiene Data'!$F$12,0,10*ROW('Hygiene Data'!F197))="","",OFFSET('Hygiene Data'!$F$12,0,10*ROW('Hygiene Data'!F197)))</f>
        <v/>
      </c>
      <c r="DW203" s="305" t="str">
        <f ca="true">+IF(OFFSET('Hygiene Data'!$F$13,0,10*ROW('Hygiene Data'!F197))="","",OFFSET('Hygiene Data'!$F$13,0,10*ROW('Hygiene Data'!F197)))</f>
        <v/>
      </c>
      <c r="DX203" s="305" t="str">
        <f ca="true">+IF(OFFSET('Hygiene Data'!$G$11,0,10*ROW('Hygiene Data'!G197))="","",OFFSET('Hygiene Data'!$G$11,0,10*ROW('Hygiene Data'!G197)))</f>
        <v/>
      </c>
      <c r="DY203" s="305" t="str">
        <f ca="true">+IF(OFFSET('Hygiene Data'!$G$12,0,10*ROW('Hygiene Data'!G197))="","",OFFSET('Hygiene Data'!$G$12,0,10*ROW('Hygiene Data'!G197)))</f>
        <v/>
      </c>
      <c r="DZ203" s="305" t="str">
        <f ca="true">+IF(OFFSET('Hygiene Data'!$G$13,0,10*ROW('Hygiene Data'!G197))="","",OFFSET('Hygiene Data'!$G$13,0,10*ROW('Hygiene Data'!G197)))</f>
        <v/>
      </c>
      <c r="EA203" s="305" t="str">
        <f ca="true">+IF(OFFSET('Hygiene Data'!$H$11,0,10*ROW('Hygiene Data'!H197))="","",OFFSET('Hygiene Data'!$H$11,0,10*ROW('Hygiene Data'!H197)))</f>
        <v/>
      </c>
      <c r="EB203" s="305" t="str">
        <f ca="true">+IF(OFFSET('Hygiene Data'!$H$12,0,10*ROW('Hygiene Data'!H197))="","",OFFSET('Hygiene Data'!$H$12,0,10*ROW('Hygiene Data'!H197)))</f>
        <v/>
      </c>
      <c r="EC203" s="305" t="str">
        <f ca="true">+IF(OFFSET('Hygiene Data'!$H$13,0,10*ROW('Hygiene Data'!H197))="","",OFFSET('Hygiene Data'!$H$13,0,10*ROW('Hygiene Data'!H197)))</f>
        <v/>
      </c>
      <c r="ED203" s="305" t="str">
        <f ca="true">+IF(OFFSET('Hygiene Data'!$I$11,0,10*ROW('Hygiene Data'!I197))="","",OFFSET('Hygiene Data'!$I$11,0,10*ROW('Hygiene Data'!I197)))</f>
        <v/>
      </c>
      <c r="EE203" s="305" t="str">
        <f ca="true">+IF(OFFSET('Hygiene Data'!$I$12,0,10*ROW('Hygiene Data'!I197))="","",OFFSET('Hygiene Data'!$I$12,0,10*ROW('Hygiene Data'!I197)))</f>
        <v/>
      </c>
      <c r="EF203" s="305"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61"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5"/>
      <c r="BS204" s="305" t="str">
        <f ca="true">+IF(OFFSET('Water Data'!$D$27,0,10*ROW('Water Data'!D198))="","",OFFSET('Water Data'!$D$27,0,10*ROW('Water Data'!D198)))</f>
        <v/>
      </c>
      <c r="BT204" s="305" t="str">
        <f ca="true">+IF(OFFSET('Water Data'!$D$28,0,10*ROW('Water Data'!D198))="","",OFFSET('Water Data'!$D$28,0,10*ROW('Water Data'!D198)))</f>
        <v/>
      </c>
      <c r="BU204" s="305" t="str">
        <f ca="true">+IF(OFFSET('Water Data'!$D$29,0,10*ROW('Water Data'!D198))="","",OFFSET('Water Data'!$D$29,0,10*ROW('Water Data'!D198)))</f>
        <v/>
      </c>
      <c r="BV204" s="305" t="str">
        <f ca="true">+IF(OFFSET('Water Data'!$E$27,0,10*ROW('Water Data'!E198))="","",OFFSET('Water Data'!$E$27,0,10*ROW('Water Data'!E198)))</f>
        <v/>
      </c>
      <c r="BW204" s="305" t="str">
        <f ca="true">+IF(OFFSET('Water Data'!$E$28,0,10*ROW('Water Data'!E198))="","",OFFSET('Water Data'!$E$28,0,10*ROW('Water Data'!E198)))</f>
        <v/>
      </c>
      <c r="BX204" s="305" t="str">
        <f ca="true">+IF(OFFSET('Water Data'!$E$29,0,10*ROW('Water Data'!E198))="","",OFFSET('Water Data'!$E$29,0,10*ROW('Water Data'!E198)))</f>
        <v/>
      </c>
      <c r="BY204" s="305" t="str">
        <f ca="true">+IF(OFFSET('Water Data'!$F$27,0,10*ROW('Water Data'!F198))="","",OFFSET('Water Data'!$F$27,0,10*ROW('Water Data'!F198)))</f>
        <v/>
      </c>
      <c r="BZ204" s="305" t="str">
        <f ca="true">+IF(OFFSET('Water Data'!$F$28,0,10*ROW('Water Data'!F198))="","",OFFSET('Water Data'!$F$28,0,10*ROW('Water Data'!F198)))</f>
        <v/>
      </c>
      <c r="CA204" s="305" t="str">
        <f ca="true">+IF(OFFSET('Water Data'!$F$29,0,10*ROW('Water Data'!F198))="","",OFFSET('Water Data'!$F$29,0,10*ROW('Water Data'!F198)))</f>
        <v/>
      </c>
      <c r="CB204" s="305" t="str">
        <f ca="true">+IF(OFFSET('Water Data'!$G$27,0,10*ROW('Water Data'!G198))="","",OFFSET('Water Data'!$G$27,0,10*ROW('Water Data'!G198)))</f>
        <v/>
      </c>
      <c r="CC204" s="305" t="str">
        <f ca="true">+IF(OFFSET('Water Data'!$G$28,0,10*ROW('Water Data'!G198))="","",OFFSET('Water Data'!$G$28,0,10*ROW('Water Data'!G198)))</f>
        <v/>
      </c>
      <c r="CD204" s="305" t="str">
        <f ca="true">+IF(OFFSET('Water Data'!$G$29,0,10*ROW('Water Data'!G198))="","",OFFSET('Water Data'!$G$29,0,10*ROW('Water Data'!G198)))</f>
        <v/>
      </c>
      <c r="CE204" s="305" t="str">
        <f ca="true">+IF(OFFSET('Water Data'!$H$27,0,10*ROW('Water Data'!H198))="","",OFFSET('Water Data'!$H$27,0,10*ROW('Water Data'!H198)))</f>
        <v/>
      </c>
      <c r="CF204" s="305" t="str">
        <f ca="true">+IF(OFFSET('Water Data'!$H$28,0,10*ROW('Water Data'!H198))="","",OFFSET('Water Data'!$H$28,0,10*ROW('Water Data'!H198)))</f>
        <v/>
      </c>
      <c r="CG204" s="305" t="str">
        <f ca="true">+IF(OFFSET('Water Data'!$H$29,0,10*ROW('Water Data'!H198))="","",OFFSET('Water Data'!$H$29,0,10*ROW('Water Data'!H198)))</f>
        <v/>
      </c>
      <c r="CH204" s="305" t="str">
        <f ca="true">+IF(OFFSET('Water Data'!$I$27,0,10*ROW('Water Data'!I198))="","",OFFSET('Water Data'!$I$27,0,10*ROW('Water Data'!I198)))</f>
        <v/>
      </c>
      <c r="CI204" s="305" t="str">
        <f ca="true">+IF(OFFSET('Water Data'!$I$28,0,10*ROW('Water Data'!I198))="","",OFFSET('Water Data'!$I$28,0,10*ROW('Water Data'!I198)))</f>
        <v/>
      </c>
      <c r="CJ204" s="305" t="str">
        <f ca="true">+IF(OFFSET('Water Data'!$I$29,0,10*ROW('Water Data'!I198))="","",OFFSET('Water Data'!$I$29,0,10*ROW('Water Data'!I198)))</f>
        <v/>
      </c>
      <c r="CK204" s="305" t="str">
        <f ca="true">+IF(OFFSET('Sanitation Data'!$D$28,0,10*ROW('Sanitation Data'!D198))="","",OFFSET('Sanitation Data'!$D$28,0,10*ROW('Sanitation Data'!D198)))</f>
        <v/>
      </c>
      <c r="CL204" s="305" t="str">
        <f ca="true">+IF(OFFSET('Sanitation Data'!$D$29,0,10*ROW('Sanitation Data'!D198))="","",OFFSET('Sanitation Data'!$D$29,0,10*ROW('Sanitation Data'!D198)))</f>
        <v/>
      </c>
      <c r="CM204" s="305" t="str">
        <f ca="true">+IF(OFFSET('Sanitation Data'!$D$30,0,10*ROW('Sanitation Data'!D198))="","",OFFSET('Sanitation Data'!$D$30,0,10*ROW('Sanitation Data'!D198)))</f>
        <v/>
      </c>
      <c r="CN204" s="305" t="str">
        <f ca="true">+IF(OFFSET('Sanitation Data'!$D$31,0,10*ROW('Sanitation Data'!D198))="","",OFFSET('Sanitation Data'!$D$31,0,10*ROW('Sanitation Data'!D198)))</f>
        <v/>
      </c>
      <c r="CO204" s="305" t="str">
        <f ca="true">+IF(OFFSET('Sanitation Data'!$D$32,0,10*ROW('Sanitation Data'!D198))="","",OFFSET('Sanitation Data'!$D$32,0,10*ROW('Sanitation Data'!D198)))</f>
        <v/>
      </c>
      <c r="CP204" s="305" t="str">
        <f ca="true">+IF(OFFSET('Sanitation Data'!$E$28,0,10*ROW('Sanitation Data'!E198))="","",OFFSET('Sanitation Data'!$E$28,0,10*ROW('Sanitation Data'!E198)))</f>
        <v/>
      </c>
      <c r="CQ204" s="305" t="str">
        <f ca="true">+IF(OFFSET('Sanitation Data'!$E$29,0,10*ROW('Sanitation Data'!E198))="","",OFFSET('Sanitation Data'!$E$29,0,10*ROW('Sanitation Data'!E198)))</f>
        <v/>
      </c>
      <c r="CR204" s="305" t="str">
        <f ca="true">+IF(OFFSET('Sanitation Data'!$E$30,0,10*ROW('Sanitation Data'!E198))="","",OFFSET('Sanitation Data'!$E$30,0,10*ROW('Sanitation Data'!E198)))</f>
        <v/>
      </c>
      <c r="CS204" s="305" t="str">
        <f ca="true">+IF(OFFSET('Sanitation Data'!$E$31,0,10*ROW('Sanitation Data'!E198))="","",OFFSET('Sanitation Data'!$E$31,0,10*ROW('Sanitation Data'!E198)))</f>
        <v/>
      </c>
      <c r="CT204" s="305" t="str">
        <f ca="true">+IF(OFFSET('Sanitation Data'!$E$32,0,10*ROW('Sanitation Data'!E198))="","",OFFSET('Sanitation Data'!$E$32,0,10*ROW('Sanitation Data'!E198)))</f>
        <v/>
      </c>
      <c r="CU204" s="305" t="str">
        <f ca="true">+IF(OFFSET('Sanitation Data'!$F$28,0,10*ROW('Sanitation Data'!F198))="","",OFFSET('Sanitation Data'!$F$28,0,10*ROW('Sanitation Data'!F198)))</f>
        <v/>
      </c>
      <c r="CV204" s="305" t="str">
        <f ca="true">+IF(OFFSET('Sanitation Data'!$F$29,0,10*ROW('Sanitation Data'!F198))="","",OFFSET('Sanitation Data'!$F$29,0,10*ROW('Sanitation Data'!F198)))</f>
        <v/>
      </c>
      <c r="CW204" s="305" t="str">
        <f ca="true">+IF(OFFSET('Sanitation Data'!$F$30,0,10*ROW('Sanitation Data'!F198))="","",OFFSET('Sanitation Data'!$F$30,0,10*ROW('Sanitation Data'!F198)))</f>
        <v/>
      </c>
      <c r="CX204" s="305" t="str">
        <f ca="true">+IF(OFFSET('Sanitation Data'!$F$31,0,10*ROW('Sanitation Data'!F198))="","",OFFSET('Sanitation Data'!$F$31,0,10*ROW('Sanitation Data'!F198)))</f>
        <v/>
      </c>
      <c r="CY204" s="305" t="str">
        <f ca="true">+IF(OFFSET('Sanitation Data'!$F$32,0,10*ROW('Sanitation Data'!F198))="","",OFFSET('Sanitation Data'!$F$32,0,10*ROW('Sanitation Data'!F198)))</f>
        <v/>
      </c>
      <c r="CZ204" s="305" t="str">
        <f ca="true">+IF(OFFSET('Sanitation Data'!$G$28,0,10*ROW('Sanitation Data'!G198))="","",OFFSET('Sanitation Data'!$G$28,0,10*ROW('Sanitation Data'!G198)))</f>
        <v/>
      </c>
      <c r="DA204" s="305" t="str">
        <f ca="true">+IF(OFFSET('Sanitation Data'!$G$29,0,10*ROW('Sanitation Data'!G198))="","",OFFSET('Sanitation Data'!$G$29,0,10*ROW('Sanitation Data'!G198)))</f>
        <v/>
      </c>
      <c r="DB204" s="305" t="str">
        <f ca="true">+IF(OFFSET('Sanitation Data'!$G$30,0,10*ROW('Sanitation Data'!G198))="","",OFFSET('Sanitation Data'!$G$30,0,10*ROW('Sanitation Data'!G198)))</f>
        <v/>
      </c>
      <c r="DC204" s="305" t="str">
        <f ca="true">+IF(OFFSET('Sanitation Data'!$G$31,0,10*ROW('Sanitation Data'!G198))="","",OFFSET('Sanitation Data'!$G$31,0,10*ROW('Sanitation Data'!G198)))</f>
        <v/>
      </c>
      <c r="DD204" s="305" t="str">
        <f ca="true">+IF(OFFSET('Sanitation Data'!$G$32,0,10*ROW('Sanitation Data'!G198))="","",OFFSET('Sanitation Data'!$G$32,0,10*ROW('Sanitation Data'!G198)))</f>
        <v/>
      </c>
      <c r="DE204" s="305" t="str">
        <f ca="true">+IF(OFFSET('Sanitation Data'!$H$28,0,10*ROW('Sanitation Data'!H198))="","",OFFSET('Sanitation Data'!$H$28,0,10*ROW('Sanitation Data'!H198)))</f>
        <v/>
      </c>
      <c r="DF204" s="305" t="str">
        <f ca="true">+IF(OFFSET('Sanitation Data'!$H$29,0,10*ROW('Sanitation Data'!H198))="","",OFFSET('Sanitation Data'!$H$29,0,10*ROW('Sanitation Data'!H198)))</f>
        <v/>
      </c>
      <c r="DG204" s="305" t="str">
        <f ca="true">+IF(OFFSET('Sanitation Data'!$H$30,0,10*ROW('Sanitation Data'!H198))="","",OFFSET('Sanitation Data'!$H$30,0,10*ROW('Sanitation Data'!H198)))</f>
        <v/>
      </c>
      <c r="DH204" s="305" t="str">
        <f ca="true">+IF(OFFSET('Sanitation Data'!$H$31,0,10*ROW('Sanitation Data'!H198))="","",OFFSET('Sanitation Data'!$H$31,0,10*ROW('Sanitation Data'!H198)))</f>
        <v/>
      </c>
      <c r="DI204" s="305" t="str">
        <f ca="true">+IF(OFFSET('Sanitation Data'!$H$32,0,10*ROW('Sanitation Data'!H198))="","",OFFSET('Sanitation Data'!$H$32,0,10*ROW('Sanitation Data'!H198)))</f>
        <v/>
      </c>
      <c r="DJ204" s="305" t="str">
        <f ca="true">+IF(OFFSET('Sanitation Data'!$I$28,0,10*ROW('Sanitation Data'!I198))="","",OFFSET('Sanitation Data'!$I$28,0,10*ROW('Sanitation Data'!I198)))</f>
        <v/>
      </c>
      <c r="DK204" s="305" t="str">
        <f ca="true">+IF(OFFSET('Sanitation Data'!$I$29,0,10*ROW('Sanitation Data'!I198))="","",OFFSET('Sanitation Data'!$I$29,0,10*ROW('Sanitation Data'!I198)))</f>
        <v/>
      </c>
      <c r="DL204" s="305" t="str">
        <f ca="true">+IF(OFFSET('Sanitation Data'!$I$30,0,10*ROW('Sanitation Data'!I198))="","",OFFSET('Sanitation Data'!$I$30,0,10*ROW('Sanitation Data'!I198)))</f>
        <v/>
      </c>
      <c r="DM204" s="305" t="str">
        <f ca="true">+IF(OFFSET('Sanitation Data'!$I$31,0,10*ROW('Sanitation Data'!I198))="","",OFFSET('Sanitation Data'!$I$31,0,10*ROW('Sanitation Data'!I198)))</f>
        <v/>
      </c>
      <c r="DN204" s="305" t="str">
        <f ca="true">+IF(OFFSET('Sanitation Data'!$I$32,0,10*ROW('Sanitation Data'!I198))="","",OFFSET('Sanitation Data'!$I$32,0,10*ROW('Sanitation Data'!I198)))</f>
        <v/>
      </c>
      <c r="DO204" s="305" t="str">
        <f ca="true">+IF(OFFSET('Hygiene Data'!$D$11,0,10*ROW('Hygiene Data'!D198))="","",OFFSET('Hygiene Data'!$D$11,0,10*ROW('Hygiene Data'!D198)))</f>
        <v/>
      </c>
      <c r="DP204" s="305" t="str">
        <f ca="true">+IF(OFFSET('Hygiene Data'!$D$12,0,10*ROW('Hygiene Data'!D198))="","",OFFSET('Hygiene Data'!$D$12,0,10*ROW('Hygiene Data'!D198)))</f>
        <v/>
      </c>
      <c r="DQ204" s="305" t="str">
        <f ca="true">+IF(OFFSET('Hygiene Data'!$D$13,0,10*ROW('Hygiene Data'!D198))="","",OFFSET('Hygiene Data'!$D$13,0,10*ROW('Hygiene Data'!D198)))</f>
        <v/>
      </c>
      <c r="DR204" s="305" t="str">
        <f ca="true">+IF(OFFSET('Hygiene Data'!$E$11,0,10*ROW('Hygiene Data'!E198))="","",OFFSET('Hygiene Data'!$E$11,0,10*ROW('Hygiene Data'!E198)))</f>
        <v/>
      </c>
      <c r="DS204" s="305" t="str">
        <f ca="true">+IF(OFFSET('Hygiene Data'!$E$12,0,10*ROW('Hygiene Data'!E198))="","",OFFSET('Hygiene Data'!$E$12,0,10*ROW('Hygiene Data'!E198)))</f>
        <v/>
      </c>
      <c r="DT204" s="305" t="str">
        <f ca="true">+IF(OFFSET('Hygiene Data'!$E$13,0,10*ROW('Hygiene Data'!E198))="","",OFFSET('Hygiene Data'!$E$13,0,10*ROW('Hygiene Data'!E198)))</f>
        <v/>
      </c>
      <c r="DU204" s="305" t="str">
        <f ca="true">+IF(OFFSET('Hygiene Data'!$F$11,0,10*ROW('Hygiene Data'!F198))="","",OFFSET('Hygiene Data'!$F$11,0,10*ROW('Hygiene Data'!F198)))</f>
        <v/>
      </c>
      <c r="DV204" s="305" t="str">
        <f ca="true">+IF(OFFSET('Hygiene Data'!$F$12,0,10*ROW('Hygiene Data'!F198))="","",OFFSET('Hygiene Data'!$F$12,0,10*ROW('Hygiene Data'!F198)))</f>
        <v/>
      </c>
      <c r="DW204" s="305" t="str">
        <f ca="true">+IF(OFFSET('Hygiene Data'!$F$13,0,10*ROW('Hygiene Data'!F198))="","",OFFSET('Hygiene Data'!$F$13,0,10*ROW('Hygiene Data'!F198)))</f>
        <v/>
      </c>
      <c r="DX204" s="305" t="str">
        <f ca="true">+IF(OFFSET('Hygiene Data'!$G$11,0,10*ROW('Hygiene Data'!G198))="","",OFFSET('Hygiene Data'!$G$11,0,10*ROW('Hygiene Data'!G198)))</f>
        <v/>
      </c>
      <c r="DY204" s="305" t="str">
        <f ca="true">+IF(OFFSET('Hygiene Data'!$G$12,0,10*ROW('Hygiene Data'!G198))="","",OFFSET('Hygiene Data'!$G$12,0,10*ROW('Hygiene Data'!G198)))</f>
        <v/>
      </c>
      <c r="DZ204" s="305" t="str">
        <f ca="true">+IF(OFFSET('Hygiene Data'!$G$13,0,10*ROW('Hygiene Data'!G198))="","",OFFSET('Hygiene Data'!$G$13,0,10*ROW('Hygiene Data'!G198)))</f>
        <v/>
      </c>
      <c r="EA204" s="305" t="str">
        <f ca="true">+IF(OFFSET('Hygiene Data'!$H$11,0,10*ROW('Hygiene Data'!H198))="","",OFFSET('Hygiene Data'!$H$11,0,10*ROW('Hygiene Data'!H198)))</f>
        <v/>
      </c>
      <c r="EB204" s="305" t="str">
        <f ca="true">+IF(OFFSET('Hygiene Data'!$H$12,0,10*ROW('Hygiene Data'!H198))="","",OFFSET('Hygiene Data'!$H$12,0,10*ROW('Hygiene Data'!H198)))</f>
        <v/>
      </c>
      <c r="EC204" s="305" t="str">
        <f ca="true">+IF(OFFSET('Hygiene Data'!$H$13,0,10*ROW('Hygiene Data'!H198))="","",OFFSET('Hygiene Data'!$H$13,0,10*ROW('Hygiene Data'!H198)))</f>
        <v/>
      </c>
      <c r="ED204" s="305" t="str">
        <f ca="true">+IF(OFFSET('Hygiene Data'!$I$11,0,10*ROW('Hygiene Data'!I198))="","",OFFSET('Hygiene Data'!$I$11,0,10*ROW('Hygiene Data'!I198)))</f>
        <v/>
      </c>
      <c r="EE204" s="305" t="str">
        <f ca="true">+IF(OFFSET('Hygiene Data'!$I$12,0,10*ROW('Hygiene Data'!I198))="","",OFFSET('Hygiene Data'!$I$12,0,10*ROW('Hygiene Data'!I198)))</f>
        <v/>
      </c>
      <c r="EF204" s="305"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61"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5"/>
      <c r="BS205" s="305" t="str">
        <f ca="true">+IF(OFFSET('Water Data'!$D$27,0,10*ROW('Water Data'!D199))="","",OFFSET('Water Data'!$D$27,0,10*ROW('Water Data'!D199)))</f>
        <v/>
      </c>
      <c r="BT205" s="305" t="str">
        <f ca="true">+IF(OFFSET('Water Data'!$D$28,0,10*ROW('Water Data'!D199))="","",OFFSET('Water Data'!$D$28,0,10*ROW('Water Data'!D199)))</f>
        <v/>
      </c>
      <c r="BU205" s="305" t="str">
        <f ca="true">+IF(OFFSET('Water Data'!$D$29,0,10*ROW('Water Data'!D199))="","",OFFSET('Water Data'!$D$29,0,10*ROW('Water Data'!D199)))</f>
        <v/>
      </c>
      <c r="BV205" s="305" t="str">
        <f ca="true">+IF(OFFSET('Water Data'!$E$27,0,10*ROW('Water Data'!E199))="","",OFFSET('Water Data'!$E$27,0,10*ROW('Water Data'!E199)))</f>
        <v/>
      </c>
      <c r="BW205" s="305" t="str">
        <f ca="true">+IF(OFFSET('Water Data'!$E$28,0,10*ROW('Water Data'!E199))="","",OFFSET('Water Data'!$E$28,0,10*ROW('Water Data'!E199)))</f>
        <v/>
      </c>
      <c r="BX205" s="305" t="str">
        <f ca="true">+IF(OFFSET('Water Data'!$E$29,0,10*ROW('Water Data'!E199))="","",OFFSET('Water Data'!$E$29,0,10*ROW('Water Data'!E199)))</f>
        <v/>
      </c>
      <c r="BY205" s="305" t="str">
        <f ca="true">+IF(OFFSET('Water Data'!$F$27,0,10*ROW('Water Data'!F199))="","",OFFSET('Water Data'!$F$27,0,10*ROW('Water Data'!F199)))</f>
        <v/>
      </c>
      <c r="BZ205" s="305" t="str">
        <f ca="true">+IF(OFFSET('Water Data'!$F$28,0,10*ROW('Water Data'!F199))="","",OFFSET('Water Data'!$F$28,0,10*ROW('Water Data'!F199)))</f>
        <v/>
      </c>
      <c r="CA205" s="305" t="str">
        <f ca="true">+IF(OFFSET('Water Data'!$F$29,0,10*ROW('Water Data'!F199))="","",OFFSET('Water Data'!$F$29,0,10*ROW('Water Data'!F199)))</f>
        <v/>
      </c>
      <c r="CB205" s="305" t="str">
        <f ca="true">+IF(OFFSET('Water Data'!$G$27,0,10*ROW('Water Data'!G199))="","",OFFSET('Water Data'!$G$27,0,10*ROW('Water Data'!G199)))</f>
        <v/>
      </c>
      <c r="CC205" s="305" t="str">
        <f ca="true">+IF(OFFSET('Water Data'!$G$28,0,10*ROW('Water Data'!G199))="","",OFFSET('Water Data'!$G$28,0,10*ROW('Water Data'!G199)))</f>
        <v/>
      </c>
      <c r="CD205" s="305" t="str">
        <f ca="true">+IF(OFFSET('Water Data'!$G$29,0,10*ROW('Water Data'!G199))="","",OFFSET('Water Data'!$G$29,0,10*ROW('Water Data'!G199)))</f>
        <v/>
      </c>
      <c r="CE205" s="305" t="str">
        <f ca="true">+IF(OFFSET('Water Data'!$H$27,0,10*ROW('Water Data'!H199))="","",OFFSET('Water Data'!$H$27,0,10*ROW('Water Data'!H199)))</f>
        <v/>
      </c>
      <c r="CF205" s="305" t="str">
        <f ca="true">+IF(OFFSET('Water Data'!$H$28,0,10*ROW('Water Data'!H199))="","",OFFSET('Water Data'!$H$28,0,10*ROW('Water Data'!H199)))</f>
        <v/>
      </c>
      <c r="CG205" s="305" t="str">
        <f ca="true">+IF(OFFSET('Water Data'!$H$29,0,10*ROW('Water Data'!H199))="","",OFFSET('Water Data'!$H$29,0,10*ROW('Water Data'!H199)))</f>
        <v/>
      </c>
      <c r="CH205" s="305" t="str">
        <f ca="true">+IF(OFFSET('Water Data'!$I$27,0,10*ROW('Water Data'!I199))="","",OFFSET('Water Data'!$I$27,0,10*ROW('Water Data'!I199)))</f>
        <v/>
      </c>
      <c r="CI205" s="305" t="str">
        <f ca="true">+IF(OFFSET('Water Data'!$I$28,0,10*ROW('Water Data'!I199))="","",OFFSET('Water Data'!$I$28,0,10*ROW('Water Data'!I199)))</f>
        <v/>
      </c>
      <c r="CJ205" s="305" t="str">
        <f ca="true">+IF(OFFSET('Water Data'!$I$29,0,10*ROW('Water Data'!I199))="","",OFFSET('Water Data'!$I$29,0,10*ROW('Water Data'!I199)))</f>
        <v/>
      </c>
      <c r="CK205" s="305" t="str">
        <f ca="true">+IF(OFFSET('Sanitation Data'!$D$28,0,10*ROW('Sanitation Data'!D199))="","",OFFSET('Sanitation Data'!$D$28,0,10*ROW('Sanitation Data'!D199)))</f>
        <v/>
      </c>
      <c r="CL205" s="305" t="str">
        <f ca="true">+IF(OFFSET('Sanitation Data'!$D$29,0,10*ROW('Sanitation Data'!D199))="","",OFFSET('Sanitation Data'!$D$29,0,10*ROW('Sanitation Data'!D199)))</f>
        <v/>
      </c>
      <c r="CM205" s="305" t="str">
        <f ca="true">+IF(OFFSET('Sanitation Data'!$D$30,0,10*ROW('Sanitation Data'!D199))="","",OFFSET('Sanitation Data'!$D$30,0,10*ROW('Sanitation Data'!D199)))</f>
        <v/>
      </c>
      <c r="CN205" s="305" t="str">
        <f ca="true">+IF(OFFSET('Sanitation Data'!$D$31,0,10*ROW('Sanitation Data'!D199))="","",OFFSET('Sanitation Data'!$D$31,0,10*ROW('Sanitation Data'!D199)))</f>
        <v/>
      </c>
      <c r="CO205" s="305" t="str">
        <f ca="true">+IF(OFFSET('Sanitation Data'!$D$32,0,10*ROW('Sanitation Data'!D199))="","",OFFSET('Sanitation Data'!$D$32,0,10*ROW('Sanitation Data'!D199)))</f>
        <v/>
      </c>
      <c r="CP205" s="305" t="str">
        <f ca="true">+IF(OFFSET('Sanitation Data'!$E$28,0,10*ROW('Sanitation Data'!E199))="","",OFFSET('Sanitation Data'!$E$28,0,10*ROW('Sanitation Data'!E199)))</f>
        <v/>
      </c>
      <c r="CQ205" s="305" t="str">
        <f ca="true">+IF(OFFSET('Sanitation Data'!$E$29,0,10*ROW('Sanitation Data'!E199))="","",OFFSET('Sanitation Data'!$E$29,0,10*ROW('Sanitation Data'!E199)))</f>
        <v/>
      </c>
      <c r="CR205" s="305" t="str">
        <f ca="true">+IF(OFFSET('Sanitation Data'!$E$30,0,10*ROW('Sanitation Data'!E199))="","",OFFSET('Sanitation Data'!$E$30,0,10*ROW('Sanitation Data'!E199)))</f>
        <v/>
      </c>
      <c r="CS205" s="305" t="str">
        <f ca="true">+IF(OFFSET('Sanitation Data'!$E$31,0,10*ROW('Sanitation Data'!E199))="","",OFFSET('Sanitation Data'!$E$31,0,10*ROW('Sanitation Data'!E199)))</f>
        <v/>
      </c>
      <c r="CT205" s="305" t="str">
        <f ca="true">+IF(OFFSET('Sanitation Data'!$E$32,0,10*ROW('Sanitation Data'!E199))="","",OFFSET('Sanitation Data'!$E$32,0,10*ROW('Sanitation Data'!E199)))</f>
        <v/>
      </c>
      <c r="CU205" s="305" t="str">
        <f ca="true">+IF(OFFSET('Sanitation Data'!$F$28,0,10*ROW('Sanitation Data'!F199))="","",OFFSET('Sanitation Data'!$F$28,0,10*ROW('Sanitation Data'!F199)))</f>
        <v/>
      </c>
      <c r="CV205" s="305" t="str">
        <f ca="true">+IF(OFFSET('Sanitation Data'!$F$29,0,10*ROW('Sanitation Data'!F199))="","",OFFSET('Sanitation Data'!$F$29,0,10*ROW('Sanitation Data'!F199)))</f>
        <v/>
      </c>
      <c r="CW205" s="305" t="str">
        <f ca="true">+IF(OFFSET('Sanitation Data'!$F$30,0,10*ROW('Sanitation Data'!F199))="","",OFFSET('Sanitation Data'!$F$30,0,10*ROW('Sanitation Data'!F199)))</f>
        <v/>
      </c>
      <c r="CX205" s="305" t="str">
        <f ca="true">+IF(OFFSET('Sanitation Data'!$F$31,0,10*ROW('Sanitation Data'!F199))="","",OFFSET('Sanitation Data'!$F$31,0,10*ROW('Sanitation Data'!F199)))</f>
        <v/>
      </c>
      <c r="CY205" s="305" t="str">
        <f ca="true">+IF(OFFSET('Sanitation Data'!$F$32,0,10*ROW('Sanitation Data'!F199))="","",OFFSET('Sanitation Data'!$F$32,0,10*ROW('Sanitation Data'!F199)))</f>
        <v/>
      </c>
      <c r="CZ205" s="305" t="str">
        <f ca="true">+IF(OFFSET('Sanitation Data'!$G$28,0,10*ROW('Sanitation Data'!G199))="","",OFFSET('Sanitation Data'!$G$28,0,10*ROW('Sanitation Data'!G199)))</f>
        <v/>
      </c>
      <c r="DA205" s="305" t="str">
        <f ca="true">+IF(OFFSET('Sanitation Data'!$G$29,0,10*ROW('Sanitation Data'!G199))="","",OFFSET('Sanitation Data'!$G$29,0,10*ROW('Sanitation Data'!G199)))</f>
        <v/>
      </c>
      <c r="DB205" s="305" t="str">
        <f ca="true">+IF(OFFSET('Sanitation Data'!$G$30,0,10*ROW('Sanitation Data'!G199))="","",OFFSET('Sanitation Data'!$G$30,0,10*ROW('Sanitation Data'!G199)))</f>
        <v/>
      </c>
      <c r="DC205" s="305" t="str">
        <f ca="true">+IF(OFFSET('Sanitation Data'!$G$31,0,10*ROW('Sanitation Data'!G199))="","",OFFSET('Sanitation Data'!$G$31,0,10*ROW('Sanitation Data'!G199)))</f>
        <v/>
      </c>
      <c r="DD205" s="305" t="str">
        <f ca="true">+IF(OFFSET('Sanitation Data'!$G$32,0,10*ROW('Sanitation Data'!G199))="","",OFFSET('Sanitation Data'!$G$32,0,10*ROW('Sanitation Data'!G199)))</f>
        <v/>
      </c>
      <c r="DE205" s="305" t="str">
        <f ca="true">+IF(OFFSET('Sanitation Data'!$H$28,0,10*ROW('Sanitation Data'!H199))="","",OFFSET('Sanitation Data'!$H$28,0,10*ROW('Sanitation Data'!H199)))</f>
        <v/>
      </c>
      <c r="DF205" s="305" t="str">
        <f ca="true">+IF(OFFSET('Sanitation Data'!$H$29,0,10*ROW('Sanitation Data'!H199))="","",OFFSET('Sanitation Data'!$H$29,0,10*ROW('Sanitation Data'!H199)))</f>
        <v/>
      </c>
      <c r="DG205" s="305" t="str">
        <f ca="true">+IF(OFFSET('Sanitation Data'!$H$30,0,10*ROW('Sanitation Data'!H199))="","",OFFSET('Sanitation Data'!$H$30,0,10*ROW('Sanitation Data'!H199)))</f>
        <v/>
      </c>
      <c r="DH205" s="305" t="str">
        <f ca="true">+IF(OFFSET('Sanitation Data'!$H$31,0,10*ROW('Sanitation Data'!H199))="","",OFFSET('Sanitation Data'!$H$31,0,10*ROW('Sanitation Data'!H199)))</f>
        <v/>
      </c>
      <c r="DI205" s="305" t="str">
        <f ca="true">+IF(OFFSET('Sanitation Data'!$H$32,0,10*ROW('Sanitation Data'!H199))="","",OFFSET('Sanitation Data'!$H$32,0,10*ROW('Sanitation Data'!H199)))</f>
        <v/>
      </c>
      <c r="DJ205" s="305" t="str">
        <f ca="true">+IF(OFFSET('Sanitation Data'!$I$28,0,10*ROW('Sanitation Data'!I199))="","",OFFSET('Sanitation Data'!$I$28,0,10*ROW('Sanitation Data'!I199)))</f>
        <v/>
      </c>
      <c r="DK205" s="305" t="str">
        <f ca="true">+IF(OFFSET('Sanitation Data'!$I$29,0,10*ROW('Sanitation Data'!I199))="","",OFFSET('Sanitation Data'!$I$29,0,10*ROW('Sanitation Data'!I199)))</f>
        <v/>
      </c>
      <c r="DL205" s="305" t="str">
        <f ca="true">+IF(OFFSET('Sanitation Data'!$I$30,0,10*ROW('Sanitation Data'!I199))="","",OFFSET('Sanitation Data'!$I$30,0,10*ROW('Sanitation Data'!I199)))</f>
        <v/>
      </c>
      <c r="DM205" s="305" t="str">
        <f ca="true">+IF(OFFSET('Sanitation Data'!$I$31,0,10*ROW('Sanitation Data'!I199))="","",OFFSET('Sanitation Data'!$I$31,0,10*ROW('Sanitation Data'!I199)))</f>
        <v/>
      </c>
      <c r="DN205" s="305" t="str">
        <f ca="true">+IF(OFFSET('Sanitation Data'!$I$32,0,10*ROW('Sanitation Data'!I199))="","",OFFSET('Sanitation Data'!$I$32,0,10*ROW('Sanitation Data'!I199)))</f>
        <v/>
      </c>
      <c r="DO205" s="305" t="str">
        <f ca="true">+IF(OFFSET('Hygiene Data'!$D$11,0,10*ROW('Hygiene Data'!D199))="","",OFFSET('Hygiene Data'!$D$11,0,10*ROW('Hygiene Data'!D199)))</f>
        <v/>
      </c>
      <c r="DP205" s="305" t="str">
        <f ca="true">+IF(OFFSET('Hygiene Data'!$D$12,0,10*ROW('Hygiene Data'!D199))="","",OFFSET('Hygiene Data'!$D$12,0,10*ROW('Hygiene Data'!D199)))</f>
        <v/>
      </c>
      <c r="DQ205" s="305" t="str">
        <f ca="true">+IF(OFFSET('Hygiene Data'!$D$13,0,10*ROW('Hygiene Data'!D199))="","",OFFSET('Hygiene Data'!$D$13,0,10*ROW('Hygiene Data'!D199)))</f>
        <v/>
      </c>
      <c r="DR205" s="305" t="str">
        <f ca="true">+IF(OFFSET('Hygiene Data'!$E$11,0,10*ROW('Hygiene Data'!E199))="","",OFFSET('Hygiene Data'!$E$11,0,10*ROW('Hygiene Data'!E199)))</f>
        <v/>
      </c>
      <c r="DS205" s="305" t="str">
        <f ca="true">+IF(OFFSET('Hygiene Data'!$E$12,0,10*ROW('Hygiene Data'!E199))="","",OFFSET('Hygiene Data'!$E$12,0,10*ROW('Hygiene Data'!E199)))</f>
        <v/>
      </c>
      <c r="DT205" s="305" t="str">
        <f ca="true">+IF(OFFSET('Hygiene Data'!$E$13,0,10*ROW('Hygiene Data'!E199))="","",OFFSET('Hygiene Data'!$E$13,0,10*ROW('Hygiene Data'!E199)))</f>
        <v/>
      </c>
      <c r="DU205" s="305" t="str">
        <f ca="true">+IF(OFFSET('Hygiene Data'!$F$11,0,10*ROW('Hygiene Data'!F199))="","",OFFSET('Hygiene Data'!$F$11,0,10*ROW('Hygiene Data'!F199)))</f>
        <v/>
      </c>
      <c r="DV205" s="305" t="str">
        <f ca="true">+IF(OFFSET('Hygiene Data'!$F$12,0,10*ROW('Hygiene Data'!F199))="","",OFFSET('Hygiene Data'!$F$12,0,10*ROW('Hygiene Data'!F199)))</f>
        <v/>
      </c>
      <c r="DW205" s="305" t="str">
        <f ca="true">+IF(OFFSET('Hygiene Data'!$F$13,0,10*ROW('Hygiene Data'!F199))="","",OFFSET('Hygiene Data'!$F$13,0,10*ROW('Hygiene Data'!F199)))</f>
        <v/>
      </c>
      <c r="DX205" s="305" t="str">
        <f ca="true">+IF(OFFSET('Hygiene Data'!$G$11,0,10*ROW('Hygiene Data'!G199))="","",OFFSET('Hygiene Data'!$G$11,0,10*ROW('Hygiene Data'!G199)))</f>
        <v/>
      </c>
      <c r="DY205" s="305" t="str">
        <f ca="true">+IF(OFFSET('Hygiene Data'!$G$12,0,10*ROW('Hygiene Data'!G199))="","",OFFSET('Hygiene Data'!$G$12,0,10*ROW('Hygiene Data'!G199)))</f>
        <v/>
      </c>
      <c r="DZ205" s="305" t="str">
        <f ca="true">+IF(OFFSET('Hygiene Data'!$G$13,0,10*ROW('Hygiene Data'!G199))="","",OFFSET('Hygiene Data'!$G$13,0,10*ROW('Hygiene Data'!G199)))</f>
        <v/>
      </c>
      <c r="EA205" s="305" t="str">
        <f ca="true">+IF(OFFSET('Hygiene Data'!$H$11,0,10*ROW('Hygiene Data'!H199))="","",OFFSET('Hygiene Data'!$H$11,0,10*ROW('Hygiene Data'!H199)))</f>
        <v/>
      </c>
      <c r="EB205" s="305" t="str">
        <f ca="true">+IF(OFFSET('Hygiene Data'!$H$12,0,10*ROW('Hygiene Data'!H199))="","",OFFSET('Hygiene Data'!$H$12,0,10*ROW('Hygiene Data'!H199)))</f>
        <v/>
      </c>
      <c r="EC205" s="305" t="str">
        <f ca="true">+IF(OFFSET('Hygiene Data'!$H$13,0,10*ROW('Hygiene Data'!H199))="","",OFFSET('Hygiene Data'!$H$13,0,10*ROW('Hygiene Data'!H199)))</f>
        <v/>
      </c>
      <c r="ED205" s="305" t="str">
        <f ca="true">+IF(OFFSET('Hygiene Data'!$I$11,0,10*ROW('Hygiene Data'!I199))="","",OFFSET('Hygiene Data'!$I$11,0,10*ROW('Hygiene Data'!I199)))</f>
        <v/>
      </c>
      <c r="EE205" s="305" t="str">
        <f ca="true">+IF(OFFSET('Hygiene Data'!$I$12,0,10*ROW('Hygiene Data'!I199))="","",OFFSET('Hygiene Data'!$I$12,0,10*ROW('Hygiene Data'!I199)))</f>
        <v/>
      </c>
      <c r="EF205" s="305"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61"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5"/>
      <c r="BS206" s="305" t="str">
        <f ca="true">+IF(OFFSET('Water Data'!$D$27,0,10*ROW('Water Data'!D200))="","",OFFSET('Water Data'!$D$27,0,10*ROW('Water Data'!D200)))</f>
        <v/>
      </c>
      <c r="BT206" s="305" t="str">
        <f ca="true">+IF(OFFSET('Water Data'!$D$28,0,10*ROW('Water Data'!D200))="","",OFFSET('Water Data'!$D$28,0,10*ROW('Water Data'!D200)))</f>
        <v/>
      </c>
      <c r="BU206" s="305" t="str">
        <f ca="true">+IF(OFFSET('Water Data'!$D$29,0,10*ROW('Water Data'!D200))="","",OFFSET('Water Data'!$D$29,0,10*ROW('Water Data'!D200)))</f>
        <v/>
      </c>
      <c r="BV206" s="305" t="str">
        <f ca="true">+IF(OFFSET('Water Data'!$E$27,0,10*ROW('Water Data'!E200))="","",OFFSET('Water Data'!$E$27,0,10*ROW('Water Data'!E200)))</f>
        <v/>
      </c>
      <c r="BW206" s="305" t="str">
        <f ca="true">+IF(OFFSET('Water Data'!$E$28,0,10*ROW('Water Data'!E200))="","",OFFSET('Water Data'!$E$28,0,10*ROW('Water Data'!E200)))</f>
        <v/>
      </c>
      <c r="BX206" s="305" t="str">
        <f ca="true">+IF(OFFSET('Water Data'!$E$29,0,10*ROW('Water Data'!E200))="","",OFFSET('Water Data'!$E$29,0,10*ROW('Water Data'!E200)))</f>
        <v/>
      </c>
      <c r="BY206" s="305" t="str">
        <f ca="true">+IF(OFFSET('Water Data'!$F$27,0,10*ROW('Water Data'!F200))="","",OFFSET('Water Data'!$F$27,0,10*ROW('Water Data'!F200)))</f>
        <v/>
      </c>
      <c r="BZ206" s="305" t="str">
        <f ca="true">+IF(OFFSET('Water Data'!$F$28,0,10*ROW('Water Data'!F200))="","",OFFSET('Water Data'!$F$28,0,10*ROW('Water Data'!F200)))</f>
        <v/>
      </c>
      <c r="CA206" s="305" t="str">
        <f ca="true">+IF(OFFSET('Water Data'!$F$29,0,10*ROW('Water Data'!F200))="","",OFFSET('Water Data'!$F$29,0,10*ROW('Water Data'!F200)))</f>
        <v/>
      </c>
      <c r="CB206" s="305" t="str">
        <f ca="true">+IF(OFFSET('Water Data'!$G$27,0,10*ROW('Water Data'!G200))="","",OFFSET('Water Data'!$G$27,0,10*ROW('Water Data'!G200)))</f>
        <v/>
      </c>
      <c r="CC206" s="305" t="str">
        <f ca="true">+IF(OFFSET('Water Data'!$G$28,0,10*ROW('Water Data'!G200))="","",OFFSET('Water Data'!$G$28,0,10*ROW('Water Data'!G200)))</f>
        <v/>
      </c>
      <c r="CD206" s="305" t="str">
        <f ca="true">+IF(OFFSET('Water Data'!$G$29,0,10*ROW('Water Data'!G200))="","",OFFSET('Water Data'!$G$29,0,10*ROW('Water Data'!G200)))</f>
        <v/>
      </c>
      <c r="CE206" s="305" t="str">
        <f ca="true">+IF(OFFSET('Water Data'!$H$27,0,10*ROW('Water Data'!H200))="","",OFFSET('Water Data'!$H$27,0,10*ROW('Water Data'!H200)))</f>
        <v/>
      </c>
      <c r="CF206" s="305" t="str">
        <f ca="true">+IF(OFFSET('Water Data'!$H$28,0,10*ROW('Water Data'!H200))="","",OFFSET('Water Data'!$H$28,0,10*ROW('Water Data'!H200)))</f>
        <v/>
      </c>
      <c r="CG206" s="305" t="str">
        <f ca="true">+IF(OFFSET('Water Data'!$H$29,0,10*ROW('Water Data'!H200))="","",OFFSET('Water Data'!$H$29,0,10*ROW('Water Data'!H200)))</f>
        <v/>
      </c>
      <c r="CH206" s="305" t="str">
        <f ca="true">+IF(OFFSET('Water Data'!$I$27,0,10*ROW('Water Data'!I200))="","",OFFSET('Water Data'!$I$27,0,10*ROW('Water Data'!I200)))</f>
        <v/>
      </c>
      <c r="CI206" s="305" t="str">
        <f ca="true">+IF(OFFSET('Water Data'!$I$28,0,10*ROW('Water Data'!I200))="","",OFFSET('Water Data'!$I$28,0,10*ROW('Water Data'!I200)))</f>
        <v/>
      </c>
      <c r="CJ206" s="305" t="str">
        <f ca="true">+IF(OFFSET('Water Data'!$I$29,0,10*ROW('Water Data'!I200))="","",OFFSET('Water Data'!$I$29,0,10*ROW('Water Data'!I200)))</f>
        <v/>
      </c>
      <c r="CK206" s="305" t="str">
        <f ca="true">+IF(OFFSET('Sanitation Data'!$D$28,0,10*ROW('Sanitation Data'!D200))="","",OFFSET('Sanitation Data'!$D$28,0,10*ROW('Sanitation Data'!D200)))</f>
        <v/>
      </c>
      <c r="CL206" s="305" t="str">
        <f ca="true">+IF(OFFSET('Sanitation Data'!$D$29,0,10*ROW('Sanitation Data'!D200))="","",OFFSET('Sanitation Data'!$D$29,0,10*ROW('Sanitation Data'!D200)))</f>
        <v/>
      </c>
      <c r="CM206" s="305" t="str">
        <f ca="true">+IF(OFFSET('Sanitation Data'!$D$30,0,10*ROW('Sanitation Data'!D200))="","",OFFSET('Sanitation Data'!$D$30,0,10*ROW('Sanitation Data'!D200)))</f>
        <v/>
      </c>
      <c r="CN206" s="305" t="str">
        <f ca="true">+IF(OFFSET('Sanitation Data'!$D$31,0,10*ROW('Sanitation Data'!D200))="","",OFFSET('Sanitation Data'!$D$31,0,10*ROW('Sanitation Data'!D200)))</f>
        <v/>
      </c>
      <c r="CO206" s="305" t="str">
        <f ca="true">+IF(OFFSET('Sanitation Data'!$D$32,0,10*ROW('Sanitation Data'!D200))="","",OFFSET('Sanitation Data'!$D$32,0,10*ROW('Sanitation Data'!D200)))</f>
        <v/>
      </c>
      <c r="CP206" s="305" t="str">
        <f ca="true">+IF(OFFSET('Sanitation Data'!$E$28,0,10*ROW('Sanitation Data'!E200))="","",OFFSET('Sanitation Data'!$E$28,0,10*ROW('Sanitation Data'!E200)))</f>
        <v/>
      </c>
      <c r="CQ206" s="305" t="str">
        <f ca="true">+IF(OFFSET('Sanitation Data'!$E$29,0,10*ROW('Sanitation Data'!E200))="","",OFFSET('Sanitation Data'!$E$29,0,10*ROW('Sanitation Data'!E200)))</f>
        <v/>
      </c>
      <c r="CR206" s="305" t="str">
        <f ca="true">+IF(OFFSET('Sanitation Data'!$E$30,0,10*ROW('Sanitation Data'!E200))="","",OFFSET('Sanitation Data'!$E$30,0,10*ROW('Sanitation Data'!E200)))</f>
        <v/>
      </c>
      <c r="CS206" s="305" t="str">
        <f ca="true">+IF(OFFSET('Sanitation Data'!$E$31,0,10*ROW('Sanitation Data'!E200))="","",OFFSET('Sanitation Data'!$E$31,0,10*ROW('Sanitation Data'!E200)))</f>
        <v/>
      </c>
      <c r="CT206" s="305" t="str">
        <f ca="true">+IF(OFFSET('Sanitation Data'!$E$32,0,10*ROW('Sanitation Data'!E200))="","",OFFSET('Sanitation Data'!$E$32,0,10*ROW('Sanitation Data'!E200)))</f>
        <v/>
      </c>
      <c r="CU206" s="305" t="str">
        <f ca="true">+IF(OFFSET('Sanitation Data'!$F$28,0,10*ROW('Sanitation Data'!F200))="","",OFFSET('Sanitation Data'!$F$28,0,10*ROW('Sanitation Data'!F200)))</f>
        <v/>
      </c>
      <c r="CV206" s="305" t="str">
        <f ca="true">+IF(OFFSET('Sanitation Data'!$F$29,0,10*ROW('Sanitation Data'!F200))="","",OFFSET('Sanitation Data'!$F$29,0,10*ROW('Sanitation Data'!F200)))</f>
        <v/>
      </c>
      <c r="CW206" s="305" t="str">
        <f ca="true">+IF(OFFSET('Sanitation Data'!$F$30,0,10*ROW('Sanitation Data'!F200))="","",OFFSET('Sanitation Data'!$F$30,0,10*ROW('Sanitation Data'!F200)))</f>
        <v/>
      </c>
      <c r="CX206" s="305" t="str">
        <f ca="true">+IF(OFFSET('Sanitation Data'!$F$31,0,10*ROW('Sanitation Data'!F200))="","",OFFSET('Sanitation Data'!$F$31,0,10*ROW('Sanitation Data'!F200)))</f>
        <v/>
      </c>
      <c r="CY206" s="305" t="str">
        <f ca="true">+IF(OFFSET('Sanitation Data'!$F$32,0,10*ROW('Sanitation Data'!F200))="","",OFFSET('Sanitation Data'!$F$32,0,10*ROW('Sanitation Data'!F200)))</f>
        <v/>
      </c>
      <c r="CZ206" s="305" t="str">
        <f ca="true">+IF(OFFSET('Sanitation Data'!$G$28,0,10*ROW('Sanitation Data'!G200))="","",OFFSET('Sanitation Data'!$G$28,0,10*ROW('Sanitation Data'!G200)))</f>
        <v/>
      </c>
      <c r="DA206" s="305" t="str">
        <f ca="true">+IF(OFFSET('Sanitation Data'!$G$29,0,10*ROW('Sanitation Data'!G200))="","",OFFSET('Sanitation Data'!$G$29,0,10*ROW('Sanitation Data'!G200)))</f>
        <v/>
      </c>
      <c r="DB206" s="305" t="str">
        <f ca="true">+IF(OFFSET('Sanitation Data'!$G$30,0,10*ROW('Sanitation Data'!G200))="","",OFFSET('Sanitation Data'!$G$30,0,10*ROW('Sanitation Data'!G200)))</f>
        <v/>
      </c>
      <c r="DC206" s="305" t="str">
        <f ca="true">+IF(OFFSET('Sanitation Data'!$G$31,0,10*ROW('Sanitation Data'!G200))="","",OFFSET('Sanitation Data'!$G$31,0,10*ROW('Sanitation Data'!G200)))</f>
        <v/>
      </c>
      <c r="DD206" s="305" t="str">
        <f ca="true">+IF(OFFSET('Sanitation Data'!$G$32,0,10*ROW('Sanitation Data'!G200))="","",OFFSET('Sanitation Data'!$G$32,0,10*ROW('Sanitation Data'!G200)))</f>
        <v/>
      </c>
      <c r="DE206" s="305" t="str">
        <f ca="true">+IF(OFFSET('Sanitation Data'!$H$28,0,10*ROW('Sanitation Data'!H200))="","",OFFSET('Sanitation Data'!$H$28,0,10*ROW('Sanitation Data'!H200)))</f>
        <v/>
      </c>
      <c r="DF206" s="305" t="str">
        <f ca="true">+IF(OFFSET('Sanitation Data'!$H$29,0,10*ROW('Sanitation Data'!H200))="","",OFFSET('Sanitation Data'!$H$29,0,10*ROW('Sanitation Data'!H200)))</f>
        <v/>
      </c>
      <c r="DG206" s="305" t="str">
        <f ca="true">+IF(OFFSET('Sanitation Data'!$H$30,0,10*ROW('Sanitation Data'!H200))="","",OFFSET('Sanitation Data'!$H$30,0,10*ROW('Sanitation Data'!H200)))</f>
        <v/>
      </c>
      <c r="DH206" s="305" t="str">
        <f ca="true">+IF(OFFSET('Sanitation Data'!$H$31,0,10*ROW('Sanitation Data'!H200))="","",OFFSET('Sanitation Data'!$H$31,0,10*ROW('Sanitation Data'!H200)))</f>
        <v/>
      </c>
      <c r="DI206" s="305" t="str">
        <f ca="true">+IF(OFFSET('Sanitation Data'!$H$32,0,10*ROW('Sanitation Data'!H200))="","",OFFSET('Sanitation Data'!$H$32,0,10*ROW('Sanitation Data'!H200)))</f>
        <v/>
      </c>
      <c r="DJ206" s="305" t="str">
        <f ca="true">+IF(OFFSET('Sanitation Data'!$I$28,0,10*ROW('Sanitation Data'!I200))="","",OFFSET('Sanitation Data'!$I$28,0,10*ROW('Sanitation Data'!I200)))</f>
        <v/>
      </c>
      <c r="DK206" s="305" t="str">
        <f ca="true">+IF(OFFSET('Sanitation Data'!$I$29,0,10*ROW('Sanitation Data'!I200))="","",OFFSET('Sanitation Data'!$I$29,0,10*ROW('Sanitation Data'!I200)))</f>
        <v/>
      </c>
      <c r="DL206" s="305" t="str">
        <f ca="true">+IF(OFFSET('Sanitation Data'!$I$30,0,10*ROW('Sanitation Data'!I200))="","",OFFSET('Sanitation Data'!$I$30,0,10*ROW('Sanitation Data'!I200)))</f>
        <v/>
      </c>
      <c r="DM206" s="305" t="str">
        <f ca="true">+IF(OFFSET('Sanitation Data'!$I$31,0,10*ROW('Sanitation Data'!I200))="","",OFFSET('Sanitation Data'!$I$31,0,10*ROW('Sanitation Data'!I200)))</f>
        <v/>
      </c>
      <c r="DN206" s="305" t="str">
        <f ca="true">+IF(OFFSET('Sanitation Data'!$I$32,0,10*ROW('Sanitation Data'!I200))="","",OFFSET('Sanitation Data'!$I$32,0,10*ROW('Sanitation Data'!I200)))</f>
        <v/>
      </c>
      <c r="DO206" s="305" t="str">
        <f ca="true">+IF(OFFSET('Hygiene Data'!$D$11,0,10*ROW('Hygiene Data'!D200))="","",OFFSET('Hygiene Data'!$D$11,0,10*ROW('Hygiene Data'!D200)))</f>
        <v/>
      </c>
      <c r="DP206" s="305" t="str">
        <f ca="true">+IF(OFFSET('Hygiene Data'!$D$12,0,10*ROW('Hygiene Data'!D200))="","",OFFSET('Hygiene Data'!$D$12,0,10*ROW('Hygiene Data'!D200)))</f>
        <v/>
      </c>
      <c r="DQ206" s="305" t="str">
        <f ca="true">+IF(OFFSET('Hygiene Data'!$D$13,0,10*ROW('Hygiene Data'!D200))="","",OFFSET('Hygiene Data'!$D$13,0,10*ROW('Hygiene Data'!D200)))</f>
        <v/>
      </c>
      <c r="DR206" s="305" t="str">
        <f ca="true">+IF(OFFSET('Hygiene Data'!$E$11,0,10*ROW('Hygiene Data'!E200))="","",OFFSET('Hygiene Data'!$E$11,0,10*ROW('Hygiene Data'!E200)))</f>
        <v/>
      </c>
      <c r="DS206" s="305" t="str">
        <f ca="true">+IF(OFFSET('Hygiene Data'!$E$12,0,10*ROW('Hygiene Data'!E200))="","",OFFSET('Hygiene Data'!$E$12,0,10*ROW('Hygiene Data'!E200)))</f>
        <v/>
      </c>
      <c r="DT206" s="305" t="str">
        <f ca="true">+IF(OFFSET('Hygiene Data'!$E$13,0,10*ROW('Hygiene Data'!E200))="","",OFFSET('Hygiene Data'!$E$13,0,10*ROW('Hygiene Data'!E200)))</f>
        <v/>
      </c>
      <c r="DU206" s="305" t="str">
        <f ca="true">+IF(OFFSET('Hygiene Data'!$F$11,0,10*ROW('Hygiene Data'!F200))="","",OFFSET('Hygiene Data'!$F$11,0,10*ROW('Hygiene Data'!F200)))</f>
        <v/>
      </c>
      <c r="DV206" s="305" t="str">
        <f ca="true">+IF(OFFSET('Hygiene Data'!$F$12,0,10*ROW('Hygiene Data'!F200))="","",OFFSET('Hygiene Data'!$F$12,0,10*ROW('Hygiene Data'!F200)))</f>
        <v/>
      </c>
      <c r="DW206" s="305" t="str">
        <f ca="true">+IF(OFFSET('Hygiene Data'!$F$13,0,10*ROW('Hygiene Data'!F200))="","",OFFSET('Hygiene Data'!$F$13,0,10*ROW('Hygiene Data'!F200)))</f>
        <v/>
      </c>
      <c r="DX206" s="305" t="str">
        <f ca="true">+IF(OFFSET('Hygiene Data'!$G$11,0,10*ROW('Hygiene Data'!G200))="","",OFFSET('Hygiene Data'!$G$11,0,10*ROW('Hygiene Data'!G200)))</f>
        <v/>
      </c>
      <c r="DY206" s="305" t="str">
        <f ca="true">+IF(OFFSET('Hygiene Data'!$G$12,0,10*ROW('Hygiene Data'!G200))="","",OFFSET('Hygiene Data'!$G$12,0,10*ROW('Hygiene Data'!G200)))</f>
        <v/>
      </c>
      <c r="DZ206" s="305" t="str">
        <f ca="true">+IF(OFFSET('Hygiene Data'!$G$13,0,10*ROW('Hygiene Data'!G200))="","",OFFSET('Hygiene Data'!$G$13,0,10*ROW('Hygiene Data'!G200)))</f>
        <v/>
      </c>
      <c r="EA206" s="305" t="str">
        <f ca="true">+IF(OFFSET('Hygiene Data'!$H$11,0,10*ROW('Hygiene Data'!H200))="","",OFFSET('Hygiene Data'!$H$11,0,10*ROW('Hygiene Data'!H200)))</f>
        <v/>
      </c>
      <c r="EB206" s="305" t="str">
        <f ca="true">+IF(OFFSET('Hygiene Data'!$H$12,0,10*ROW('Hygiene Data'!H200))="","",OFFSET('Hygiene Data'!$H$12,0,10*ROW('Hygiene Data'!H200)))</f>
        <v/>
      </c>
      <c r="EC206" s="305" t="str">
        <f ca="true">+IF(OFFSET('Hygiene Data'!$H$13,0,10*ROW('Hygiene Data'!H200))="","",OFFSET('Hygiene Data'!$H$13,0,10*ROW('Hygiene Data'!H200)))</f>
        <v/>
      </c>
      <c r="ED206" s="305" t="str">
        <f ca="true">+IF(OFFSET('Hygiene Data'!$I$11,0,10*ROW('Hygiene Data'!I200))="","",OFFSET('Hygiene Data'!$I$11,0,10*ROW('Hygiene Data'!I200)))</f>
        <v/>
      </c>
      <c r="EE206" s="305" t="str">
        <f ca="true">+IF(OFFSET('Hygiene Data'!$I$12,0,10*ROW('Hygiene Data'!I200))="","",OFFSET('Hygiene Data'!$I$12,0,10*ROW('Hygiene Data'!I200)))</f>
        <v/>
      </c>
      <c r="EF206" s="305"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61"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5"/>
      <c r="BS207" s="305" t="str">
        <f ca="true">+IF(OFFSET('Water Data'!$D$27,0,10*ROW('Water Data'!D201))="","",OFFSET('Water Data'!$D$27,0,10*ROW('Water Data'!D201)))</f>
        <v/>
      </c>
      <c r="BT207" s="305" t="str">
        <f ca="true">+IF(OFFSET('Water Data'!$D$28,0,10*ROW('Water Data'!D201))="","",OFFSET('Water Data'!$D$28,0,10*ROW('Water Data'!D201)))</f>
        <v/>
      </c>
      <c r="BU207" s="305" t="str">
        <f ca="true">+IF(OFFSET('Water Data'!$D$29,0,10*ROW('Water Data'!D201))="","",OFFSET('Water Data'!$D$29,0,10*ROW('Water Data'!D201)))</f>
        <v/>
      </c>
      <c r="BV207" s="305" t="str">
        <f ca="true">+IF(OFFSET('Water Data'!$E$27,0,10*ROW('Water Data'!E201))="","",OFFSET('Water Data'!$E$27,0,10*ROW('Water Data'!E201)))</f>
        <v/>
      </c>
      <c r="BW207" s="305" t="str">
        <f ca="true">+IF(OFFSET('Water Data'!$E$28,0,10*ROW('Water Data'!E201))="","",OFFSET('Water Data'!$E$28,0,10*ROW('Water Data'!E201)))</f>
        <v/>
      </c>
      <c r="BX207" s="305" t="str">
        <f ca="true">+IF(OFFSET('Water Data'!$E$29,0,10*ROW('Water Data'!E201))="","",OFFSET('Water Data'!$E$29,0,10*ROW('Water Data'!E201)))</f>
        <v/>
      </c>
      <c r="BY207" s="305" t="str">
        <f ca="true">+IF(OFFSET('Water Data'!$F$27,0,10*ROW('Water Data'!F201))="","",OFFSET('Water Data'!$F$27,0,10*ROW('Water Data'!F201)))</f>
        <v/>
      </c>
      <c r="BZ207" s="305" t="str">
        <f ca="true">+IF(OFFSET('Water Data'!$F$28,0,10*ROW('Water Data'!F201))="","",OFFSET('Water Data'!$F$28,0,10*ROW('Water Data'!F201)))</f>
        <v/>
      </c>
      <c r="CA207" s="305" t="str">
        <f ca="true">+IF(OFFSET('Water Data'!$F$29,0,10*ROW('Water Data'!F201))="","",OFFSET('Water Data'!$F$29,0,10*ROW('Water Data'!F201)))</f>
        <v/>
      </c>
      <c r="CB207" s="305" t="str">
        <f ca="true">+IF(OFFSET('Water Data'!$G$27,0,10*ROW('Water Data'!G201))="","",OFFSET('Water Data'!$G$27,0,10*ROW('Water Data'!G201)))</f>
        <v/>
      </c>
      <c r="CC207" s="305" t="str">
        <f ca="true">+IF(OFFSET('Water Data'!$G$28,0,10*ROW('Water Data'!G201))="","",OFFSET('Water Data'!$G$28,0,10*ROW('Water Data'!G201)))</f>
        <v/>
      </c>
      <c r="CD207" s="305" t="str">
        <f ca="true">+IF(OFFSET('Water Data'!$G$29,0,10*ROW('Water Data'!G201))="","",OFFSET('Water Data'!$G$29,0,10*ROW('Water Data'!G201)))</f>
        <v/>
      </c>
      <c r="CE207" s="305" t="str">
        <f ca="true">+IF(OFFSET('Water Data'!$H$27,0,10*ROW('Water Data'!H201))="","",OFFSET('Water Data'!$H$27,0,10*ROW('Water Data'!H201)))</f>
        <v/>
      </c>
      <c r="CF207" s="305" t="str">
        <f ca="true">+IF(OFFSET('Water Data'!$H$28,0,10*ROW('Water Data'!H201))="","",OFFSET('Water Data'!$H$28,0,10*ROW('Water Data'!H201)))</f>
        <v/>
      </c>
      <c r="CG207" s="305" t="str">
        <f ca="true">+IF(OFFSET('Water Data'!$H$29,0,10*ROW('Water Data'!H201))="","",OFFSET('Water Data'!$H$29,0,10*ROW('Water Data'!H201)))</f>
        <v/>
      </c>
      <c r="CH207" s="305" t="str">
        <f ca="true">+IF(OFFSET('Water Data'!$I$27,0,10*ROW('Water Data'!I201))="","",OFFSET('Water Data'!$I$27,0,10*ROW('Water Data'!I201)))</f>
        <v/>
      </c>
      <c r="CI207" s="305" t="str">
        <f ca="true">+IF(OFFSET('Water Data'!$I$28,0,10*ROW('Water Data'!I201))="","",OFFSET('Water Data'!$I$28,0,10*ROW('Water Data'!I201)))</f>
        <v/>
      </c>
      <c r="CJ207" s="305" t="str">
        <f ca="true">+IF(OFFSET('Water Data'!$I$29,0,10*ROW('Water Data'!I201))="","",OFFSET('Water Data'!$I$29,0,10*ROW('Water Data'!I201)))</f>
        <v/>
      </c>
      <c r="CK207" s="305" t="str">
        <f ca="true">+IF(OFFSET('Sanitation Data'!$D$28,0,10*ROW('Sanitation Data'!D201))="","",OFFSET('Sanitation Data'!$D$28,0,10*ROW('Sanitation Data'!D201)))</f>
        <v/>
      </c>
      <c r="CL207" s="305" t="str">
        <f ca="true">+IF(OFFSET('Sanitation Data'!$D$29,0,10*ROW('Sanitation Data'!D201))="","",OFFSET('Sanitation Data'!$D$29,0,10*ROW('Sanitation Data'!D201)))</f>
        <v/>
      </c>
      <c r="CM207" s="305" t="str">
        <f ca="true">+IF(OFFSET('Sanitation Data'!$D$30,0,10*ROW('Sanitation Data'!D201))="","",OFFSET('Sanitation Data'!$D$30,0,10*ROW('Sanitation Data'!D201)))</f>
        <v/>
      </c>
      <c r="CN207" s="305" t="str">
        <f ca="true">+IF(OFFSET('Sanitation Data'!$D$31,0,10*ROW('Sanitation Data'!D201))="","",OFFSET('Sanitation Data'!$D$31,0,10*ROW('Sanitation Data'!D201)))</f>
        <v/>
      </c>
      <c r="CO207" s="305" t="str">
        <f ca="true">+IF(OFFSET('Sanitation Data'!$D$32,0,10*ROW('Sanitation Data'!D201))="","",OFFSET('Sanitation Data'!$D$32,0,10*ROW('Sanitation Data'!D201)))</f>
        <v/>
      </c>
      <c r="CP207" s="305" t="str">
        <f ca="true">+IF(OFFSET('Sanitation Data'!$E$28,0,10*ROW('Sanitation Data'!E201))="","",OFFSET('Sanitation Data'!$E$28,0,10*ROW('Sanitation Data'!E201)))</f>
        <v/>
      </c>
      <c r="CQ207" s="305" t="str">
        <f ca="true">+IF(OFFSET('Sanitation Data'!$E$29,0,10*ROW('Sanitation Data'!E201))="","",OFFSET('Sanitation Data'!$E$29,0,10*ROW('Sanitation Data'!E201)))</f>
        <v/>
      </c>
      <c r="CR207" s="305" t="str">
        <f ca="true">+IF(OFFSET('Sanitation Data'!$E$30,0,10*ROW('Sanitation Data'!E201))="","",OFFSET('Sanitation Data'!$E$30,0,10*ROW('Sanitation Data'!E201)))</f>
        <v/>
      </c>
      <c r="CS207" s="305" t="str">
        <f ca="true">+IF(OFFSET('Sanitation Data'!$E$31,0,10*ROW('Sanitation Data'!E201))="","",OFFSET('Sanitation Data'!$E$31,0,10*ROW('Sanitation Data'!E201)))</f>
        <v/>
      </c>
      <c r="CT207" s="305" t="str">
        <f ca="true">+IF(OFFSET('Sanitation Data'!$E$32,0,10*ROW('Sanitation Data'!E201))="","",OFFSET('Sanitation Data'!$E$32,0,10*ROW('Sanitation Data'!E201)))</f>
        <v/>
      </c>
      <c r="CU207" s="305" t="str">
        <f ca="true">+IF(OFFSET('Sanitation Data'!$F$28,0,10*ROW('Sanitation Data'!F201))="","",OFFSET('Sanitation Data'!$F$28,0,10*ROW('Sanitation Data'!F201)))</f>
        <v/>
      </c>
      <c r="CV207" s="305" t="str">
        <f ca="true">+IF(OFFSET('Sanitation Data'!$F$29,0,10*ROW('Sanitation Data'!F201))="","",OFFSET('Sanitation Data'!$F$29,0,10*ROW('Sanitation Data'!F201)))</f>
        <v/>
      </c>
      <c r="CW207" s="305" t="str">
        <f ca="true">+IF(OFFSET('Sanitation Data'!$F$30,0,10*ROW('Sanitation Data'!F201))="","",OFFSET('Sanitation Data'!$F$30,0,10*ROW('Sanitation Data'!F201)))</f>
        <v/>
      </c>
      <c r="CX207" s="305" t="str">
        <f ca="true">+IF(OFFSET('Sanitation Data'!$F$31,0,10*ROW('Sanitation Data'!F201))="","",OFFSET('Sanitation Data'!$F$31,0,10*ROW('Sanitation Data'!F201)))</f>
        <v/>
      </c>
      <c r="CY207" s="305" t="str">
        <f ca="true">+IF(OFFSET('Sanitation Data'!$F$32,0,10*ROW('Sanitation Data'!F201))="","",OFFSET('Sanitation Data'!$F$32,0,10*ROW('Sanitation Data'!F201)))</f>
        <v/>
      </c>
      <c r="CZ207" s="305" t="str">
        <f ca="true">+IF(OFFSET('Sanitation Data'!$G$28,0,10*ROW('Sanitation Data'!G201))="","",OFFSET('Sanitation Data'!$G$28,0,10*ROW('Sanitation Data'!G201)))</f>
        <v/>
      </c>
      <c r="DA207" s="305" t="str">
        <f ca="true">+IF(OFFSET('Sanitation Data'!$G$29,0,10*ROW('Sanitation Data'!G201))="","",OFFSET('Sanitation Data'!$G$29,0,10*ROW('Sanitation Data'!G201)))</f>
        <v/>
      </c>
      <c r="DB207" s="305" t="str">
        <f ca="true">+IF(OFFSET('Sanitation Data'!$G$30,0,10*ROW('Sanitation Data'!G201))="","",OFFSET('Sanitation Data'!$G$30,0,10*ROW('Sanitation Data'!G201)))</f>
        <v/>
      </c>
      <c r="DC207" s="305" t="str">
        <f ca="true">+IF(OFFSET('Sanitation Data'!$G$31,0,10*ROW('Sanitation Data'!G201))="","",OFFSET('Sanitation Data'!$G$31,0,10*ROW('Sanitation Data'!G201)))</f>
        <v/>
      </c>
      <c r="DD207" s="305" t="str">
        <f ca="true">+IF(OFFSET('Sanitation Data'!$G$32,0,10*ROW('Sanitation Data'!G201))="","",OFFSET('Sanitation Data'!$G$32,0,10*ROW('Sanitation Data'!G201)))</f>
        <v/>
      </c>
      <c r="DE207" s="305" t="str">
        <f ca="true">+IF(OFFSET('Sanitation Data'!$H$28,0,10*ROW('Sanitation Data'!H201))="","",OFFSET('Sanitation Data'!$H$28,0,10*ROW('Sanitation Data'!H201)))</f>
        <v/>
      </c>
      <c r="DF207" s="305" t="str">
        <f ca="true">+IF(OFFSET('Sanitation Data'!$H$29,0,10*ROW('Sanitation Data'!H201))="","",OFFSET('Sanitation Data'!$H$29,0,10*ROW('Sanitation Data'!H201)))</f>
        <v/>
      </c>
      <c r="DG207" s="305" t="str">
        <f ca="true">+IF(OFFSET('Sanitation Data'!$H$30,0,10*ROW('Sanitation Data'!H201))="","",OFFSET('Sanitation Data'!$H$30,0,10*ROW('Sanitation Data'!H201)))</f>
        <v/>
      </c>
      <c r="DH207" s="305" t="str">
        <f ca="true">+IF(OFFSET('Sanitation Data'!$H$31,0,10*ROW('Sanitation Data'!H201))="","",OFFSET('Sanitation Data'!$H$31,0,10*ROW('Sanitation Data'!H201)))</f>
        <v/>
      </c>
      <c r="DI207" s="305" t="str">
        <f ca="true">+IF(OFFSET('Sanitation Data'!$H$32,0,10*ROW('Sanitation Data'!H201))="","",OFFSET('Sanitation Data'!$H$32,0,10*ROW('Sanitation Data'!H201)))</f>
        <v/>
      </c>
      <c r="DJ207" s="305" t="str">
        <f ca="true">+IF(OFFSET('Sanitation Data'!$I$28,0,10*ROW('Sanitation Data'!I201))="","",OFFSET('Sanitation Data'!$I$28,0,10*ROW('Sanitation Data'!I201)))</f>
        <v/>
      </c>
      <c r="DK207" s="305" t="str">
        <f ca="true">+IF(OFFSET('Sanitation Data'!$I$29,0,10*ROW('Sanitation Data'!I201))="","",OFFSET('Sanitation Data'!$I$29,0,10*ROW('Sanitation Data'!I201)))</f>
        <v/>
      </c>
      <c r="DL207" s="305" t="str">
        <f ca="true">+IF(OFFSET('Sanitation Data'!$I$30,0,10*ROW('Sanitation Data'!I201))="","",OFFSET('Sanitation Data'!$I$30,0,10*ROW('Sanitation Data'!I201)))</f>
        <v/>
      </c>
      <c r="DM207" s="305" t="str">
        <f ca="true">+IF(OFFSET('Sanitation Data'!$I$31,0,10*ROW('Sanitation Data'!I201))="","",OFFSET('Sanitation Data'!$I$31,0,10*ROW('Sanitation Data'!I201)))</f>
        <v/>
      </c>
      <c r="DN207" s="305" t="str">
        <f ca="true">+IF(OFFSET('Sanitation Data'!$I$32,0,10*ROW('Sanitation Data'!I201))="","",OFFSET('Sanitation Data'!$I$32,0,10*ROW('Sanitation Data'!I201)))</f>
        <v/>
      </c>
      <c r="DO207" s="305" t="str">
        <f ca="true">+IF(OFFSET('Hygiene Data'!$D$11,0,10*ROW('Hygiene Data'!D201))="","",OFFSET('Hygiene Data'!$D$11,0,10*ROW('Hygiene Data'!D201)))</f>
        <v/>
      </c>
      <c r="DP207" s="305" t="str">
        <f ca="true">+IF(OFFSET('Hygiene Data'!$D$12,0,10*ROW('Hygiene Data'!D201))="","",OFFSET('Hygiene Data'!$D$12,0,10*ROW('Hygiene Data'!D201)))</f>
        <v/>
      </c>
      <c r="DQ207" s="305" t="str">
        <f ca="true">+IF(OFFSET('Hygiene Data'!$D$13,0,10*ROW('Hygiene Data'!D201))="","",OFFSET('Hygiene Data'!$D$13,0,10*ROW('Hygiene Data'!D201)))</f>
        <v/>
      </c>
      <c r="DR207" s="305" t="str">
        <f ca="true">+IF(OFFSET('Hygiene Data'!$E$11,0,10*ROW('Hygiene Data'!E201))="","",OFFSET('Hygiene Data'!$E$11,0,10*ROW('Hygiene Data'!E201)))</f>
        <v/>
      </c>
      <c r="DS207" s="305" t="str">
        <f ca="true">+IF(OFFSET('Hygiene Data'!$E$12,0,10*ROW('Hygiene Data'!E201))="","",OFFSET('Hygiene Data'!$E$12,0,10*ROW('Hygiene Data'!E201)))</f>
        <v/>
      </c>
      <c r="DT207" s="305" t="str">
        <f ca="true">+IF(OFFSET('Hygiene Data'!$E$13,0,10*ROW('Hygiene Data'!E201))="","",OFFSET('Hygiene Data'!$E$13,0,10*ROW('Hygiene Data'!E201)))</f>
        <v/>
      </c>
      <c r="DU207" s="305" t="str">
        <f ca="true">+IF(OFFSET('Hygiene Data'!$F$11,0,10*ROW('Hygiene Data'!F201))="","",OFFSET('Hygiene Data'!$F$11,0,10*ROW('Hygiene Data'!F201)))</f>
        <v/>
      </c>
      <c r="DV207" s="305" t="str">
        <f ca="true">+IF(OFFSET('Hygiene Data'!$F$12,0,10*ROW('Hygiene Data'!F201))="","",OFFSET('Hygiene Data'!$F$12,0,10*ROW('Hygiene Data'!F201)))</f>
        <v/>
      </c>
      <c r="DW207" s="305" t="str">
        <f ca="true">+IF(OFFSET('Hygiene Data'!$F$13,0,10*ROW('Hygiene Data'!F201))="","",OFFSET('Hygiene Data'!$F$13,0,10*ROW('Hygiene Data'!F201)))</f>
        <v/>
      </c>
      <c r="DX207" s="305" t="str">
        <f ca="true">+IF(OFFSET('Hygiene Data'!$G$11,0,10*ROW('Hygiene Data'!G201))="","",OFFSET('Hygiene Data'!$G$11,0,10*ROW('Hygiene Data'!G201)))</f>
        <v/>
      </c>
      <c r="DY207" s="305" t="str">
        <f ca="true">+IF(OFFSET('Hygiene Data'!$G$12,0,10*ROW('Hygiene Data'!G201))="","",OFFSET('Hygiene Data'!$G$12,0,10*ROW('Hygiene Data'!G201)))</f>
        <v/>
      </c>
      <c r="DZ207" s="305" t="str">
        <f ca="true">+IF(OFFSET('Hygiene Data'!$G$13,0,10*ROW('Hygiene Data'!G201))="","",OFFSET('Hygiene Data'!$G$13,0,10*ROW('Hygiene Data'!G201)))</f>
        <v/>
      </c>
      <c r="EA207" s="305" t="str">
        <f ca="true">+IF(OFFSET('Hygiene Data'!$H$11,0,10*ROW('Hygiene Data'!H201))="","",OFFSET('Hygiene Data'!$H$11,0,10*ROW('Hygiene Data'!H201)))</f>
        <v/>
      </c>
      <c r="EB207" s="305" t="str">
        <f ca="true">+IF(OFFSET('Hygiene Data'!$H$12,0,10*ROW('Hygiene Data'!H201))="","",OFFSET('Hygiene Data'!$H$12,0,10*ROW('Hygiene Data'!H201)))</f>
        <v/>
      </c>
      <c r="EC207" s="305" t="str">
        <f ca="true">+IF(OFFSET('Hygiene Data'!$H$13,0,10*ROW('Hygiene Data'!H201))="","",OFFSET('Hygiene Data'!$H$13,0,10*ROW('Hygiene Data'!H201)))</f>
        <v/>
      </c>
      <c r="ED207" s="305" t="str">
        <f ca="true">+IF(OFFSET('Hygiene Data'!$I$11,0,10*ROW('Hygiene Data'!I201))="","",OFFSET('Hygiene Data'!$I$11,0,10*ROW('Hygiene Data'!I201)))</f>
        <v/>
      </c>
      <c r="EE207" s="305" t="str">
        <f ca="true">+IF(OFFSET('Hygiene Data'!$I$12,0,10*ROW('Hygiene Data'!I201))="","",OFFSET('Hygiene Data'!$I$12,0,10*ROW('Hygiene Data'!I201)))</f>
        <v/>
      </c>
      <c r="EF207" s="305"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style="130"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42" customFormat="true" ht="30" customHeight="true" x14ac:dyDescent="0.25">
      <c r="B1" s="358" t="s">
        <v>28</v>
      </c>
      <c r="C1" s="586" t="s">
        <v>307</v>
      </c>
      <c r="D1" s="353" t="s">
        <v>159</v>
      </c>
      <c r="E1" s="353"/>
      <c r="F1" s="353"/>
      <c r="G1" s="353"/>
      <c r="H1" s="353"/>
      <c r="I1" s="354"/>
      <c r="J1" s="343"/>
      <c r="K1" s="343"/>
      <c r="L1" s="358" t="s">
        <v>28</v>
      </c>
      <c r="M1" s="586" t="s">
        <v>307</v>
      </c>
      <c r="N1" s="353" t="s">
        <v>159</v>
      </c>
      <c r="O1" s="353"/>
      <c r="P1" s="353"/>
      <c r="Q1" s="353"/>
      <c r="R1" s="353"/>
      <c r="S1" s="354"/>
      <c r="T1" s="343"/>
      <c r="U1" s="343"/>
      <c r="V1" s="358" t="s">
        <v>28</v>
      </c>
      <c r="W1" s="586" t="s">
        <v>308</v>
      </c>
      <c r="X1" s="353" t="s">
        <v>159</v>
      </c>
      <c r="Y1" s="353"/>
      <c r="Z1" s="353"/>
      <c r="AA1" s="353"/>
      <c r="AB1" s="353"/>
      <c r="AC1" s="354"/>
      <c r="AD1" s="343"/>
      <c r="AE1" s="343"/>
      <c r="AF1" s="358" t="s">
        <v>28</v>
      </c>
      <c r="AG1" s="586" t="s">
        <v>308</v>
      </c>
      <c r="AH1" s="353" t="s">
        <v>159</v>
      </c>
      <c r="AI1" s="353"/>
      <c r="AJ1" s="353"/>
      <c r="AK1" s="353"/>
      <c r="AL1" s="353"/>
      <c r="AM1" s="354"/>
      <c r="AN1" s="343"/>
      <c r="AO1" s="343"/>
      <c r="AP1" s="358" t="s">
        <v>28</v>
      </c>
      <c r="AQ1" s="586" t="s">
        <v>309</v>
      </c>
      <c r="AR1" s="353" t="s">
        <v>159</v>
      </c>
      <c r="AS1" s="353"/>
      <c r="AT1" s="353"/>
      <c r="AU1" s="353"/>
      <c r="AV1" s="353"/>
      <c r="AW1" s="354"/>
      <c r="AX1" s="343"/>
      <c r="AY1" s="343"/>
      <c r="AZ1" s="358" t="s">
        <v>28</v>
      </c>
      <c r="BA1" s="586" t="s">
        <v>309</v>
      </c>
      <c r="BB1" s="353" t="s">
        <v>159</v>
      </c>
      <c r="BC1" s="353"/>
      <c r="BD1" s="353"/>
      <c r="BE1" s="353"/>
      <c r="BF1" s="353"/>
      <c r="BG1" s="354"/>
      <c r="BH1" s="343"/>
      <c r="BI1" s="343"/>
      <c r="BJ1" s="358" t="s">
        <v>28</v>
      </c>
      <c r="BK1" s="586" t="s">
        <v>310</v>
      </c>
      <c r="BL1" s="353" t="s">
        <v>159</v>
      </c>
      <c r="BM1" s="353"/>
      <c r="BN1" s="353"/>
      <c r="BO1" s="353"/>
      <c r="BP1" s="353"/>
      <c r="BQ1" s="354"/>
      <c r="BR1" s="343"/>
      <c r="BS1" s="343"/>
      <c r="BT1" s="358" t="s">
        <v>28</v>
      </c>
      <c r="BU1" s="586" t="s">
        <v>310</v>
      </c>
      <c r="BV1" s="353" t="s">
        <v>159</v>
      </c>
      <c r="BW1" s="353"/>
      <c r="BX1" s="353"/>
      <c r="BY1" s="353"/>
      <c r="BZ1" s="353"/>
      <c r="CA1" s="354"/>
      <c r="CB1" s="343"/>
      <c r="CC1" s="343"/>
      <c r="CD1" s="358" t="s">
        <v>28</v>
      </c>
      <c r="CE1" s="586">
        <v>2013</v>
      </c>
      <c r="CF1" s="353" t="s">
        <v>159</v>
      </c>
      <c r="CG1" s="353"/>
      <c r="CH1" s="353"/>
      <c r="CI1" s="353"/>
      <c r="CJ1" s="353"/>
      <c r="CK1" s="354"/>
      <c r="CL1" s="343"/>
      <c r="CM1" s="343"/>
      <c r="CN1" s="358" t="s">
        <v>28</v>
      </c>
      <c r="CO1" s="586" t="s">
        <v>311</v>
      </c>
      <c r="CP1" s="353" t="s">
        <v>159</v>
      </c>
      <c r="CQ1" s="353"/>
      <c r="CR1" s="353"/>
      <c r="CS1" s="353"/>
      <c r="CT1" s="353"/>
      <c r="CU1" s="354"/>
      <c r="CV1" s="343"/>
      <c r="CW1" s="343"/>
      <c r="CX1" s="358" t="s">
        <v>28</v>
      </c>
      <c r="CY1" s="586" t="s">
        <v>312</v>
      </c>
      <c r="CZ1" s="353" t="s">
        <v>159</v>
      </c>
      <c r="DA1" s="353"/>
      <c r="DB1" s="353"/>
      <c r="DC1" s="353"/>
      <c r="DD1" s="353"/>
      <c r="DE1" s="354"/>
      <c r="DF1" s="343"/>
      <c r="DG1" s="343"/>
      <c r="DH1" s="358" t="s">
        <v>28</v>
      </c>
      <c r="DI1" s="586" t="s">
        <v>312</v>
      </c>
      <c r="DJ1" s="353" t="s">
        <v>159</v>
      </c>
      <c r="DK1" s="353"/>
      <c r="DL1" s="353"/>
      <c r="DM1" s="353"/>
      <c r="DN1" s="353"/>
      <c r="DO1" s="354"/>
      <c r="DP1" s="343"/>
      <c r="DQ1" s="343"/>
      <c r="DR1" s="358" t="s">
        <v>28</v>
      </c>
      <c r="DS1" s="586" t="s">
        <v>313</v>
      </c>
      <c r="DT1" s="353" t="s">
        <v>159</v>
      </c>
      <c r="DU1" s="353"/>
      <c r="DV1" s="353"/>
      <c r="DW1" s="353"/>
      <c r="DX1" s="353"/>
      <c r="DY1" s="354"/>
      <c r="DZ1" s="343"/>
      <c r="EA1" s="343"/>
      <c r="EB1" s="358" t="s">
        <v>28</v>
      </c>
      <c r="EC1" s="586" t="s">
        <v>313</v>
      </c>
      <c r="ED1" s="353" t="s">
        <v>159</v>
      </c>
      <c r="EE1" s="353"/>
      <c r="EF1" s="353"/>
      <c r="EG1" s="353"/>
      <c r="EH1" s="353"/>
      <c r="EI1" s="354"/>
      <c r="EJ1" s="343"/>
      <c r="EK1" s="343"/>
      <c r="EL1" s="358" t="s">
        <v>28</v>
      </c>
      <c r="EM1" s="586" t="s">
        <v>314</v>
      </c>
      <c r="EN1" s="353" t="s">
        <v>159</v>
      </c>
      <c r="EO1" s="353"/>
      <c r="EP1" s="353"/>
      <c r="EQ1" s="353"/>
      <c r="ER1" s="353"/>
      <c r="ES1" s="354"/>
      <c r="ET1" s="343"/>
      <c r="EU1" s="343"/>
      <c r="EV1" s="358" t="s">
        <v>28</v>
      </c>
      <c r="EW1" s="586" t="s">
        <v>314</v>
      </c>
      <c r="EX1" s="353" t="s">
        <v>159</v>
      </c>
      <c r="EY1" s="353"/>
      <c r="EZ1" s="353"/>
      <c r="FA1" s="353"/>
      <c r="FB1" s="353"/>
      <c r="FC1" s="354"/>
      <c r="FD1" s="343"/>
      <c r="FE1" s="343"/>
      <c r="FF1" s="358" t="s">
        <v>28</v>
      </c>
      <c r="FG1" s="586" t="s">
        <v>314</v>
      </c>
      <c r="FH1" s="353" t="str">
        <f>CZ1</f>
        <v>Malawi</v>
      </c>
      <c r="FI1" s="353"/>
      <c r="FJ1" s="353"/>
      <c r="FK1" s="353"/>
      <c r="FL1" s="353"/>
      <c r="FM1" s="354"/>
      <c r="FN1" s="343"/>
      <c r="FO1" s="343"/>
      <c r="FP1" s="358" t="s">
        <v>28</v>
      </c>
      <c r="FQ1" s="586" t="s">
        <v>315</v>
      </c>
      <c r="FR1" s="353" t="s">
        <v>159</v>
      </c>
      <c r="FS1" s="353"/>
      <c r="FT1" s="353"/>
      <c r="FU1" s="353"/>
      <c r="FV1" s="353"/>
      <c r="FW1" s="354"/>
      <c r="FX1" s="343"/>
      <c r="FY1" s="343"/>
      <c r="FZ1" s="358" t="s">
        <v>28</v>
      </c>
      <c r="GA1" s="586" t="s">
        <v>316</v>
      </c>
      <c r="GB1" s="353" t="s">
        <v>159</v>
      </c>
      <c r="GC1" s="353"/>
      <c r="GD1" s="353"/>
      <c r="GE1" s="353"/>
      <c r="GF1" s="353"/>
      <c r="GG1" s="354"/>
      <c r="GH1" s="343"/>
      <c r="GI1" s="343"/>
      <c r="GJ1" s="358" t="s">
        <v>28</v>
      </c>
      <c r="GK1" s="586">
        <v>2019</v>
      </c>
      <c r="GL1" s="353" t="s">
        <v>159</v>
      </c>
      <c r="GM1" s="353"/>
      <c r="GN1" s="353"/>
      <c r="GO1" s="353"/>
      <c r="GP1" s="353"/>
      <c r="GQ1" s="354"/>
      <c r="GR1" s="343"/>
      <c r="GS1" s="343"/>
      <c r="GT1" s="358" t="s">
        <v>28</v>
      </c>
      <c r="GU1" s="586">
        <v>2022</v>
      </c>
      <c r="GV1" s="353" t="s">
        <v>159</v>
      </c>
      <c r="GW1" s="353"/>
      <c r="GX1" s="353"/>
      <c r="GY1" s="353"/>
      <c r="GZ1" s="353"/>
      <c r="HA1" s="354"/>
      <c r="HB1" s="343"/>
      <c r="HC1" s="343"/>
      <c r="HD1" s="358" t="s">
        <v>28</v>
      </c>
      <c r="HE1" s="586">
        <v>2023</v>
      </c>
      <c r="HF1" s="353" t="s">
        <v>159</v>
      </c>
      <c r="HG1" s="353"/>
      <c r="HH1" s="353"/>
      <c r="HI1" s="353"/>
      <c r="HJ1" s="353"/>
      <c r="HK1" s="354"/>
      <c r="HL1" s="343"/>
      <c r="HM1" s="343"/>
    </row>
    <row xmlns:x14ac="http://schemas.microsoft.com/office/spreadsheetml/2009/9/ac" r="2" s="342" customFormat="true" ht="30" customHeight="true" x14ac:dyDescent="0.25">
      <c r="A2" s="602" t="s">
        <v>337</v>
      </c>
      <c r="B2" s="355" t="s">
        <v>289</v>
      </c>
      <c r="C2" s="262" t="s">
        <v>212</v>
      </c>
      <c r="D2" s="262" t="s">
        <v>181</v>
      </c>
      <c r="E2" s="356"/>
      <c r="F2" s="356"/>
      <c r="G2" s="356"/>
      <c r="H2" s="356"/>
      <c r="I2" s="357"/>
      <c r="J2" s="343" t="s">
        <v>317</v>
      </c>
      <c r="K2" s="343"/>
      <c r="L2" s="355" t="s">
        <v>290</v>
      </c>
      <c r="M2" s="262" t="s">
        <v>211</v>
      </c>
      <c r="N2" s="262" t="s">
        <v>160</v>
      </c>
      <c r="O2" s="356"/>
      <c r="P2" s="356"/>
      <c r="Q2" s="356"/>
      <c r="R2" s="356"/>
      <c r="S2" s="357"/>
      <c r="T2" s="343" t="s">
        <v>317</v>
      </c>
      <c r="U2" s="343"/>
      <c r="V2" s="355" t="s">
        <v>291</v>
      </c>
      <c r="W2" s="262" t="s">
        <v>212</v>
      </c>
      <c r="X2" s="262" t="s">
        <v>182</v>
      </c>
      <c r="Y2" s="356"/>
      <c r="Z2" s="356"/>
      <c r="AA2" s="356"/>
      <c r="AB2" s="356"/>
      <c r="AC2" s="357"/>
      <c r="AD2" s="343" t="s">
        <v>317</v>
      </c>
      <c r="AE2" s="343"/>
      <c r="AF2" s="355" t="s">
        <v>292</v>
      </c>
      <c r="AG2" s="262" t="s">
        <v>211</v>
      </c>
      <c r="AH2" s="262" t="s">
        <v>160</v>
      </c>
      <c r="AI2" s="356"/>
      <c r="AJ2" s="356"/>
      <c r="AK2" s="356"/>
      <c r="AL2" s="356"/>
      <c r="AM2" s="357"/>
      <c r="AN2" s="343" t="s">
        <v>317</v>
      </c>
      <c r="AO2" s="343"/>
      <c r="AP2" s="355" t="s">
        <v>293</v>
      </c>
      <c r="AQ2" s="262" t="s">
        <v>212</v>
      </c>
      <c r="AR2" s="262" t="s">
        <v>184</v>
      </c>
      <c r="AS2" s="356"/>
      <c r="AT2" s="356"/>
      <c r="AU2" s="356"/>
      <c r="AV2" s="356"/>
      <c r="AW2" s="357"/>
      <c r="AX2" s="343" t="s">
        <v>317</v>
      </c>
      <c r="AY2" s="343"/>
      <c r="AZ2" s="355" t="s">
        <v>294</v>
      </c>
      <c r="BA2" s="262" t="s">
        <v>211</v>
      </c>
      <c r="BB2" s="262" t="s">
        <v>160</v>
      </c>
      <c r="BC2" s="356"/>
      <c r="BD2" s="356"/>
      <c r="BE2" s="356"/>
      <c r="BF2" s="356"/>
      <c r="BG2" s="357"/>
      <c r="BH2" s="343" t="s">
        <v>317</v>
      </c>
      <c r="BI2" s="343"/>
      <c r="BJ2" s="355" t="s">
        <v>295</v>
      </c>
      <c r="BK2" s="262" t="s">
        <v>212</v>
      </c>
      <c r="BL2" s="262" t="s">
        <v>185</v>
      </c>
      <c r="BM2" s="356"/>
      <c r="BN2" s="356"/>
      <c r="BO2" s="356"/>
      <c r="BP2" s="356"/>
      <c r="BQ2" s="357"/>
      <c r="BR2" s="343" t="s">
        <v>317</v>
      </c>
      <c r="BS2" s="343"/>
      <c r="BT2" s="355" t="s">
        <v>296</v>
      </c>
      <c r="BU2" s="262" t="s">
        <v>211</v>
      </c>
      <c r="BV2" s="262" t="s">
        <v>160</v>
      </c>
      <c r="BW2" s="356"/>
      <c r="BX2" s="356"/>
      <c r="BY2" s="356"/>
      <c r="BZ2" s="356"/>
      <c r="CA2" s="357"/>
      <c r="CB2" s="343" t="s">
        <v>317</v>
      </c>
      <c r="CC2" s="343"/>
      <c r="CD2" s="355" t="s">
        <v>342</v>
      </c>
      <c r="CE2" s="262" t="s">
        <v>261</v>
      </c>
      <c r="CF2" s="262" t="s">
        <v>343</v>
      </c>
      <c r="CG2" s="356"/>
      <c r="CH2" s="356"/>
      <c r="CI2" s="356"/>
      <c r="CJ2" s="356"/>
      <c r="CK2" s="357"/>
      <c r="CL2" s="343" t="s">
        <v>317</v>
      </c>
      <c r="CM2" s="343"/>
      <c r="CN2" s="355" t="s">
        <v>297</v>
      </c>
      <c r="CO2" s="262" t="s">
        <v>212</v>
      </c>
      <c r="CP2" s="262" t="s">
        <v>186</v>
      </c>
      <c r="CQ2" s="356"/>
      <c r="CR2" s="356"/>
      <c r="CS2" s="356"/>
      <c r="CT2" s="356"/>
      <c r="CU2" s="357"/>
      <c r="CV2" s="343" t="s">
        <v>317</v>
      </c>
      <c r="CW2" s="343"/>
      <c r="CX2" s="355" t="s">
        <v>298</v>
      </c>
      <c r="CY2" s="262" t="s">
        <v>212</v>
      </c>
      <c r="CZ2" s="262" t="s">
        <v>187</v>
      </c>
      <c r="DA2" s="356"/>
      <c r="DB2" s="356"/>
      <c r="DC2" s="356"/>
      <c r="DD2" s="356"/>
      <c r="DE2" s="357"/>
      <c r="DF2" s="343" t="s">
        <v>317</v>
      </c>
      <c r="DG2" s="343"/>
      <c r="DH2" s="355" t="s">
        <v>299</v>
      </c>
      <c r="DI2" s="262" t="s">
        <v>211</v>
      </c>
      <c r="DJ2" s="262" t="s">
        <v>160</v>
      </c>
      <c r="DK2" s="356"/>
      <c r="DL2" s="356"/>
      <c r="DM2" s="356"/>
      <c r="DN2" s="356"/>
      <c r="DO2" s="357"/>
      <c r="DP2" s="343" t="s">
        <v>317</v>
      </c>
      <c r="DQ2" s="343"/>
      <c r="DR2" s="355" t="s">
        <v>300</v>
      </c>
      <c r="DS2" s="262" t="s">
        <v>212</v>
      </c>
      <c r="DT2" s="262" t="s">
        <v>188</v>
      </c>
      <c r="DU2" s="356"/>
      <c r="DV2" s="356"/>
      <c r="DW2" s="356"/>
      <c r="DX2" s="356"/>
      <c r="DY2" s="357"/>
      <c r="DZ2" s="343" t="s">
        <v>317</v>
      </c>
      <c r="EA2" s="343"/>
      <c r="EB2" s="355" t="s">
        <v>301</v>
      </c>
      <c r="EC2" s="262" t="s">
        <v>211</v>
      </c>
      <c r="ED2" s="262" t="s">
        <v>160</v>
      </c>
      <c r="EE2" s="356"/>
      <c r="EF2" s="356"/>
      <c r="EG2" s="356"/>
      <c r="EH2" s="356"/>
      <c r="EI2" s="357"/>
      <c r="EJ2" s="343" t="s">
        <v>317</v>
      </c>
      <c r="EK2" s="343"/>
      <c r="EL2" s="355" t="s">
        <v>302</v>
      </c>
      <c r="EM2" s="262" t="s">
        <v>212</v>
      </c>
      <c r="EN2" s="262" t="s">
        <v>246</v>
      </c>
      <c r="EO2" s="356"/>
      <c r="EP2" s="356"/>
      <c r="EQ2" s="356"/>
      <c r="ER2" s="356"/>
      <c r="ES2" s="357"/>
      <c r="ET2" s="343" t="s">
        <v>317</v>
      </c>
      <c r="EU2" s="343"/>
      <c r="EV2" s="355" t="s">
        <v>303</v>
      </c>
      <c r="EW2" s="262" t="s">
        <v>211</v>
      </c>
      <c r="EX2" s="262" t="s">
        <v>160</v>
      </c>
      <c r="EY2" s="356"/>
      <c r="EZ2" s="356"/>
      <c r="FA2" s="356"/>
      <c r="FB2" s="356"/>
      <c r="FC2" s="357"/>
      <c r="FD2" s="343" t="s">
        <v>317</v>
      </c>
      <c r="FE2" s="343"/>
      <c r="FF2" s="355" t="s">
        <v>304</v>
      </c>
      <c r="FG2" s="262" t="s">
        <v>261</v>
      </c>
      <c r="FH2" s="262" t="s">
        <v>260</v>
      </c>
      <c r="FI2" s="356"/>
      <c r="FJ2" s="356"/>
      <c r="FK2" s="356"/>
      <c r="FL2" s="356"/>
      <c r="FM2" s="357"/>
      <c r="FN2" s="343" t="s">
        <v>317</v>
      </c>
      <c r="FO2" s="343"/>
      <c r="FP2" s="355" t="s">
        <v>305</v>
      </c>
      <c r="FQ2" s="262" t="s">
        <v>212</v>
      </c>
      <c r="FR2" s="262" t="s">
        <v>257</v>
      </c>
      <c r="FS2" s="356"/>
      <c r="FT2" s="356"/>
      <c r="FU2" s="356"/>
      <c r="FV2" s="356"/>
      <c r="FW2" s="357"/>
      <c r="FX2" s="343" t="s">
        <v>317</v>
      </c>
      <c r="FY2" s="343"/>
      <c r="FZ2" s="355" t="s">
        <v>306</v>
      </c>
      <c r="GA2" s="262" t="s">
        <v>212</v>
      </c>
      <c r="GB2" s="262" t="s">
        <v>282</v>
      </c>
      <c r="GC2" s="356"/>
      <c r="GD2" s="356"/>
      <c r="GE2" s="356"/>
      <c r="GF2" s="356"/>
      <c r="GG2" s="357"/>
      <c r="GH2" s="343" t="s">
        <v>317</v>
      </c>
      <c r="GI2" s="343"/>
      <c r="GJ2" s="355" t="s">
        <v>334</v>
      </c>
      <c r="GK2" s="262" t="s">
        <v>211</v>
      </c>
      <c r="GL2" s="262" t="s">
        <v>160</v>
      </c>
      <c r="GM2" s="356"/>
      <c r="GN2" s="356"/>
      <c r="GO2" s="356"/>
      <c r="GP2" s="356"/>
      <c r="GQ2" s="357"/>
      <c r="GR2" s="343" t="s">
        <v>317</v>
      </c>
      <c r="GS2" s="343"/>
      <c r="GT2" s="355" t="s">
        <v>344</v>
      </c>
      <c r="GU2" s="262" t="s">
        <v>211</v>
      </c>
      <c r="GV2" s="262" t="s">
        <v>160</v>
      </c>
      <c r="GW2" s="356"/>
      <c r="GX2" s="356"/>
      <c r="GY2" s="356"/>
      <c r="GZ2" s="356"/>
      <c r="HA2" s="357"/>
      <c r="HB2" s="343" t="s">
        <v>317</v>
      </c>
      <c r="HC2" s="343"/>
      <c r="HD2" s="355" t="s">
        <v>345</v>
      </c>
      <c r="HE2" s="262" t="s">
        <v>211</v>
      </c>
      <c r="HF2" s="262" t="s">
        <v>160</v>
      </c>
      <c r="HG2" s="356"/>
      <c r="HH2" s="356"/>
      <c r="HI2" s="356"/>
      <c r="HJ2" s="356"/>
      <c r="HK2" s="357"/>
      <c r="HL2" s="343" t="s">
        <v>317</v>
      </c>
      <c r="HM2" s="343"/>
    </row>
    <row xmlns:x14ac="http://schemas.microsoft.com/office/spreadsheetml/2009/9/ac" r="3" s="271" customFormat="true" ht="18" customHeight="true" x14ac:dyDescent="0.25">
      <c r="A3" s="602"/>
      <c r="B3" s="263" t="s">
        <v>203</v>
      </c>
      <c r="C3" s="264" t="s">
        <v>56</v>
      </c>
      <c r="D3" s="265" t="s">
        <v>7</v>
      </c>
      <c r="E3" s="266" t="s">
        <v>1</v>
      </c>
      <c r="F3" s="266" t="s">
        <v>2</v>
      </c>
      <c r="G3" s="266" t="s">
        <v>16</v>
      </c>
      <c r="H3" s="266" t="s">
        <v>17</v>
      </c>
      <c r="I3" s="267" t="s">
        <v>18</v>
      </c>
      <c r="J3" s="268"/>
      <c r="K3" s="268"/>
      <c r="L3" s="263" t="s">
        <v>203</v>
      </c>
      <c r="M3" s="264" t="s">
        <v>56</v>
      </c>
      <c r="N3" s="265" t="s">
        <v>7</v>
      </c>
      <c r="O3" s="266" t="s">
        <v>1</v>
      </c>
      <c r="P3" s="266" t="s">
        <v>2</v>
      </c>
      <c r="Q3" s="266" t="s">
        <v>16</v>
      </c>
      <c r="R3" s="266" t="s">
        <v>17</v>
      </c>
      <c r="S3" s="267" t="s">
        <v>18</v>
      </c>
      <c r="T3" s="268"/>
      <c r="U3" s="268"/>
      <c r="V3" s="263" t="s">
        <v>203</v>
      </c>
      <c r="W3" s="264" t="s">
        <v>56</v>
      </c>
      <c r="X3" s="265" t="s">
        <v>7</v>
      </c>
      <c r="Y3" s="266" t="s">
        <v>1</v>
      </c>
      <c r="Z3" s="266" t="s">
        <v>2</v>
      </c>
      <c r="AA3" s="266" t="s">
        <v>16</v>
      </c>
      <c r="AB3" s="266" t="s">
        <v>17</v>
      </c>
      <c r="AC3" s="267" t="s">
        <v>18</v>
      </c>
      <c r="AD3" s="268"/>
      <c r="AE3" s="268"/>
      <c r="AF3" s="263" t="s">
        <v>203</v>
      </c>
      <c r="AG3" s="264" t="s">
        <v>56</v>
      </c>
      <c r="AH3" s="265" t="s">
        <v>7</v>
      </c>
      <c r="AI3" s="266" t="s">
        <v>1</v>
      </c>
      <c r="AJ3" s="266" t="s">
        <v>2</v>
      </c>
      <c r="AK3" s="266" t="s">
        <v>16</v>
      </c>
      <c r="AL3" s="266" t="s">
        <v>17</v>
      </c>
      <c r="AM3" s="267" t="s">
        <v>18</v>
      </c>
      <c r="AN3" s="268"/>
      <c r="AO3" s="268"/>
      <c r="AP3" s="263" t="s">
        <v>203</v>
      </c>
      <c r="AQ3" s="264" t="s">
        <v>56</v>
      </c>
      <c r="AR3" s="265" t="s">
        <v>7</v>
      </c>
      <c r="AS3" s="266" t="s">
        <v>1</v>
      </c>
      <c r="AT3" s="266" t="s">
        <v>2</v>
      </c>
      <c r="AU3" s="266" t="s">
        <v>16</v>
      </c>
      <c r="AV3" s="266" t="s">
        <v>17</v>
      </c>
      <c r="AW3" s="267" t="s">
        <v>18</v>
      </c>
      <c r="AX3" s="268"/>
      <c r="AY3" s="268"/>
      <c r="AZ3" s="263" t="s">
        <v>203</v>
      </c>
      <c r="BA3" s="269" t="s">
        <v>56</v>
      </c>
      <c r="BB3" s="265" t="s">
        <v>7</v>
      </c>
      <c r="BC3" s="266" t="s">
        <v>1</v>
      </c>
      <c r="BD3" s="266" t="s">
        <v>2</v>
      </c>
      <c r="BE3" s="266" t="s">
        <v>16</v>
      </c>
      <c r="BF3" s="266" t="s">
        <v>17</v>
      </c>
      <c r="BG3" s="267" t="s">
        <v>18</v>
      </c>
      <c r="BH3" s="268"/>
      <c r="BI3" s="268"/>
      <c r="BJ3" s="263" t="s">
        <v>203</v>
      </c>
      <c r="BK3" s="264" t="s">
        <v>56</v>
      </c>
      <c r="BL3" s="265" t="s">
        <v>7</v>
      </c>
      <c r="BM3" s="266" t="s">
        <v>1</v>
      </c>
      <c r="BN3" s="266" t="s">
        <v>2</v>
      </c>
      <c r="BO3" s="266" t="s">
        <v>16</v>
      </c>
      <c r="BP3" s="266" t="s">
        <v>17</v>
      </c>
      <c r="BQ3" s="267" t="s">
        <v>18</v>
      </c>
      <c r="BR3" s="268"/>
      <c r="BS3" s="268"/>
      <c r="BT3" s="263" t="s">
        <v>203</v>
      </c>
      <c r="BU3" s="264" t="s">
        <v>56</v>
      </c>
      <c r="BV3" s="265" t="s">
        <v>7</v>
      </c>
      <c r="BW3" s="266" t="s">
        <v>1</v>
      </c>
      <c r="BX3" s="266" t="s">
        <v>2</v>
      </c>
      <c r="BY3" s="266" t="s">
        <v>16</v>
      </c>
      <c r="BZ3" s="266" t="s">
        <v>17</v>
      </c>
      <c r="CA3" s="267" t="s">
        <v>18</v>
      </c>
      <c r="CB3" s="268"/>
      <c r="CC3" s="268"/>
      <c r="CD3" s="263" t="s">
        <v>203</v>
      </c>
      <c r="CE3" s="264" t="s">
        <v>56</v>
      </c>
      <c r="CF3" s="265" t="s">
        <v>7</v>
      </c>
      <c r="CG3" s="266" t="s">
        <v>1</v>
      </c>
      <c r="CH3" s="266" t="s">
        <v>2</v>
      </c>
      <c r="CI3" s="266" t="s">
        <v>16</v>
      </c>
      <c r="CJ3" s="266" t="s">
        <v>17</v>
      </c>
      <c r="CK3" s="267" t="s">
        <v>18</v>
      </c>
      <c r="CL3" s="268"/>
      <c r="CM3" s="268"/>
      <c r="CN3" s="263" t="s">
        <v>203</v>
      </c>
      <c r="CO3" s="264" t="s">
        <v>56</v>
      </c>
      <c r="CP3" s="265" t="s">
        <v>7</v>
      </c>
      <c r="CQ3" s="266" t="s">
        <v>1</v>
      </c>
      <c r="CR3" s="266" t="s">
        <v>2</v>
      </c>
      <c r="CS3" s="266" t="s">
        <v>16</v>
      </c>
      <c r="CT3" s="266" t="s">
        <v>17</v>
      </c>
      <c r="CU3" s="267" t="s">
        <v>18</v>
      </c>
      <c r="CV3" s="268"/>
      <c r="CW3" s="268"/>
      <c r="CX3" s="263" t="s">
        <v>203</v>
      </c>
      <c r="CY3" s="264" t="s">
        <v>56</v>
      </c>
      <c r="CZ3" s="265" t="s">
        <v>7</v>
      </c>
      <c r="DA3" s="266" t="s">
        <v>1</v>
      </c>
      <c r="DB3" s="266" t="s">
        <v>2</v>
      </c>
      <c r="DC3" s="266" t="s">
        <v>16</v>
      </c>
      <c r="DD3" s="266" t="s">
        <v>17</v>
      </c>
      <c r="DE3" s="267" t="s">
        <v>18</v>
      </c>
      <c r="DF3" s="268"/>
      <c r="DG3" s="268"/>
      <c r="DH3" s="263" t="s">
        <v>203</v>
      </c>
      <c r="DI3" s="264" t="s">
        <v>56</v>
      </c>
      <c r="DJ3" s="265" t="s">
        <v>7</v>
      </c>
      <c r="DK3" s="266" t="s">
        <v>1</v>
      </c>
      <c r="DL3" s="266" t="s">
        <v>2</v>
      </c>
      <c r="DM3" s="266" t="s">
        <v>16</v>
      </c>
      <c r="DN3" s="266" t="s">
        <v>17</v>
      </c>
      <c r="DO3" s="267" t="s">
        <v>18</v>
      </c>
      <c r="DP3" s="268"/>
      <c r="DQ3" s="268"/>
      <c r="DR3" s="263" t="s">
        <v>203</v>
      </c>
      <c r="DS3" s="264" t="s">
        <v>56</v>
      </c>
      <c r="DT3" s="265" t="s">
        <v>7</v>
      </c>
      <c r="DU3" s="266" t="s">
        <v>1</v>
      </c>
      <c r="DV3" s="266" t="s">
        <v>2</v>
      </c>
      <c r="DW3" s="266" t="s">
        <v>16</v>
      </c>
      <c r="DX3" s="266" t="s">
        <v>17</v>
      </c>
      <c r="DY3" s="267" t="s">
        <v>18</v>
      </c>
      <c r="DZ3" s="268"/>
      <c r="EA3" s="268"/>
      <c r="EB3" s="263" t="s">
        <v>203</v>
      </c>
      <c r="EC3" s="264" t="s">
        <v>56</v>
      </c>
      <c r="ED3" s="265" t="s">
        <v>7</v>
      </c>
      <c r="EE3" s="266" t="s">
        <v>1</v>
      </c>
      <c r="EF3" s="266" t="s">
        <v>2</v>
      </c>
      <c r="EG3" s="266" t="s">
        <v>16</v>
      </c>
      <c r="EH3" s="266" t="s">
        <v>17</v>
      </c>
      <c r="EI3" s="267" t="s">
        <v>18</v>
      </c>
      <c r="EJ3" s="268"/>
      <c r="EK3" s="268"/>
      <c r="EL3" s="263" t="s">
        <v>203</v>
      </c>
      <c r="EM3" s="264" t="s">
        <v>56</v>
      </c>
      <c r="EN3" s="265" t="s">
        <v>7</v>
      </c>
      <c r="EO3" s="266" t="s">
        <v>1</v>
      </c>
      <c r="EP3" s="266" t="s">
        <v>2</v>
      </c>
      <c r="EQ3" s="266" t="s">
        <v>16</v>
      </c>
      <c r="ER3" s="266" t="s">
        <v>17</v>
      </c>
      <c r="ES3" s="267" t="s">
        <v>18</v>
      </c>
      <c r="ET3" s="268"/>
      <c r="EU3" s="268"/>
      <c r="EV3" s="263" t="s">
        <v>203</v>
      </c>
      <c r="EW3" s="264" t="s">
        <v>56</v>
      </c>
      <c r="EX3" s="265" t="s">
        <v>7</v>
      </c>
      <c r="EY3" s="266" t="s">
        <v>1</v>
      </c>
      <c r="EZ3" s="266" t="s">
        <v>2</v>
      </c>
      <c r="FA3" s="266" t="s">
        <v>16</v>
      </c>
      <c r="FB3" s="266" t="s">
        <v>17</v>
      </c>
      <c r="FC3" s="267" t="s">
        <v>18</v>
      </c>
      <c r="FD3" s="268"/>
      <c r="FE3" s="268"/>
      <c r="FF3" s="263" t="s">
        <v>203</v>
      </c>
      <c r="FG3" s="264" t="s">
        <v>56</v>
      </c>
      <c r="FH3" s="265" t="s">
        <v>7</v>
      </c>
      <c r="FI3" s="266" t="s">
        <v>1</v>
      </c>
      <c r="FJ3" s="266" t="s">
        <v>2</v>
      </c>
      <c r="FK3" s="266" t="s">
        <v>16</v>
      </c>
      <c r="FL3" s="266" t="s">
        <v>17</v>
      </c>
      <c r="FM3" s="267" t="s">
        <v>18</v>
      </c>
      <c r="FN3" s="268"/>
      <c r="FO3" s="268"/>
      <c r="FP3" s="263" t="s">
        <v>203</v>
      </c>
      <c r="FQ3" s="264" t="s">
        <v>56</v>
      </c>
      <c r="FR3" s="265" t="s">
        <v>7</v>
      </c>
      <c r="FS3" s="266" t="s">
        <v>1</v>
      </c>
      <c r="FT3" s="266" t="s">
        <v>2</v>
      </c>
      <c r="FU3" s="266" t="s">
        <v>16</v>
      </c>
      <c r="FV3" s="266" t="s">
        <v>17</v>
      </c>
      <c r="FW3" s="267" t="s">
        <v>18</v>
      </c>
      <c r="FX3" s="268"/>
      <c r="FY3" s="268"/>
      <c r="FZ3" s="263" t="s">
        <v>203</v>
      </c>
      <c r="GA3" s="264" t="s">
        <v>56</v>
      </c>
      <c r="GB3" s="265" t="s">
        <v>7</v>
      </c>
      <c r="GC3" s="266" t="s">
        <v>1</v>
      </c>
      <c r="GD3" s="266" t="s">
        <v>2</v>
      </c>
      <c r="GE3" s="266" t="s">
        <v>16</v>
      </c>
      <c r="GF3" s="266" t="s">
        <v>17</v>
      </c>
      <c r="GG3" s="267" t="s">
        <v>18</v>
      </c>
      <c r="GH3" s="268"/>
      <c r="GI3" s="268"/>
      <c r="GJ3" s="263" t="s">
        <v>203</v>
      </c>
      <c r="GK3" s="264" t="s">
        <v>56</v>
      </c>
      <c r="GL3" s="265" t="s">
        <v>7</v>
      </c>
      <c r="GM3" s="266" t="s">
        <v>1</v>
      </c>
      <c r="GN3" s="266" t="s">
        <v>2</v>
      </c>
      <c r="GO3" s="266" t="s">
        <v>16</v>
      </c>
      <c r="GP3" s="266" t="s">
        <v>17</v>
      </c>
      <c r="GQ3" s="267" t="s">
        <v>18</v>
      </c>
      <c r="GR3" s="268"/>
      <c r="GS3" s="268"/>
      <c r="GT3" s="263" t="s">
        <v>203</v>
      </c>
      <c r="GU3" s="264" t="s">
        <v>56</v>
      </c>
      <c r="GV3" s="265" t="s">
        <v>7</v>
      </c>
      <c r="GW3" s="266" t="s">
        <v>1</v>
      </c>
      <c r="GX3" s="266" t="s">
        <v>2</v>
      </c>
      <c r="GY3" s="266" t="s">
        <v>16</v>
      </c>
      <c r="GZ3" s="266" t="s">
        <v>17</v>
      </c>
      <c r="HA3" s="267" t="s">
        <v>18</v>
      </c>
      <c r="HB3" s="268"/>
      <c r="HC3" s="268"/>
      <c r="HD3" s="263" t="s">
        <v>203</v>
      </c>
      <c r="HE3" s="264" t="s">
        <v>56</v>
      </c>
      <c r="HF3" s="265" t="s">
        <v>7</v>
      </c>
      <c r="HG3" s="266" t="s">
        <v>1</v>
      </c>
      <c r="HH3" s="266" t="s">
        <v>2</v>
      </c>
      <c r="HI3" s="266" t="s">
        <v>16</v>
      </c>
      <c r="HJ3" s="266" t="s">
        <v>17</v>
      </c>
      <c r="HK3" s="267" t="s">
        <v>18</v>
      </c>
      <c r="HL3" s="268"/>
      <c r="HM3" s="268"/>
      <c r="HN3" s="270"/>
      <c r="HX3" s="270"/>
      <c r="IH3" s="270"/>
    </row>
    <row xmlns:x14ac="http://schemas.microsoft.com/office/spreadsheetml/2009/9/ac" r="4" s="4" customFormat="true" x14ac:dyDescent="0.25">
      <c r="A4" s="412" t="str">
        <f>IF(ISBLANK('Data Summary'!A6),"",'Data Summary'!A6)</f>
        <v>MWI_2010_EMIS</v>
      </c>
      <c r="B4" s="123"/>
      <c r="C4" s="65" t="s">
        <v>24</v>
      </c>
      <c r="D4" s="9">
        <f>IF(COUNTA(D13)=0,"",D13)</f>
        <v>7.6</v>
      </c>
      <c r="E4" s="9">
        <f>IF(COUNTA(E13)=0,"",E13)</f>
        <v>4.0999999999999996</v>
      </c>
      <c r="F4" s="9">
        <f>IF(COUNTA(F13)=0,"",F13)</f>
        <v>7.9</v>
      </c>
      <c r="G4" s="9" t="str">
        <f t="shared" ref="G4:I4" si="0">IF(COUNTA(G13)=0,"",G13)</f>
        <v/>
      </c>
      <c r="H4" s="9">
        <f t="shared" si="0"/>
        <v>7.7</v>
      </c>
      <c r="I4" s="29">
        <f t="shared" si="0"/>
        <v>7</v>
      </c>
      <c r="J4" s="24"/>
      <c r="K4" s="24"/>
      <c r="L4" s="123"/>
      <c r="M4" s="65" t="s">
        <v>24</v>
      </c>
      <c r="N4" s="9" t="str">
        <f>IF(COUNTA(N13)=0,"",N13)</f>
        <v/>
      </c>
      <c r="O4" s="9" t="str">
        <f t="shared" ref="O4:S4" si="1">IF(COUNTA(O13)=0,"",O13)</f>
        <v/>
      </c>
      <c r="P4" s="9" t="str">
        <f t="shared" si="1"/>
        <v/>
      </c>
      <c r="Q4" s="9" t="str">
        <f t="shared" si="1"/>
        <v/>
      </c>
      <c r="R4" s="9" t="str">
        <f t="shared" si="1"/>
        <v/>
      </c>
      <c r="S4" s="29" t="str">
        <f t="shared" si="1"/>
        <v/>
      </c>
      <c r="T4" s="24"/>
      <c r="U4" s="24"/>
      <c r="V4" s="123"/>
      <c r="W4" s="15" t="s">
        <v>24</v>
      </c>
      <c r="X4" s="9">
        <f>IF(COUNTA(X13)=0,"",X13)</f>
        <v>10.5</v>
      </c>
      <c r="Y4" s="9">
        <f>IF(COUNTA(Y13)=0,"",Y13)</f>
        <v>9.3000000000000007</v>
      </c>
      <c r="Z4" s="9">
        <f>IF(COUNTA(Z13)=0,"",Z13)</f>
        <v>10.6</v>
      </c>
      <c r="AA4" s="9" t="str">
        <f t="shared" ref="AA4:AC4" si="2">IF(COUNTA(AA13)=0,"",AA13)</f>
        <v/>
      </c>
      <c r="AB4" s="9">
        <f t="shared" si="2"/>
        <v>9.6999999999999993</v>
      </c>
      <c r="AC4" s="29">
        <f t="shared" si="2"/>
        <v>15</v>
      </c>
      <c r="AD4" s="24"/>
      <c r="AE4" s="24"/>
      <c r="AF4" s="123"/>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3"/>
      <c r="AQ4" s="15" t="s">
        <v>24</v>
      </c>
      <c r="AR4" s="9">
        <f>IF(COUNTA(AR13)=0,"",AR13)</f>
        <v>6.2</v>
      </c>
      <c r="AS4" s="9">
        <f>IF(COUNTA(AS13)=0,"",AS13)</f>
        <v>3.3</v>
      </c>
      <c r="AT4" s="9">
        <f>IF(COUNTA(AT13)=0,"",AT13)</f>
        <v>6.5</v>
      </c>
      <c r="AU4" s="9" t="str">
        <f t="shared" ref="AU4:AW4" si="4">IF(COUNTA(AU13)=0,"",AU13)</f>
        <v/>
      </c>
      <c r="AV4" s="9">
        <f t="shared" si="4"/>
        <v>6.6</v>
      </c>
      <c r="AW4" s="29">
        <f t="shared" si="4"/>
        <v>4</v>
      </c>
      <c r="AX4" s="24"/>
      <c r="AY4" s="24"/>
      <c r="AZ4" s="123"/>
      <c r="BA4" s="65" t="s">
        <v>24</v>
      </c>
      <c r="BB4" s="9" t="str">
        <f t="shared" ref="BB4:BG4" si="5">IF(COUNTA(BB13)=0,"",BB13)</f>
        <v/>
      </c>
      <c r="BC4" s="9" t="str">
        <f t="shared" si="5"/>
        <v/>
      </c>
      <c r="BD4" s="9" t="str">
        <f t="shared" si="5"/>
        <v/>
      </c>
      <c r="BE4" s="9" t="str">
        <f t="shared" si="5"/>
        <v/>
      </c>
      <c r="BF4" s="9" t="str">
        <f t="shared" si="5"/>
        <v/>
      </c>
      <c r="BG4" s="29" t="str">
        <f t="shared" si="5"/>
        <v/>
      </c>
      <c r="BH4" s="24"/>
      <c r="BI4" s="24"/>
      <c r="BJ4" s="123"/>
      <c r="BK4" s="15" t="s">
        <v>24</v>
      </c>
      <c r="BL4" s="9">
        <f>IF(COUNTA(BL13)=0,"",BL13)</f>
        <v>4.9000000000000004</v>
      </c>
      <c r="BM4" s="9">
        <f>IF(COUNTA(BM13)=0,"",BM13)</f>
        <v>2.2000000000000002</v>
      </c>
      <c r="BN4" s="9">
        <f>IF(COUNTA(BN13)=0,"",BN13)</f>
        <v>5.3</v>
      </c>
      <c r="BO4" s="9" t="str">
        <f t="shared" ref="BO4:BQ4" si="6">IF(COUNTA(BO13)=0,"",BO13)</f>
        <v/>
      </c>
      <c r="BP4" s="9">
        <f t="shared" si="6"/>
        <v>5.0999999999999996</v>
      </c>
      <c r="BQ4" s="29">
        <f t="shared" si="6"/>
        <v>4.2</v>
      </c>
      <c r="BR4" s="24"/>
      <c r="BS4" s="24"/>
      <c r="BT4" s="123"/>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3"/>
      <c r="CE4" s="15" t="s">
        <v>24</v>
      </c>
      <c r="CF4" s="9" t="str">
        <f t="shared" ref="CF4:CK4" si="8">IF(COUNTA(CF13)=0,"",CF13)</f>
        <v/>
      </c>
      <c r="CG4" s="9" t="str">
        <f t="shared" si="8"/>
        <v/>
      </c>
      <c r="CH4" s="9" t="str">
        <f t="shared" si="8"/>
        <v/>
      </c>
      <c r="CI4" s="9" t="str">
        <f t="shared" si="8"/>
        <v/>
      </c>
      <c r="CJ4" s="9">
        <f t="shared" si="8"/>
        <v>28.299999999999997</v>
      </c>
      <c r="CK4" s="29" t="str">
        <f t="shared" si="8"/>
        <v/>
      </c>
      <c r="CL4" s="24"/>
      <c r="CM4" s="24"/>
      <c r="CN4" s="123"/>
      <c r="CO4" s="15" t="s">
        <v>24</v>
      </c>
      <c r="CP4" s="9">
        <f>IF(COUNTA(CP13)=0,"",CP13)</f>
        <v>6</v>
      </c>
      <c r="CQ4" s="9">
        <f>IF(COUNTA(CQ13)=0,"",CQ13)</f>
        <v>3.4</v>
      </c>
      <c r="CR4" s="9">
        <f>IF(COUNTA(CR13)=0,"",CR13)</f>
        <v>6.3</v>
      </c>
      <c r="CS4" s="9" t="str">
        <f t="shared" ref="CS4:CU4" si="9">IF(COUNTA(CS13)=0,"",CS13)</f>
        <v/>
      </c>
      <c r="CT4" s="9">
        <f t="shared" si="9"/>
        <v>5.6</v>
      </c>
      <c r="CU4" s="29">
        <f t="shared" si="9"/>
        <v>7.6</v>
      </c>
      <c r="CV4" s="24"/>
      <c r="CW4" s="24"/>
      <c r="CX4" s="123"/>
      <c r="CY4" s="15" t="s">
        <v>24</v>
      </c>
      <c r="CZ4" s="9">
        <f>IF(COUNTA(CZ13)=0,"",CZ13)</f>
        <v>5.6</v>
      </c>
      <c r="DA4" s="9">
        <f>IF(COUNTA(DA13)=0,"",DA13)</f>
        <v>1.6</v>
      </c>
      <c r="DB4" s="9">
        <f>IF(COUNTA(DB13)=0,"",DB13)</f>
        <v>6</v>
      </c>
      <c r="DC4" s="9" t="str">
        <f t="shared" ref="DC4:DE4" si="10">IF(COUNTA(DC13)=0,"",DC13)</f>
        <v/>
      </c>
      <c r="DD4" s="9">
        <f t="shared" si="10"/>
        <v>6.2</v>
      </c>
      <c r="DE4" s="29">
        <f t="shared" si="10"/>
        <v>2.9</v>
      </c>
      <c r="DF4" s="24"/>
      <c r="DG4" s="24"/>
      <c r="DH4" s="123"/>
      <c r="DI4" s="15" t="s">
        <v>24</v>
      </c>
      <c r="DJ4" s="9" t="str">
        <f t="shared" ref="DJ4:DO4" si="11">IF(COUNTA(DJ13)=0,"",DJ13)</f>
        <v/>
      </c>
      <c r="DK4" s="9" t="str">
        <f t="shared" si="11"/>
        <v/>
      </c>
      <c r="DL4" s="9" t="str">
        <f t="shared" si="11"/>
        <v/>
      </c>
      <c r="DM4" s="9" t="str">
        <f t="shared" si="11"/>
        <v/>
      </c>
      <c r="DN4" s="9" t="str">
        <f t="shared" si="11"/>
        <v/>
      </c>
      <c r="DO4" s="29" t="str">
        <f t="shared" si="11"/>
        <v/>
      </c>
      <c r="DP4" s="24"/>
      <c r="DQ4" s="24"/>
      <c r="DR4" s="123"/>
      <c r="DS4" s="15" t="s">
        <v>24</v>
      </c>
      <c r="DT4" s="9">
        <f>IF(COUNTA(DT13)=0,"",DT13)</f>
        <v>5.6</v>
      </c>
      <c r="DU4" s="9">
        <f>IF(COUNTA(DU13)=0,"",DU13)</f>
        <v>1.6</v>
      </c>
      <c r="DV4" s="9">
        <f>IF(COUNTA(DV13)=0,"",DV13)</f>
        <v>6</v>
      </c>
      <c r="DW4" s="9" t="str">
        <f t="shared" ref="DW4:DY4" si="12">IF(COUNTA(DW13)=0,"",DW13)</f>
        <v/>
      </c>
      <c r="DX4" s="9">
        <f t="shared" si="12"/>
        <v>6.3</v>
      </c>
      <c r="DY4" s="29">
        <f t="shared" si="12"/>
        <v>2.4</v>
      </c>
      <c r="DZ4" s="24"/>
      <c r="EA4" s="24"/>
      <c r="EB4" s="123"/>
      <c r="EC4" s="15" t="s">
        <v>24</v>
      </c>
      <c r="ED4" s="9" t="str">
        <f t="shared" ref="ED4:EI4" si="13">IF(COUNTA(ED13)=0,"",ED13)</f>
        <v/>
      </c>
      <c r="EE4" s="9" t="str">
        <f t="shared" si="13"/>
        <v/>
      </c>
      <c r="EF4" s="9" t="str">
        <f t="shared" si="13"/>
        <v/>
      </c>
      <c r="EG4" s="9" t="str">
        <f t="shared" si="13"/>
        <v/>
      </c>
      <c r="EH4" s="9" t="str">
        <f t="shared" si="13"/>
        <v/>
      </c>
      <c r="EI4" s="29" t="str">
        <f t="shared" si="13"/>
        <v/>
      </c>
      <c r="EJ4" s="24"/>
      <c r="EK4" s="24"/>
      <c r="EL4" s="123"/>
      <c r="EM4" s="15" t="s">
        <v>24</v>
      </c>
      <c r="EN4" s="9">
        <f t="shared" ref="EN4:ES4" si="14">IF(COUNTA(EN13)=0,"",EN13)</f>
        <v>7.1698964693389966</v>
      </c>
      <c r="EO4" s="9" t="str">
        <f t="shared" si="14"/>
        <v/>
      </c>
      <c r="EP4" s="9" t="str">
        <f t="shared" si="14"/>
        <v/>
      </c>
      <c r="EQ4" s="9" t="str">
        <f t="shared" si="14"/>
        <v/>
      </c>
      <c r="ER4" s="9">
        <f t="shared" si="14"/>
        <v>6</v>
      </c>
      <c r="ES4" s="29">
        <f t="shared" si="14"/>
        <v>12</v>
      </c>
      <c r="ET4" s="24"/>
      <c r="EU4" s="24"/>
      <c r="EV4" s="123"/>
      <c r="EW4" s="15" t="s">
        <v>24</v>
      </c>
      <c r="EX4" s="9" t="str">
        <f t="shared" ref="EX4:FC4" si="15">IF(COUNTA(EX13)=0,"",EX13)</f>
        <v/>
      </c>
      <c r="EY4" s="9" t="str">
        <f t="shared" si="15"/>
        <v/>
      </c>
      <c r="EZ4" s="9" t="str">
        <f t="shared" si="15"/>
        <v/>
      </c>
      <c r="FA4" s="9" t="str">
        <f t="shared" si="15"/>
        <v/>
      </c>
      <c r="FB4" s="9" t="str">
        <f t="shared" si="15"/>
        <v/>
      </c>
      <c r="FC4" s="29" t="str">
        <f t="shared" si="15"/>
        <v/>
      </c>
      <c r="FD4" s="24"/>
      <c r="FE4" s="24"/>
      <c r="FF4" s="123"/>
      <c r="FG4" s="195" t="s">
        <v>24</v>
      </c>
      <c r="FH4" s="9">
        <f t="shared" ref="FH4:FM4" si="16">IF(COUNTA(FH13)=0,"",FH13)</f>
        <v>4.4444400000000002</v>
      </c>
      <c r="FI4" s="9" t="str">
        <f t="shared" si="16"/>
        <v/>
      </c>
      <c r="FJ4" s="9">
        <f t="shared" si="16"/>
        <v>4.4444400000000002</v>
      </c>
      <c r="FK4" s="9" t="str">
        <f t="shared" si="16"/>
        <v/>
      </c>
      <c r="FL4" s="9" t="str">
        <f t="shared" si="16"/>
        <v/>
      </c>
      <c r="FM4" s="29" t="str">
        <f t="shared" si="16"/>
        <v/>
      </c>
      <c r="FN4" s="24"/>
      <c r="FO4" s="24"/>
      <c r="FP4" s="123"/>
      <c r="FQ4" s="15" t="s">
        <v>24</v>
      </c>
      <c r="FR4" s="9">
        <f t="shared" ref="FR4:FW4" si="17">IF(COUNTA(FR13)=0,"",FR13)</f>
        <v>3.3708892071344883</v>
      </c>
      <c r="FS4" s="9" t="str">
        <f t="shared" si="17"/>
        <v/>
      </c>
      <c r="FT4" s="9" t="str">
        <f t="shared" si="17"/>
        <v/>
      </c>
      <c r="FU4" s="9" t="str">
        <f t="shared" si="17"/>
        <v/>
      </c>
      <c r="FV4" s="9">
        <f t="shared" si="17"/>
        <v>3.7</v>
      </c>
      <c r="FW4" s="29">
        <f t="shared" si="17"/>
        <v>2</v>
      </c>
      <c r="FX4" s="24"/>
      <c r="FY4" s="24"/>
      <c r="FZ4" s="123"/>
      <c r="GA4" s="15" t="s">
        <v>24</v>
      </c>
      <c r="GB4" s="9" t="str">
        <f t="shared" ref="GB4:GG4" si="18">IF(COUNTA(GB13)=0,"",GB13)</f>
        <v/>
      </c>
      <c r="GC4" s="9" t="str">
        <f t="shared" si="18"/>
        <v/>
      </c>
      <c r="GD4" s="9" t="str">
        <f t="shared" si="18"/>
        <v/>
      </c>
      <c r="GE4" s="9" t="str">
        <f t="shared" si="18"/>
        <v/>
      </c>
      <c r="GF4" s="9" t="str">
        <f t="shared" si="18"/>
        <v/>
      </c>
      <c r="GG4" s="29" t="str">
        <f t="shared" si="18"/>
        <v/>
      </c>
      <c r="GH4" s="24"/>
      <c r="GI4" s="24"/>
      <c r="GJ4" s="123"/>
      <c r="GK4" s="15" t="s">
        <v>24</v>
      </c>
      <c r="GL4" s="9" t="str">
        <f t="shared" ref="GL4:GQ4" si="19">IF(COUNTA(GL13)=0,"",GL13)</f>
        <v/>
      </c>
      <c r="GM4" s="9" t="str">
        <f t="shared" si="19"/>
        <v/>
      </c>
      <c r="GN4" s="9" t="str">
        <f t="shared" si="19"/>
        <v/>
      </c>
      <c r="GO4" s="9" t="str">
        <f t="shared" si="19"/>
        <v/>
      </c>
      <c r="GP4" s="9" t="str">
        <f t="shared" si="19"/>
        <v/>
      </c>
      <c r="GQ4" s="29" t="str">
        <f t="shared" si="19"/>
        <v/>
      </c>
      <c r="GR4" s="24"/>
      <c r="GS4" s="24"/>
      <c r="GT4" s="123"/>
      <c r="GU4" s="15" t="s">
        <v>24</v>
      </c>
      <c r="GV4" s="9" t="str">
        <f t="shared" ref="GV4:HA4" si="20">IF(COUNTA(GV13)=0,"",GV13)</f>
        <v/>
      </c>
      <c r="GW4" s="9" t="str">
        <f t="shared" si="20"/>
        <v/>
      </c>
      <c r="GX4" s="9" t="str">
        <f t="shared" si="20"/>
        <v/>
      </c>
      <c r="GY4" s="9" t="str">
        <f t="shared" si="20"/>
        <v/>
      </c>
      <c r="GZ4" s="9" t="str">
        <f t="shared" si="20"/>
        <v/>
      </c>
      <c r="HA4" s="29" t="str">
        <f t="shared" si="20"/>
        <v/>
      </c>
      <c r="HB4" s="24"/>
      <c r="HC4" s="24"/>
      <c r="HD4" s="123"/>
      <c r="HE4" s="15" t="s">
        <v>24</v>
      </c>
      <c r="HF4" s="9" t="str">
        <f t="shared" ref="HF4:HK4" si="21">IF(COUNTA(HF13)=0,"",HF13)</f>
        <v/>
      </c>
      <c r="HG4" s="9" t="str">
        <f t="shared" si="21"/>
        <v/>
      </c>
      <c r="HH4" s="9" t="str">
        <f t="shared" si="21"/>
        <v/>
      </c>
      <c r="HI4" s="9" t="str">
        <f t="shared" si="21"/>
        <v/>
      </c>
      <c r="HJ4" s="9" t="str">
        <f t="shared" si="21"/>
        <v/>
      </c>
      <c r="HK4" s="29" t="str">
        <f t="shared" si="21"/>
        <v/>
      </c>
      <c r="HL4" s="24"/>
      <c r="HM4" s="24"/>
      <c r="HN4" s="134"/>
      <c r="HX4" s="134"/>
      <c r="IH4" s="134"/>
    </row>
    <row xmlns:x14ac="http://schemas.microsoft.com/office/spreadsheetml/2009/9/ac" r="5" s="4" customFormat="true" x14ac:dyDescent="0.25">
      <c r="A5" s="412" t="str">
        <f ca="true">IF(ISBLANK('Data Summary'!A7),"",'Data Summary'!A7)</f>
        <v>MWI_2010_UIS</v>
      </c>
      <c r="B5" s="123"/>
      <c r="C5" s="65" t="s">
        <v>0</v>
      </c>
      <c r="D5" s="9">
        <f>IF((COUNTA(D14:D25)=0)+(COUNTA(D13)=0),"",100-D13-SUMPRODUCT(C14:C25,D14:D25))</f>
        <v>11.650000000000006</v>
      </c>
      <c r="E5" s="9">
        <f>IF((COUNTA(E14:E25)=0)+(COUNTA(E13)=0),"",100-E13-SUMPRODUCT(C14:C25,E14:E25))</f>
        <v>-4.9999999999982947E-2</v>
      </c>
      <c r="F5" s="9">
        <f>IF((COUNTA(F14:F25)=0)+(COUNTA(F13)=0),"",100-F13-SUMPRODUCT(C14:C25,F14:F25))</f>
        <v>12.450000000000003</v>
      </c>
      <c r="G5" s="9" t="str">
        <f>IF((COUNTA(G14:G25)=0)+(COUNTA(G13)=0),"",100-G13-SUMPRODUCT(C14:C25,G14:G25))</f>
        <v/>
      </c>
      <c r="H5" s="9">
        <f>IF((COUNTA(H14:H25)=0)+(COUNTA(H13)=0),"",100-H13-SUMPRODUCT(C14:C25,H14:H25))</f>
        <v>13.000000000000014</v>
      </c>
      <c r="I5" s="29">
        <f>IF((COUNTA(I14:I25)=0)+(COUNTA(I13)=0),"",100-I13-SUMPRODUCT(C14:C25,I14:I25))</f>
        <v>4.6500000000000199</v>
      </c>
      <c r="J5" s="24"/>
      <c r="K5" s="24"/>
      <c r="L5" s="123"/>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c r="S5" s="29"/>
      <c r="T5" s="24"/>
      <c r="U5" s="24"/>
      <c r="V5" s="123"/>
      <c r="W5" s="15" t="s">
        <v>0</v>
      </c>
      <c r="X5" s="9">
        <f>IF((COUNTA(X14:X25)=0)+(COUNTA(X13)=0),"",100-X13-SUMPRODUCT(W14:W25,X14:X25))</f>
        <v>9.2000000000000028</v>
      </c>
      <c r="Y5" s="9">
        <f>IF((COUNTA(Y14:Y25)=0)+(COUNTA(Y13)=0),"",100-Y13-SUMPRODUCT(W14:W25,Y14:Y25))</f>
        <v>2.3000000000000114</v>
      </c>
      <c r="Z5" s="9">
        <f>IF((COUNTA(Z14:Z25)=0)+(COUNTA(Z13)=0),"",100-Z13-SUMPRODUCT(W14:W25,Z14:Z25))</f>
        <v>9.7999999999999972</v>
      </c>
      <c r="AA5" s="9" t="str">
        <f>IF((COUNTA(AA14:AA25)=0)+(COUNTA(AA13)=0),"",100-AA13-SUMPRODUCT(W14:W25,AA14:AA25))</f>
        <v/>
      </c>
      <c r="AB5" s="9">
        <f>IF((COUNTA(AB14:AB25)=0)+(COUNTA(AB13)=0),"",100-AB13-SUMPRODUCT(W14:W25,AB14:AB25))</f>
        <v>10.700000000000003</v>
      </c>
      <c r="AC5" s="29">
        <f>IF((COUNTA(AC14:AC25)=0)+(COUNTA(AC13)=0),"",100-AC13-SUMPRODUCT(W14:W25,AC14:AC25))</f>
        <v>1.9000000000000057</v>
      </c>
      <c r="AD5" s="24"/>
      <c r="AE5" s="24"/>
      <c r="AF5" s="123"/>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23"/>
      <c r="AQ5" s="15" t="s">
        <v>0</v>
      </c>
      <c r="AR5" s="9">
        <f>IF((COUNTA(AR14:AR25)=0)+(COUNTA(AR13)=0),"",100-AR13-SUMPRODUCT(AQ14:AQ25,AR14:AR25))</f>
        <v>9.2499999999999858</v>
      </c>
      <c r="AS5" s="9">
        <f>IF((COUNTA(AS14:AS25)=0)+(COUNTA(AS13)=0),"",100-AS13-SUMPRODUCT(AQ14:AQ25,AS14:AS25))</f>
        <v>4.7000000000000171</v>
      </c>
      <c r="AT5" s="9">
        <f>IF((COUNTA(AT14:AT25)=0)+(COUNTA(AT13)=0),"",100-AT13-SUMPRODUCT(AQ14:AQ25,AT14:AT25))</f>
        <v>9.8499999999999943</v>
      </c>
      <c r="AU5" s="9" t="str">
        <f>IF((COUNTA(AU14:AU25)=0)+(COUNTA(AU13)=0),"",100-AU13-SUMPRODUCT(AQ14:AQ25,AU14:AU25))</f>
        <v/>
      </c>
      <c r="AV5" s="9">
        <f>IF((COUNTA(AV14:AV25)=0)+(COUNTA(AV13)=0),"",100-AV13-SUMPRODUCT(AQ14:AQ25,AV14:AV25))</f>
        <v>10.299999999999997</v>
      </c>
      <c r="AW5" s="29">
        <f>IF((COUNTA(AW14:AW25)=0)+(COUNTA(AW13)=0),"",100-AW13-SUMPRODUCT(AQ14:AQ25,AW14:AW25))</f>
        <v>4.5499999999999972</v>
      </c>
      <c r="AX5" s="24"/>
      <c r="AY5" s="24"/>
      <c r="AZ5" s="123"/>
      <c r="BA5" s="6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3"/>
      <c r="BK5" s="15" t="s">
        <v>0</v>
      </c>
      <c r="BL5" s="9">
        <f>IF((COUNTA(BL14:BL25)=0)+(COUNTA(BL13)=0),"",100-BL13-SUMPRODUCT(BK14:BK25,BL14:BL25))</f>
        <v>9.0499999999999972</v>
      </c>
      <c r="BM5" s="9">
        <f>IF((COUNTA(BM14:BM25)=0)+(COUNTA(BM13)=0),"",100-BM13-SUMPRODUCT(BK14:BK25,BM14:BM25))</f>
        <v>5.1500000000000057</v>
      </c>
      <c r="BN5" s="9">
        <f>IF((COUNTA(BN14:BN25)=0)+(COUNTA(BN13)=0),"",100-BN13-SUMPRODUCT(BK14:BK25,BN14:BN25))</f>
        <v>9.4500000000000028</v>
      </c>
      <c r="BO5" s="9" t="str">
        <f>IF((COUNTA(BO14:BO25)=0)+(COUNTA(BO13)=0),"",100-BO13-SUMPRODUCT(BK14:BK25,BO14:BO25))</f>
        <v/>
      </c>
      <c r="BP5" s="9">
        <f>IF((COUNTA(BP14:BP25)=0)+(COUNTA(BP13)=0),"",100-BP13-SUMPRODUCT(BK14:BK25,BP14:BP25))</f>
        <v>9.5999999999999943</v>
      </c>
      <c r="BQ5" s="29">
        <f>IF((COUNTA(BQ14:BQ25)=0)+(COUNTA(BQ13)=0),"",100-BQ13-SUMPRODUCT(BK14:BK25,BQ14:BQ25))</f>
        <v>6.5499999999999972</v>
      </c>
      <c r="BR5" s="24"/>
      <c r="BS5" s="24"/>
      <c r="BT5" s="123"/>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IF((COUNTA(CA14:CA25)=0)+(COUNTA(CA13)=0),"",100-CA13-SUMPRODUCT(BU14:BU25,CA14:CA25))</f>
        <v/>
      </c>
      <c r="CB5" s="24"/>
      <c r="CC5" s="24"/>
      <c r="CD5" s="123"/>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IF((COUNTA(CK14:CK25)=0)+(COUNTA(CK13)=0),"",100-CK13-SUMPRODUCT(CE14:CE25,CK14:CK25))</f>
        <v/>
      </c>
      <c r="CL5" s="24"/>
      <c r="CM5" s="24"/>
      <c r="CN5" s="123"/>
      <c r="CO5" s="15" t="s">
        <v>0</v>
      </c>
      <c r="CP5" s="9">
        <f>IF((COUNTA(CP14:CP25)=0)+(COUNTA(CP13)=0),"",100-CP13-SUMPRODUCT(CO14:CO25,CP14:CP25))</f>
        <v>6.7999999999999829</v>
      </c>
      <c r="CQ5" s="9">
        <f>IF((COUNTA(CQ14:CQ25)=0)+(COUNTA(CQ13)=0),"",100-CQ13-SUMPRODUCT(CO14:CO25,CQ14:CQ25))</f>
        <v>1.5000000000000142</v>
      </c>
      <c r="CR5" s="9">
        <f>IF((COUNTA(CR14:CR25)=0)+(COUNTA(CR13)=0),"",100-CR13-SUMPRODUCT(CO14:CO25,CR14:CR25))</f>
        <v>7.6000000000000085</v>
      </c>
      <c r="CS5" s="9" t="str">
        <f>IF((COUNTA(CS14:CS25)=0)+(COUNTA(CS13)=0),"",100-CS13-SUMPRODUCT(CO14:CO25,CS14:CS25))</f>
        <v/>
      </c>
      <c r="CT5" s="9">
        <f>IF((COUNTA(CT14:CT25)=0)+(COUNTA(CT13)=0),"",100-CT13-SUMPRODUCT(CO14:CO25,CT14:CT25))</f>
        <v>8.2000000000000028</v>
      </c>
      <c r="CU5" s="29">
        <f>IF((COUNTA(CU14:CU25)=0)+(COUNTA(CU13)=0),"",100-CU13-SUMPRODUCT(CO14:CO25,CU14:CU25))</f>
        <v>1.4000000000000057</v>
      </c>
      <c r="CV5" s="24"/>
      <c r="CW5" s="24"/>
      <c r="CX5" s="123"/>
      <c r="CY5" s="15" t="s">
        <v>0</v>
      </c>
      <c r="CZ5" s="9">
        <f>IF((COUNTA(CZ14:CZ25)=0)+(COUNTA(CZ13)=0),"",100-CZ13-SUMPRODUCT(CY14:CY25,CZ14:CZ25))</f>
        <v>6.9000000000000057</v>
      </c>
      <c r="DA5" s="9">
        <f>IF((COUNTA(DA14:DA25)=0)+(COUNTA(DA13)=0),"",100-DA13-SUMPRODUCT(CY14:CY25,DA14:DA25))</f>
        <v>1.5500000000000114</v>
      </c>
      <c r="DB5" s="9">
        <f>IF((COUNTA(DB14:DB25)=0)+(COUNTA(DB13)=0),"",100-DB13-SUMPRODUCT(CY14:CY25,DB14:DB25))</f>
        <v>7.6500000000000057</v>
      </c>
      <c r="DC5" s="9" t="str">
        <f>IF((COUNTA(DC14:DC25)=0)+(COUNTA(DC13)=0),"",100-DC13-SUMPRODUCT(CY14:CY25,DC14:DC25))</f>
        <v/>
      </c>
      <c r="DD5" s="9">
        <f>IF((COUNTA(DD14:DD25)=0)+(COUNTA(DD13)=0),"",100-DD13-SUMPRODUCT(CY14:CY25,DD14:DD25))</f>
        <v>7.3000000000000114</v>
      </c>
      <c r="DE5" s="29">
        <f>IF((COUNTA(DE14:DE25)=0)+(COUNTA(DE13)=0),"",100-DE13-SUMPRODUCT(CY14:CY25,DE14:DE25))</f>
        <v>5.5499999999999972</v>
      </c>
      <c r="DF5" s="24"/>
      <c r="DG5" s="24"/>
      <c r="DH5" s="123"/>
      <c r="DI5" s="15"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c r="DO5" s="29" t="str">
        <f>IF((COUNTA(DO14:DO25)=0)+(COUNTA(DO13)=0),"",100-DO13-SUMPRODUCT(DI14:DI25,DO14:DO25))</f>
        <v/>
      </c>
      <c r="DP5" s="24"/>
      <c r="DQ5" s="24"/>
      <c r="DR5" s="123"/>
      <c r="DS5" s="15" t="s">
        <v>0</v>
      </c>
      <c r="DT5" s="9">
        <f>IF((COUNTA(DT14:DT25)=0)+(COUNTA(DT13)=0),"",100-DT13-SUMPRODUCT(DS14:DS25,DT14:DT25))</f>
        <v>6.7999999999999972</v>
      </c>
      <c r="DU5" s="9">
        <f>IF((COUNTA(DU14:DU25)=0)+(COUNTA(DU13)=0),"",100-DU13-SUMPRODUCT(DS14:DS25,DU14:DU25))</f>
        <v>2.7000000000000171</v>
      </c>
      <c r="DV5" s="9">
        <f>IF((COUNTA(DV14:DV25)=0)+(COUNTA(DV13)=0),"",100-DV13-SUMPRODUCT(DS14:DS25,DV14:DV25))</f>
        <v>7.3500000000000085</v>
      </c>
      <c r="DW5" s="9" t="str">
        <f>IF((COUNTA(DW14:DW25)=0)+(COUNTA(DW13)=0),"",100-DW13-SUMPRODUCT(DS14:DS25,DW14:DW25))</f>
        <v/>
      </c>
      <c r="DX5" s="9">
        <f>IF((COUNTA(DX14:DX25)=0)+(COUNTA(DX13)=0),"",100-DX13-SUMPRODUCT(DS14:DS25,DX14:DX25))</f>
        <v>7</v>
      </c>
      <c r="DY5" s="29">
        <f>IF((COUNTA(DY14:DY25)=0)+(COUNTA(DY13)=0),"",100-DY13-SUMPRODUCT(DS14:DS25,DY14:DY25))</f>
        <v>6.1000000000000085</v>
      </c>
      <c r="DZ5" s="24"/>
      <c r="EA5" s="24"/>
      <c r="EB5" s="123"/>
      <c r="EC5" s="15"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c r="EI5" s="29" t="str">
        <f>IF((COUNTA(EI14:EI25)=0)+(COUNTA(EI13)=0),"",100-EI13-SUMPRODUCT(EC14:EC25,EI14:EI25))</f>
        <v/>
      </c>
      <c r="EJ5" s="24"/>
      <c r="EK5" s="24"/>
      <c r="EL5" s="123"/>
      <c r="EM5" s="15" t="s">
        <v>0</v>
      </c>
      <c r="EN5" s="9">
        <f>IF((COUNTA(EN14:EN25)=0)+(COUNTA(EN13)=0),"",100-EN13-SUMPRODUCT(EM14:EM25,EN14:EN25))</f>
        <v>4.8301035306610061</v>
      </c>
      <c r="EO5" s="9" t="str">
        <f>IF((COUNTA(EO14:EO25)=0)+(COUNTA(EO13)=0),"",100-EO13-SUMPRODUCT(EM14:EM25,EO14:EO25))</f>
        <v/>
      </c>
      <c r="EP5" s="9" t="str">
        <f>IF((COUNTA(EP14:EP25)=0)+(COUNTA(EP13)=0),"",100-EP13-SUMPRODUCT(EM14:EM25,EP14:EP25))</f>
        <v/>
      </c>
      <c r="EQ5" s="9" t="str">
        <f>IF((COUNTA(EQ14:EQ25)=0)+(COUNTA(EQ13)=0),"",100-EQ13-SUMPRODUCT(EM14:EM25,EQ14:EQ25))</f>
        <v/>
      </c>
      <c r="ER5" s="9">
        <f>IF((COUNTA(ER14:ER25)=0)+(COUNTA(ER13)=0),"",100-ER13-SUMPRODUCT(EM14:EM25,ER14:ER25))</f>
        <v>6</v>
      </c>
      <c r="ES5" s="29">
        <f>IF((COUNTA(ES14:ES25)=0)+(COUNTA(ES13)=0),"",100-ES13-SUMPRODUCT(EM14:EM25,ES14:ES25))</f>
        <v>0</v>
      </c>
      <c r="ET5" s="24"/>
      <c r="EU5" s="24"/>
      <c r="EV5" s="123"/>
      <c r="EW5" s="15" t="s">
        <v>0</v>
      </c>
      <c r="EX5" s="9" t="str">
        <f>IF((COUNTA(EX14:EX25)=0)+(COUNTA(EX13)=0),"",100-EX13-SUMPRODUCT(EW14:EW25,EX14:EX25))</f>
        <v/>
      </c>
      <c r="EY5" s="9" t="str">
        <f>IF((COUNTA(EY14:EY25)=0)+(COUNTA(EY13)=0),"",100-EY13-SUMPRODUCT(EW14:EW25,EY14:EY25))</f>
        <v/>
      </c>
      <c r="EZ5" s="9" t="str">
        <f>IF((COUNTA(EZ14:EZ25)=0)+(COUNTA(EZ13)=0),"",100-EZ13-SUMPRODUCT(EW14:EW25,EZ14:EZ25))</f>
        <v/>
      </c>
      <c r="FA5" s="9" t="str">
        <f>IF((COUNTA(FA14:FA25)=0)+(COUNTA(FA13)=0),"",100-FA13-SUMPRODUCT(EW14:EW25,FA14:FA25))</f>
        <v/>
      </c>
      <c r="FB5" s="9"/>
      <c r="FC5" s="29" t="str">
        <f>IF((COUNTA(FC14:FC25)=0)+(COUNTA(FC13)=0),"",100-FC13-SUMPRODUCT(EW14:EW25,FC14:FC25))</f>
        <v/>
      </c>
      <c r="FD5" s="24"/>
      <c r="FE5" s="24"/>
      <c r="FF5" s="123"/>
      <c r="FG5" s="195" t="s">
        <v>0</v>
      </c>
      <c r="FH5" s="9">
        <f>IF((COUNTA(FH14:FH25)=0)+(COUNTA(FH13)=0),"",100-FH13-SUMPRODUCT(FG14:FG25,FH14:FH25))</f>
        <v>5.5555599999999998</v>
      </c>
      <c r="FI5" s="9" t="str">
        <f>IF((COUNTA(FI14:FI25)=0)+(COUNTA(FI13)=0),"",100-FI13-SUMPRODUCT(FG14:FG25,FI14:FI25))</f>
        <v/>
      </c>
      <c r="FJ5" s="9">
        <f>IF((COUNTA(FJ14:FJ25)=0)+(COUNTA(FJ13)=0),"",100-FJ13-SUMPRODUCT(FG14:FG25,FJ14:FJ25))</f>
        <v>5.5555599999999998</v>
      </c>
      <c r="FK5" s="9" t="str">
        <f>IF((COUNTA(FK14:FK25)=0)+(COUNTA(FK13)=0),"",100-FK13-SUMPRODUCT(FG14:FG25,FK14:FK25))</f>
        <v/>
      </c>
      <c r="FL5" s="9" t="str">
        <f>IF((COUNTA(FL14:FL25)=0)+(COUNTA(FL13)=0),"",100-FL13-SUMPRODUCT(FG14:FG25,FL14:FL25))</f>
        <v/>
      </c>
      <c r="FM5" s="29" t="str">
        <f>IF((COUNTA(FM14:FM25)=0)+(COUNTA(FM13)=0),"",100-FM13-SUMPRODUCT(FG14:FG25,FM14:FM25))</f>
        <v/>
      </c>
      <c r="FN5" s="24"/>
      <c r="FO5" s="24"/>
      <c r="FP5" s="123"/>
      <c r="FQ5" s="15" t="s">
        <v>0</v>
      </c>
      <c r="FR5" s="9">
        <f>IF((COUNTA(FR14:FR25)=0)+(COUNTA(FR13)=0),"",100-FR13-SUMPRODUCT(FQ14:FQ25,FR14:FR25))</f>
        <v>4.7577919541726459</v>
      </c>
      <c r="FS5" s="9" t="str">
        <f>IF((COUNTA(FS14:FS25)=0)+(COUNTA(FS13)=0),"",100-FS13-SUMPRODUCT(FQ14:FQ25,FS14:FS25))</f>
        <v/>
      </c>
      <c r="FT5" s="9" t="str">
        <f>IF((COUNTA(FT14:FT25)=0)+(COUNTA(FT13)=0),"",100-FT13-SUMPRODUCT(FQ14:FQ25,FT14:FT25))</f>
        <v/>
      </c>
      <c r="FU5" s="9" t="str">
        <f>IF((COUNTA(FU14:FU25)=0)+(COUNTA(FU13)=0),"",100-FU13-SUMPRODUCT(FQ14:FQ25,FU14:FU25))</f>
        <v/>
      </c>
      <c r="FV5" s="9"/>
      <c r="FW5" s="29">
        <f>IF((COUNTA(FW14:FW25)=0)+(COUNTA(FW13)=0),"",100-FW13-SUMPRODUCT(FQ14:FQ25,FW14:FW25))</f>
        <v>0</v>
      </c>
      <c r="FX5" s="24"/>
      <c r="FY5" s="24"/>
      <c r="FZ5" s="123"/>
      <c r="GA5" s="15" t="s">
        <v>0</v>
      </c>
      <c r="GB5" s="9" t="str">
        <f>IF((COUNTA(GB14:GB25)=0)+(COUNTA(GB13)=0),"",100-GB13-SUMPRODUCT(GA14:GA25,GB14:GB25))</f>
        <v/>
      </c>
      <c r="GC5" s="9" t="str">
        <f>IF((COUNTA(GC14:GC25)=0)+(COUNTA(GC13)=0),"",100-GC13-SUMPRODUCT(GA14:GA25,GC14:GC25))</f>
        <v/>
      </c>
      <c r="GD5" s="9" t="str">
        <f>IF((COUNTA(GD14:GD25)=0)+(COUNTA(GD13)=0),"",100-GD13-SUMPRODUCT(GA14:GA25,GD14:GD25))</f>
        <v/>
      </c>
      <c r="GE5" s="9" t="str">
        <f>IF((COUNTA(GE14:GE25)=0)+(COUNTA(GE13)=0),"",100-GE13-SUMPRODUCT(GA14:GA25,GE14:GE25))</f>
        <v/>
      </c>
      <c r="GF5" s="9"/>
      <c r="GG5" s="29" t="str">
        <f>IF((COUNTA(GG14:GG25)=0)+(COUNTA(GG13)=0),"",100-GG13-SUMPRODUCT(GA14:GA25,GG14:GG25))</f>
        <v/>
      </c>
      <c r="GH5" s="24"/>
      <c r="GI5" s="24"/>
      <c r="GJ5" s="123"/>
      <c r="GK5" s="15"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c r="GQ5" s="29" t="str">
        <f>IF((COUNTA(GQ14:GQ25)=0)+(COUNTA(GQ13)=0),"",100-GQ13-SUMPRODUCT(GK14:GK25,GQ14:GQ25))</f>
        <v/>
      </c>
      <c r="GR5" s="24"/>
      <c r="GS5" s="24"/>
      <c r="GT5" s="123"/>
      <c r="GU5" s="15" t="s">
        <v>0</v>
      </c>
      <c r="GV5" s="9" t="str">
        <f>IF((COUNTA(GV14:GV25)=0)+(COUNTA(GV13)=0),"",100-GV13-SUMPRODUCT(GU14:GU25,GV14:GV25))</f>
        <v/>
      </c>
      <c r="GW5" s="9" t="str">
        <f>IF((COUNTA(GW14:GW25)=0)+(COUNTA(GW13)=0),"",100-GW13-SUMPRODUCT(GU14:GU25,GW14:GW25))</f>
        <v/>
      </c>
      <c r="GX5" s="9" t="str">
        <f>IF((COUNTA(GX14:GX25)=0)+(COUNTA(GX13)=0),"",100-GX13-SUMPRODUCT(GU14:GU25,GX14:GX25))</f>
        <v/>
      </c>
      <c r="GY5" s="9" t="str">
        <f>IF((COUNTA(GY14:GY25)=0)+(COUNTA(GY13)=0),"",100-GY13-SUMPRODUCT(GU14:GU25,GY14:GY25))</f>
        <v/>
      </c>
      <c r="GZ5" s="9"/>
      <c r="HA5" s="29" t="str">
        <f>IF((COUNTA(HA14:HA25)=0)+(COUNTA(HA13)=0),"",100-HA13-SUMPRODUCT(GU14:GU25,HA14:HA25))</f>
        <v/>
      </c>
      <c r="HB5" s="24"/>
      <c r="HC5" s="24"/>
      <c r="HD5" s="123"/>
      <c r="HE5" s="15" t="s">
        <v>0</v>
      </c>
      <c r="HF5" s="9" t="str">
        <f>IF((COUNTA(HF14:HF25)=0)+(COUNTA(HF13)=0),"",100-HF13-SUMPRODUCT(HE14:HE25,HF14:HF25))</f>
        <v/>
      </c>
      <c r="HG5" s="9" t="str">
        <f>IF((COUNTA(HG14:HG25)=0)+(COUNTA(HG13)=0),"",100-HG13-SUMPRODUCT(HE14:HE25,HG14:HG25))</f>
        <v/>
      </c>
      <c r="HH5" s="9" t="str">
        <f>IF((COUNTA(HH14:HH25)=0)+(COUNTA(HH13)=0),"",100-HH13-SUMPRODUCT(HE14:HE25,HH14:HH25))</f>
        <v/>
      </c>
      <c r="HI5" s="9" t="str">
        <f>IF((COUNTA(HI14:HI25)=0)+(COUNTA(HI13)=0),"",100-HI13-SUMPRODUCT(HE14:HE25,HI14:HI25))</f>
        <v/>
      </c>
      <c r="HJ5" s="9"/>
      <c r="HK5" s="29" t="str">
        <f>IF((COUNTA(HK14:HK25)=0)+(COUNTA(HK13)=0),"",100-HK13-SUMPRODUCT(HE14:HE25,HK14:HK25))</f>
        <v/>
      </c>
      <c r="HL5" s="24"/>
      <c r="HM5" s="24"/>
      <c r="HN5" s="134"/>
      <c r="HX5" s="134"/>
      <c r="IH5" s="134"/>
    </row>
    <row xmlns:x14ac="http://schemas.microsoft.com/office/spreadsheetml/2009/9/ac" r="6" s="4" customFormat="true" x14ac:dyDescent="0.25">
      <c r="A6" s="412" t="str">
        <f ca="true">IF(ISBLANK('Data Summary'!A8),"",'Data Summary'!A8)</f>
        <v>MWI_2011_EMIS</v>
      </c>
      <c r="B6" s="123"/>
      <c r="C6" s="65" t="s">
        <v>19</v>
      </c>
      <c r="D6" s="9">
        <f>IF(COUNTA(D14:D25)=0,"",SUMPRODUCT(D14:D25,C14:C25))</f>
        <v>80.75</v>
      </c>
      <c r="E6" s="9">
        <f>IF(COUNTA(E14:E25)=0,"",SUMPRODUCT(E14:E25,C14:C25))</f>
        <v>95.949999999999989</v>
      </c>
      <c r="F6" s="9">
        <f>IF(COUNTA(F14:F25)=0,"",SUMPRODUCT(F14:F25,C14:C25))</f>
        <v>79.649999999999991</v>
      </c>
      <c r="G6" s="9" t="str">
        <f>IF(COUNTA(G14:G25)=0,"",SUMPRODUCT(G14:G25,C14:C25))</f>
        <v/>
      </c>
      <c r="H6" s="9">
        <f>IF(COUNTA(H14:H25)=0,"",SUMPRODUCT(H14:H25,C14:C25))</f>
        <v>79.299999999999983</v>
      </c>
      <c r="I6" s="29">
        <f>IF(COUNTA(I14:I25)=0,"",SUMPRODUCT(I14:I25,C14:C25))</f>
        <v>88.34999999999998</v>
      </c>
      <c r="J6" s="24"/>
      <c r="K6" s="24"/>
      <c r="L6" s="123"/>
      <c r="M6" s="65" t="s">
        <v>19</v>
      </c>
      <c r="N6" s="9">
        <f>IF(COUNTA(N14:N25)=0,"",SUMPRODUCT(N14:N25,M14:M25))</f>
        <v>79.120652680652682</v>
      </c>
      <c r="O6" s="9" t="str">
        <f>IF(COUNTA(O14:O25)=0,"",SUMPRODUCT(O14:O25,M14:M25))</f>
        <v/>
      </c>
      <c r="P6" s="9" t="str">
        <f>IF(COUNTA(P14:P25)=0,"",SUMPRODUCT(P14:P25,M14:M25))</f>
        <v/>
      </c>
      <c r="Q6" s="9" t="str">
        <f>IF(COUNTA(Q14:Q25)=0,"",SUMPRODUCT(Q14:Q25,M14:M25))</f>
        <v/>
      </c>
      <c r="R6" s="9">
        <f>IF(COUNTA(R14:R25)=0,"",SUMPRODUCT(R14:R25,M14:M25))</f>
        <v>77.599999999999994</v>
      </c>
      <c r="S6" s="29">
        <f>IF(COUNTA(S14:S25)=0,"",SUMPRODUCT(S14:S25,M14:M25))</f>
        <v>87</v>
      </c>
      <c r="T6" s="24"/>
      <c r="U6" s="24"/>
      <c r="V6" s="123"/>
      <c r="W6" s="15" t="s">
        <v>19</v>
      </c>
      <c r="X6" s="9">
        <f>IF(COUNTA(X14:X25)=0,"",SUMPRODUCT(X14:X25,W14:W25))</f>
        <v>80.3</v>
      </c>
      <c r="Y6" s="9">
        <f>IF(COUNTA(Y14:Y25)=0,"",SUMPRODUCT(Y14:Y25,W14:W25))</f>
        <v>88.399999999999991</v>
      </c>
      <c r="Z6" s="9">
        <f>IF(COUNTA(Z14:Z25)=0,"",SUMPRODUCT(Z14:Z25,W14:W25))</f>
        <v>79.600000000000009</v>
      </c>
      <c r="AA6" s="9" t="str">
        <f>IF(COUNTA(AA14:AA25)=0,"",SUMPRODUCT(AA14:AA25,W14:W25))</f>
        <v/>
      </c>
      <c r="AB6" s="9">
        <f>IF(COUNTA(AB14:AB25)=0,"",SUMPRODUCT(AB14:AB25,W14:W25))</f>
        <v>79.599999999999994</v>
      </c>
      <c r="AC6" s="29">
        <f>IF(COUNTA(AC14:AC25)=0,"",SUMPRODUCT(AC14:AC25,W14:W25))</f>
        <v>83.1</v>
      </c>
      <c r="AD6" s="24"/>
      <c r="AE6" s="24"/>
      <c r="AF6" s="123"/>
      <c r="AG6" s="15" t="s">
        <v>19</v>
      </c>
      <c r="AH6" s="9">
        <f>IF(COUNTA(AH14:AH25)=0,"",SUMPRODUCT(AH14:AH25,AG14:AG25))</f>
        <v>86.94997668997668</v>
      </c>
      <c r="AI6" s="9" t="str">
        <f>IF(COUNTA(AI14:AI25)=0,"",SUMPRODUCT(AI14:AI25,AG14:AG25))</f>
        <v/>
      </c>
      <c r="AJ6" s="9" t="str">
        <f>IF(COUNTA(AJ14:AJ25)=0,"",SUMPRODUCT(AJ14:AJ25,AG14:AG25))</f>
        <v/>
      </c>
      <c r="AK6" s="9" t="str">
        <f>IF(COUNTA(AK14:AK25)=0,"",SUMPRODUCT(AK14:AK25,AG14:AG25))</f>
        <v/>
      </c>
      <c r="AL6" s="9">
        <f>IF(COUNTA(AL14:AL25)=0,"",SUMPRODUCT(AL14:AL25,AG14:AG25))</f>
        <v>87.5</v>
      </c>
      <c r="AM6" s="29">
        <f>IF(COUNTA(AM14:AM25)=0,"",SUMPRODUCT(AM14:AM25,AG14:AG25))</f>
        <v>84.1</v>
      </c>
      <c r="AN6" s="24"/>
      <c r="AO6" s="24"/>
      <c r="AP6" s="123"/>
      <c r="AQ6" s="15" t="s">
        <v>19</v>
      </c>
      <c r="AR6" s="9">
        <f>IF(COUNTA(AR14:AR25)=0,"",SUMPRODUCT(AR14:AR25,AQ14:AQ25))</f>
        <v>84.550000000000011</v>
      </c>
      <c r="AS6" s="9">
        <f>IF(COUNTA(AS14:AS25)=0,"",SUMPRODUCT(AS14:AS25,AQ14:AQ25))</f>
        <v>91.999999999999986</v>
      </c>
      <c r="AT6" s="9">
        <f>IF(COUNTA(AT14:AT25)=0,"",SUMPRODUCT(AT14:AT25,AQ14:AQ25))</f>
        <v>83.65</v>
      </c>
      <c r="AU6" s="9" t="str">
        <f>IF(COUNTA(AU14:AU25)=0,"",SUMPRODUCT(AU14:AU25,AQ14:AQ25))</f>
        <v/>
      </c>
      <c r="AV6" s="9">
        <f>IF(COUNTA(AV14:AV25)=0,"",SUMPRODUCT(AV14:AV25,AQ14:AQ25))</f>
        <v>83.100000000000009</v>
      </c>
      <c r="AW6" s="29">
        <f>IF(COUNTA(AW14:AW25)=0,"",SUMPRODUCT(AW14:AW25,AQ14:AQ25))</f>
        <v>91.45</v>
      </c>
      <c r="AX6" s="24"/>
      <c r="AY6" s="24"/>
      <c r="AZ6" s="123"/>
      <c r="BA6" s="65" t="s">
        <v>19</v>
      </c>
      <c r="BB6" s="9">
        <f>IF(COUNTA(BB14:BB25)=0,"",SUMPRODUCT(BB14:BB25,BA14:BA25))</f>
        <v>89.383800623052963</v>
      </c>
      <c r="BC6" s="9" t="str">
        <f>IF(COUNTA(BC14:BC25)=0,"",SUMPRODUCT(BC14:BC25,BA14:BA25))</f>
        <v/>
      </c>
      <c r="BD6" s="9" t="str">
        <f>IF(COUNTA(BD14:BD25)=0,"",SUMPRODUCT(BD14:BD25,BA14:BA25))</f>
        <v/>
      </c>
      <c r="BE6" s="9" t="str">
        <f>IF(COUNTA(BE14:BE25)=0,"",SUMPRODUCT(BE14:BE25,BA14:BA25))</f>
        <v/>
      </c>
      <c r="BF6" s="9">
        <f>IF(COUNTA(BF14:BF25)=0,"",SUMPRODUCT(BF14:BF25,BA14:BA25))</f>
        <v>89.7</v>
      </c>
      <c r="BG6" s="29">
        <f>IF(COUNTA(BG14:BG25)=0,"",SUMPRODUCT(BG14:BG25,BA14:BA25))</f>
        <v>87.7</v>
      </c>
      <c r="BH6" s="24"/>
      <c r="BI6" s="24"/>
      <c r="BJ6" s="123"/>
      <c r="BK6" s="15" t="s">
        <v>19</v>
      </c>
      <c r="BL6" s="9">
        <f>IF(COUNTA(BL14:BL25)=0,"",SUMPRODUCT(BL14:BL25,BK14:BK25))</f>
        <v>86.05</v>
      </c>
      <c r="BM6" s="9">
        <f>IF(COUNTA(BM14:BM25)=0,"",SUMPRODUCT(BM14:BM25,BK14:BK25))</f>
        <v>92.649999999999991</v>
      </c>
      <c r="BN6" s="9">
        <f>IF(COUNTA(BN14:BN25)=0,"",SUMPRODUCT(BN14:BN25,BK14:BK25))</f>
        <v>85.25</v>
      </c>
      <c r="BO6" s="9" t="str">
        <f>IF(COUNTA(BO14:BO25)=0,"",SUMPRODUCT(BO14:BO25,BK14:BK25))</f>
        <v/>
      </c>
      <c r="BP6" s="9">
        <f>IF(COUNTA(BP14:BP25)=0,"",SUMPRODUCT(BP14:BP25,BK14:BK25))</f>
        <v>85.300000000000011</v>
      </c>
      <c r="BQ6" s="29">
        <f>IF(COUNTA(BQ14:BQ25)=0,"",SUMPRODUCT(BQ14:BQ25,BK14:BK25))</f>
        <v>89.25</v>
      </c>
      <c r="BR6" s="24"/>
      <c r="BS6" s="24"/>
      <c r="BT6" s="123"/>
      <c r="BU6" s="15" t="s">
        <v>19</v>
      </c>
      <c r="BV6" s="9">
        <f>IF(COUNTA(BV14:BV25)=0,"",SUMPRODUCT(BV14:BV25,BU14:BU25))</f>
        <v>84.241987577639748</v>
      </c>
      <c r="BW6" s="9" t="str">
        <f>IF(COUNTA(BW14:BW25)=0,"",SUMPRODUCT(BW14:BW25,BU14:BU25))</f>
        <v/>
      </c>
      <c r="BX6" s="9" t="str">
        <f>IF(COUNTA(BX14:BX25)=0,"",SUMPRODUCT(BX14:BX25,BU14:BU25))</f>
        <v/>
      </c>
      <c r="BY6" s="9" t="str">
        <f>IF(COUNTA(BY14:BY25)=0,"",SUMPRODUCT(BY14:BY25,BU14:BU25))</f>
        <v/>
      </c>
      <c r="BZ6" s="9">
        <f>IF(COUNTA(BZ14:BZ25)=0,"",SUMPRODUCT(BZ14:BZ25,BU14:BU25))</f>
        <v>84.6</v>
      </c>
      <c r="CA6" s="29">
        <f>IF(COUNTA(CA14:CA25)=0,"",SUMPRODUCT(CA14:CA25,BU14:BU25))</f>
        <v>82.4</v>
      </c>
      <c r="CB6" s="24"/>
      <c r="CC6" s="24"/>
      <c r="CD6" s="123"/>
      <c r="CE6" s="1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3"/>
      <c r="CO6" s="15" t="s">
        <v>19</v>
      </c>
      <c r="CP6" s="9">
        <f>IF(COUNTA(CP14:CP25)=0,"",SUMPRODUCT(CP14:CP25,CO14:CO25))</f>
        <v>87.200000000000017</v>
      </c>
      <c r="CQ6" s="9">
        <f>IF(COUNTA(CQ14:CQ25)=0,"",SUMPRODUCT(CQ14:CQ25,CO14:CO25))</f>
        <v>95.09999999999998</v>
      </c>
      <c r="CR6" s="9">
        <f>IF(COUNTA(CR14:CR25)=0,"",SUMPRODUCT(CR14:CR25,CO14:CO25))</f>
        <v>86.1</v>
      </c>
      <c r="CS6" s="9" t="str">
        <f>IF(COUNTA(CS14:CS25)=0,"",SUMPRODUCT(CS14:CS25,CO14:CO25))</f>
        <v/>
      </c>
      <c r="CT6" s="9">
        <f>IF(COUNTA(CT14:CT25)=0,"",SUMPRODUCT(CT14:CT25,CO14:CO25))</f>
        <v>86.2</v>
      </c>
      <c r="CU6" s="29">
        <f>IF(COUNTA(CU14:CU25)=0,"",SUMPRODUCT(CU14:CU25,CO14:CO25))</f>
        <v>91</v>
      </c>
      <c r="CV6" s="24"/>
      <c r="CW6" s="24"/>
      <c r="CX6" s="123"/>
      <c r="CY6" s="15" t="s">
        <v>19</v>
      </c>
      <c r="CZ6" s="9">
        <f>IF(COUNTA(CZ14:CZ25)=0,"",SUMPRODUCT(CZ14:CZ25,CY14:CY25))</f>
        <v>87.5</v>
      </c>
      <c r="DA6" s="9">
        <f>IF(COUNTA(DA14:DA25)=0,"",SUMPRODUCT(DA14:DA25,CY14:CY25))</f>
        <v>96.85</v>
      </c>
      <c r="DB6" s="9">
        <f>IF(COUNTA(DB14:DB25)=0,"",SUMPRODUCT(DB14:DB25,CY14:CY25))</f>
        <v>86.35</v>
      </c>
      <c r="DC6" s="9" t="str">
        <f>IF(COUNTA(DC14:DC25)=0,"",SUMPRODUCT(DC14:DC25,CY14:CY25))</f>
        <v/>
      </c>
      <c r="DD6" s="9">
        <f>IF(COUNTA(DD14:DD25)=0,"",SUMPRODUCT(DD14:DD25,CY14:CY25))</f>
        <v>86.499999999999986</v>
      </c>
      <c r="DE6" s="29">
        <f>IF(COUNTA(DE14:DE25)=0,"",SUMPRODUCT(DE14:DE25,CY14:CY25))</f>
        <v>91.55</v>
      </c>
      <c r="DF6" s="24"/>
      <c r="DG6" s="24"/>
      <c r="DH6" s="123"/>
      <c r="DI6" s="15"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f>IF(COUNTA(DN14:DN25)=0,"",SUMPRODUCT(DN14:DN25,DI14:DI25))</f>
        <v>93.3</v>
      </c>
      <c r="DO6" s="29" t="str">
        <f>IF(COUNTA(DO14:DO25)=0,"",SUMPRODUCT(DO14:DO25,DI14:DI25))</f>
        <v/>
      </c>
      <c r="DP6" s="24"/>
      <c r="DQ6" s="24"/>
      <c r="DR6" s="123"/>
      <c r="DS6" s="15" t="s">
        <v>19</v>
      </c>
      <c r="DT6" s="9">
        <f>IF(COUNTA(DT14:DT25)=0,"",SUMPRODUCT(DT14:DT25,DS14:DS25))</f>
        <v>87.600000000000009</v>
      </c>
      <c r="DU6" s="9">
        <f>IF(COUNTA(DU14:DU25)=0,"",SUMPRODUCT(DU14:DU25,DS14:DS25))</f>
        <v>95.699999999999989</v>
      </c>
      <c r="DV6" s="9">
        <f>IF(COUNTA(DV14:DV25)=0,"",SUMPRODUCT(DV14:DV25,DS14:DS25))</f>
        <v>86.649999999999991</v>
      </c>
      <c r="DW6" s="9" t="str">
        <f>IF(COUNTA(DW14:DW25)=0,"",SUMPRODUCT(DW14:DW25,DS14:DS25))</f>
        <v/>
      </c>
      <c r="DX6" s="9">
        <f>IF(COUNTA(DX14:DX25)=0,"",SUMPRODUCT(DX14:DX25,DS14:DS25))</f>
        <v>86.7</v>
      </c>
      <c r="DY6" s="29">
        <f>IF(COUNTA(DY14:DY25)=0,"",SUMPRODUCT(DY14:DY25,DS14:DS25))</f>
        <v>91.499999999999986</v>
      </c>
      <c r="DZ6" s="24"/>
      <c r="EA6" s="24"/>
      <c r="EB6" s="123"/>
      <c r="EC6" s="15" t="s">
        <v>19</v>
      </c>
      <c r="ED6" s="9" t="str">
        <f>IF(COUNTA(ED14:ED25)=0,"",SUMPRODUCT(ED14:ED25,EC14:EC25))</f>
        <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3"/>
      <c r="EM6" s="15" t="s">
        <v>19</v>
      </c>
      <c r="EN6" s="9">
        <f>IF(COUNTA(EN14:EN25)=0,"",SUMPRODUCT(EN14:EN25,EM14:EM25))</f>
        <v>88</v>
      </c>
      <c r="EO6" s="9" t="str">
        <f>IF(COUNTA(EO14:EO25)=0,"",SUMPRODUCT(EO14:EO25,EM14:EM25))</f>
        <v/>
      </c>
      <c r="EP6" s="9" t="str">
        <f>IF(COUNTA(EP14:EP25)=0,"",SUMPRODUCT(EP14:EP25,EM14:EM25))</f>
        <v/>
      </c>
      <c r="EQ6" s="9" t="str">
        <f>IF(COUNTA(EQ14:EQ25)=0,"",SUMPRODUCT(EQ14:EQ25,EM14:EM25))</f>
        <v/>
      </c>
      <c r="ER6" s="9">
        <f>IF(COUNTA(ER14:ER25)=0,"",SUMPRODUCT(ER14:ER25,EM14:EM25))</f>
        <v>88</v>
      </c>
      <c r="ES6" s="29">
        <f>IF(COUNTA(ES14:ES25)=0,"",SUMPRODUCT(ES14:ES25,EM14:EM25))</f>
        <v>88</v>
      </c>
      <c r="ET6" s="24"/>
      <c r="EU6" s="24"/>
      <c r="EV6" s="123"/>
      <c r="EW6" s="15"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29" t="str">
        <f>IF(COUNTA(FC14:FC25)=0,"",SUMPRODUCT(FC14:FC25,EW14:EW25))</f>
        <v/>
      </c>
      <c r="FD6" s="24"/>
      <c r="FE6" s="24"/>
      <c r="FF6" s="123"/>
      <c r="FG6" s="195" t="s">
        <v>19</v>
      </c>
      <c r="FH6" s="9">
        <f>IF(COUNTA(FH14:FH25)=0,"",SUMPRODUCT(FH14:FH25,FG14:FG25))</f>
        <v>90</v>
      </c>
      <c r="FI6" s="9" t="str">
        <f>IF(COUNTA(FI14:FI25)=0,"",SUMPRODUCT(FI14:FI25,FG14:FG25))</f>
        <v/>
      </c>
      <c r="FJ6" s="9">
        <f>IF(COUNTA(FJ14:FJ25)=0,"",SUMPRODUCT(FJ14:FJ25,FG14:FG25))</f>
        <v>90</v>
      </c>
      <c r="FK6" s="9" t="str">
        <f>IF(COUNTA(FK14:FK25)=0,"",SUMPRODUCT(FK14:FK25,FG14:FG25))</f>
        <v/>
      </c>
      <c r="FL6" s="9" t="str">
        <f>IF(COUNTA(FL14:FL25)=0,"",SUMPRODUCT(FL14:FL25,FG14:FG25))</f>
        <v/>
      </c>
      <c r="FM6" s="29" t="str">
        <f>IF(COUNTA(FM14:FM25)=0,"",SUMPRODUCT(FM14:FM25,FG14:FG25))</f>
        <v/>
      </c>
      <c r="FN6" s="24"/>
      <c r="FO6" s="24"/>
      <c r="FP6" s="123"/>
      <c r="FQ6" s="15" t="s">
        <v>19</v>
      </c>
      <c r="FR6" s="9">
        <f>IF(COUNTA(FR14:FR25)=0,"",SUMPRODUCT(FR14:FR25,FQ14:FQ25))</f>
        <v>91.871318838692872</v>
      </c>
      <c r="FS6" s="9" t="str">
        <f>IF(COUNTA(FS14:FS25)=0,"",SUMPRODUCT(FS14:FS25,FQ14:FQ25))</f>
        <v/>
      </c>
      <c r="FT6" s="9" t="str">
        <f>IF(COUNTA(FT14:FT25)=0,"",SUMPRODUCT(FT14:FT25,FQ14:FQ25))</f>
        <v/>
      </c>
      <c r="FU6" s="9" t="str">
        <f>IF(COUNTA(FU14:FU25)=0,"",SUMPRODUCT(FU14:FU25,FQ14:FQ25))</f>
        <v/>
      </c>
      <c r="FV6" s="9">
        <f>IF(COUNTA(FV14:FV25)=0,"",SUMPRODUCT(FV14:FV25,FQ14:FQ25))</f>
        <v>90.399999999999991</v>
      </c>
      <c r="FW6" s="29">
        <f>IF(COUNTA(FW14:FW25)=0,"",SUMPRODUCT(FW14:FW25,FQ14:FQ25))</f>
        <v>98</v>
      </c>
      <c r="FX6" s="24"/>
      <c r="FY6" s="24"/>
      <c r="FZ6" s="123"/>
      <c r="GA6" s="15" t="s">
        <v>19</v>
      </c>
      <c r="GB6" s="9" t="str">
        <f>IF(COUNTA(GB14:GB25)=0,"",SUMPRODUCT(GB14:GB25,GA14:GA25))</f>
        <v/>
      </c>
      <c r="GC6" s="9" t="str">
        <f>IF(COUNTA(GC14:GC25)=0,"",SUMPRODUCT(GC14:GC25,GA14:GA25))</f>
        <v/>
      </c>
      <c r="GD6" s="9" t="str">
        <f>IF(COUNTA(GD14:GD25)=0,"",SUMPRODUCT(GD14:GD25,GA14:GA25))</f>
        <v/>
      </c>
      <c r="GE6" s="9" t="str">
        <f>IF(COUNTA(GE14:GE25)=0,"",SUMPRODUCT(GE14:GE25,GA14:GA25))</f>
        <v/>
      </c>
      <c r="GF6" s="9" t="str">
        <f>IF(COUNTA(GF14:GF25)=0,"",SUMPRODUCT(GF14:GF25,GA14:GA25))</f>
        <v/>
      </c>
      <c r="GG6" s="29" t="str">
        <f>IF(COUNTA(GG14:GG25)=0,"",SUMPRODUCT(GG14:GG25,GA14:GA25))</f>
        <v/>
      </c>
      <c r="GH6" s="24"/>
      <c r="GI6" s="24"/>
      <c r="GJ6" s="123"/>
      <c r="GK6" s="15"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29" t="str">
        <f>IF(COUNTA(GQ14:GQ25)=0,"",SUMPRODUCT(GQ14:GQ25,GK14:GK25))</f>
        <v/>
      </c>
      <c r="GR6" s="24"/>
      <c r="GS6" s="24"/>
      <c r="GT6" s="123"/>
      <c r="GU6" s="15" t="s">
        <v>19</v>
      </c>
      <c r="GV6" s="9" t="str">
        <f>IF(COUNTA(GV14:GV25)=0,"",SUMPRODUCT(GV14:GV25,GU14:GU25))</f>
        <v/>
      </c>
      <c r="GW6" s="9" t="str">
        <f>IF(COUNTA(GW14:GW25)=0,"",SUMPRODUCT(GW14:GW25,GU14:GU25))</f>
        <v/>
      </c>
      <c r="GX6" s="9" t="str">
        <f>IF(COUNTA(GX14:GX25)=0,"",SUMPRODUCT(GX14:GX25,GU14:GU25))</f>
        <v/>
      </c>
      <c r="GY6" s="9" t="str">
        <f>IF(COUNTA(GY14:GY25)=0,"",SUMPRODUCT(GY14:GY25,GU14:GU25))</f>
        <v/>
      </c>
      <c r="GZ6" s="9" t="str">
        <f>IF(COUNTA(GZ14:GZ25)=0,"",SUMPRODUCT(GZ14:GZ25,GU14:GU25))</f>
        <v/>
      </c>
      <c r="HA6" s="29" t="str">
        <f>IF(COUNTA(HA14:HA25)=0,"",SUMPRODUCT(HA14:HA25,GU14:GU25))</f>
        <v/>
      </c>
      <c r="HB6" s="24"/>
      <c r="HC6" s="24"/>
      <c r="HD6" s="123"/>
      <c r="HE6" s="15" t="s">
        <v>19</v>
      </c>
      <c r="HF6" s="9" t="str">
        <f>IF(COUNTA(HF14:HF25)=0,"",SUMPRODUCT(HF14:HF25,HE14:HE25))</f>
        <v/>
      </c>
      <c r="HG6" s="9" t="str">
        <f>IF(COUNTA(HG14:HG25)=0,"",SUMPRODUCT(HG14:HG25,HE14:HE25))</f>
        <v/>
      </c>
      <c r="HH6" s="9" t="str">
        <f>IF(COUNTA(HH14:HH25)=0,"",SUMPRODUCT(HH14:HH25,HE14:HE25))</f>
        <v/>
      </c>
      <c r="HI6" s="9" t="str">
        <f>IF(COUNTA(HI14:HI25)=0,"",SUMPRODUCT(HI14:HI25,HE14:HE25))</f>
        <v/>
      </c>
      <c r="HJ6" s="9" t="str">
        <f>IF(COUNTA(HJ14:HJ25)=0,"",SUMPRODUCT(HJ14:HJ25,HE14:HE25))</f>
        <v/>
      </c>
      <c r="HK6" s="29" t="str">
        <f>IF(COUNTA(HK14:HK25)=0,"",SUMPRODUCT(HK14:HK25,HE14:HE25))</f>
        <v/>
      </c>
      <c r="HL6" s="24"/>
      <c r="HM6" s="24"/>
      <c r="HN6" s="134"/>
      <c r="HX6" s="134"/>
      <c r="IH6" s="134"/>
    </row>
    <row xmlns:x14ac="http://schemas.microsoft.com/office/spreadsheetml/2009/9/ac" r="7" s="4" customFormat="true" x14ac:dyDescent="0.25">
      <c r="A7" s="412" t="str">
        <f ca="true">IF(ISBLANK('Data Summary'!A9),"",'Data Summary'!A9)</f>
        <v>MWI_2011_UIS</v>
      </c>
      <c r="B7" s="123"/>
      <c r="C7" s="101" t="s">
        <v>38</v>
      </c>
      <c r="D7" s="8"/>
      <c r="E7" s="8"/>
      <c r="F7" s="8"/>
      <c r="G7" s="8"/>
      <c r="H7" s="8"/>
      <c r="I7" s="29"/>
      <c r="J7" s="24"/>
      <c r="K7" s="24"/>
      <c r="L7" s="123"/>
      <c r="M7" s="101" t="s">
        <v>38</v>
      </c>
      <c r="N7" s="8"/>
      <c r="O7" s="8"/>
      <c r="P7" s="8"/>
      <c r="Q7" s="8"/>
      <c r="R7" s="8"/>
      <c r="S7" s="29"/>
      <c r="T7" s="24"/>
      <c r="U7" s="24"/>
      <c r="V7" s="123"/>
      <c r="W7" s="46" t="s">
        <v>38</v>
      </c>
      <c r="X7" s="8"/>
      <c r="Y7" s="8"/>
      <c r="Z7" s="8"/>
      <c r="AA7" s="8"/>
      <c r="AB7" s="8"/>
      <c r="AC7" s="29"/>
      <c r="AD7" s="24"/>
      <c r="AE7" s="24"/>
      <c r="AF7" s="123"/>
      <c r="AG7" s="46" t="s">
        <v>38</v>
      </c>
      <c r="AH7" s="8"/>
      <c r="AI7" s="8"/>
      <c r="AJ7" s="8"/>
      <c r="AK7" s="8"/>
      <c r="AL7" s="8"/>
      <c r="AM7" s="29"/>
      <c r="AN7" s="24"/>
      <c r="AO7" s="24"/>
      <c r="AP7" s="123"/>
      <c r="AQ7" s="46" t="s">
        <v>38</v>
      </c>
      <c r="AR7" s="8"/>
      <c r="AS7" s="8"/>
      <c r="AT7" s="8"/>
      <c r="AU7" s="8"/>
      <c r="AV7" s="8"/>
      <c r="AW7" s="29"/>
      <c r="AX7" s="24"/>
      <c r="AY7" s="24"/>
      <c r="AZ7" s="123"/>
      <c r="BA7" s="101" t="s">
        <v>38</v>
      </c>
      <c r="BB7" s="8"/>
      <c r="BC7" s="8"/>
      <c r="BD7" s="8"/>
      <c r="BE7" s="8"/>
      <c r="BF7" s="8"/>
      <c r="BG7" s="29"/>
      <c r="BH7" s="24"/>
      <c r="BI7" s="24"/>
      <c r="BJ7" s="123"/>
      <c r="BK7" s="46" t="s">
        <v>38</v>
      </c>
      <c r="BL7" s="8"/>
      <c r="BM7" s="8"/>
      <c r="BN7" s="8"/>
      <c r="BO7" s="8"/>
      <c r="BP7" s="8"/>
      <c r="BQ7" s="29"/>
      <c r="BR7" s="24"/>
      <c r="BS7" s="24"/>
      <c r="BT7" s="123"/>
      <c r="BU7" s="46" t="s">
        <v>38</v>
      </c>
      <c r="BV7" s="8"/>
      <c r="BW7" s="8"/>
      <c r="BX7" s="8"/>
      <c r="BY7" s="8"/>
      <c r="BZ7" s="8"/>
      <c r="CA7" s="29"/>
      <c r="CB7" s="24"/>
      <c r="CC7" s="24"/>
      <c r="CD7" s="123"/>
      <c r="CE7" s="46" t="s">
        <v>38</v>
      </c>
      <c r="CF7" s="8"/>
      <c r="CG7" s="8"/>
      <c r="CH7" s="8"/>
      <c r="CI7" s="8"/>
      <c r="CJ7" s="8"/>
      <c r="CK7" s="29"/>
      <c r="CL7" s="24"/>
      <c r="CM7" s="24"/>
      <c r="CN7" s="123"/>
      <c r="CO7" s="46" t="s">
        <v>38</v>
      </c>
      <c r="CP7" s="8"/>
      <c r="CQ7" s="8"/>
      <c r="CR7" s="8"/>
      <c r="CS7" s="8"/>
      <c r="CT7" s="8"/>
      <c r="CU7" s="29"/>
      <c r="CV7" s="24"/>
      <c r="CW7" s="24"/>
      <c r="CX7" s="123"/>
      <c r="CY7" s="46" t="s">
        <v>38</v>
      </c>
      <c r="CZ7" s="8"/>
      <c r="DA7" s="8"/>
      <c r="DB7" s="8"/>
      <c r="DC7" s="8"/>
      <c r="DD7" s="8"/>
      <c r="DE7" s="29"/>
      <c r="DF7" s="24"/>
      <c r="DG7" s="24"/>
      <c r="DH7" s="123"/>
      <c r="DI7" s="46" t="s">
        <v>38</v>
      </c>
      <c r="DJ7" s="8"/>
      <c r="DK7" s="8"/>
      <c r="DL7" s="8"/>
      <c r="DM7" s="8"/>
      <c r="DN7" s="8"/>
      <c r="DO7" s="29"/>
      <c r="DP7" s="24"/>
      <c r="DQ7" s="24"/>
      <c r="DR7" s="123"/>
      <c r="DS7" s="46" t="s">
        <v>38</v>
      </c>
      <c r="DT7" s="8"/>
      <c r="DU7" s="8"/>
      <c r="DV7" s="8"/>
      <c r="DW7" s="8"/>
      <c r="DX7" s="8"/>
      <c r="DY7" s="29"/>
      <c r="DZ7" s="24"/>
      <c r="EA7" s="24"/>
      <c r="EB7" s="123"/>
      <c r="EC7" s="46" t="s">
        <v>38</v>
      </c>
      <c r="ED7" s="8"/>
      <c r="EE7" s="8"/>
      <c r="EF7" s="8"/>
      <c r="EG7" s="8"/>
      <c r="EH7" s="8"/>
      <c r="EI7" s="29"/>
      <c r="EJ7" s="24"/>
      <c r="EK7" s="24"/>
      <c r="EL7" s="123"/>
      <c r="EM7" s="46" t="s">
        <v>38</v>
      </c>
      <c r="EN7" s="8"/>
      <c r="EO7" s="8"/>
      <c r="EP7" s="8"/>
      <c r="EQ7" s="8"/>
      <c r="ER7" s="8"/>
      <c r="ES7" s="29"/>
      <c r="ET7" s="24"/>
      <c r="EU7" s="24"/>
      <c r="EV7" s="123"/>
      <c r="EW7" s="46" t="s">
        <v>38</v>
      </c>
      <c r="EX7" s="8"/>
      <c r="EY7" s="8"/>
      <c r="EZ7" s="8"/>
      <c r="FA7" s="8"/>
      <c r="FB7" s="8"/>
      <c r="FC7" s="29"/>
      <c r="FD7" s="24"/>
      <c r="FE7" s="24"/>
      <c r="FF7" s="123"/>
      <c r="FG7" s="196" t="s">
        <v>38</v>
      </c>
      <c r="FH7" s="8">
        <v>72.727270000000004</v>
      </c>
      <c r="FI7" s="8"/>
      <c r="FJ7" s="8">
        <v>72.727270000000004</v>
      </c>
      <c r="FK7" s="8"/>
      <c r="FL7" s="8"/>
      <c r="FM7" s="29"/>
      <c r="FN7" s="24"/>
      <c r="FO7" s="24"/>
      <c r="FP7" s="123"/>
      <c r="FQ7" s="46" t="s">
        <v>38</v>
      </c>
      <c r="FR7" s="8"/>
      <c r="FS7" s="8"/>
      <c r="FT7" s="8"/>
      <c r="FU7" s="8"/>
      <c r="FV7" s="8"/>
      <c r="FW7" s="29"/>
      <c r="FX7" s="24"/>
      <c r="FY7" s="24"/>
      <c r="FZ7" s="123" t="s">
        <v>283</v>
      </c>
      <c r="GA7" s="46" t="s">
        <v>38</v>
      </c>
      <c r="GB7" s="8"/>
      <c r="GC7" s="8"/>
      <c r="GD7" s="8"/>
      <c r="GE7" s="8"/>
      <c r="GF7" s="8"/>
      <c r="GG7" s="29">
        <v>81.7</v>
      </c>
      <c r="GH7" s="24"/>
      <c r="GI7" s="24"/>
      <c r="GJ7" s="123"/>
      <c r="GK7" s="46" t="s">
        <v>38</v>
      </c>
      <c r="GL7" s="8"/>
      <c r="GM7" s="8"/>
      <c r="GN7" s="8"/>
      <c r="GO7" s="8"/>
      <c r="GP7" s="8"/>
      <c r="GQ7" s="29"/>
      <c r="GR7" s="24"/>
      <c r="GS7" s="24"/>
      <c r="GT7" s="123"/>
      <c r="GU7" s="46" t="s">
        <v>38</v>
      </c>
      <c r="GV7" s="8"/>
      <c r="GW7" s="8"/>
      <c r="GX7" s="8"/>
      <c r="GY7" s="8"/>
      <c r="GZ7" s="8"/>
      <c r="HA7" s="29"/>
      <c r="HB7" s="24"/>
      <c r="HC7" s="24"/>
      <c r="HD7" s="123"/>
      <c r="HE7" s="46" t="s">
        <v>38</v>
      </c>
      <c r="HF7" s="8"/>
      <c r="HG7" s="8"/>
      <c r="HH7" s="8"/>
      <c r="HI7" s="8"/>
      <c r="HJ7" s="8"/>
      <c r="HK7" s="29"/>
      <c r="HL7" s="24"/>
      <c r="HM7" s="24"/>
      <c r="HN7" s="134"/>
      <c r="HX7" s="134"/>
      <c r="IH7" s="134"/>
    </row>
    <row xmlns:x14ac="http://schemas.microsoft.com/office/spreadsheetml/2009/9/ac" r="8" s="4" customFormat="true" ht="15.6" customHeight="true" x14ac:dyDescent="0.25">
      <c r="A8" s="412" t="str">
        <f ca="true">IF(ISBLANK('Data Summary'!A10),"",'Data Summary'!A10)</f>
        <v>MWI_2012_EMIS</v>
      </c>
      <c r="B8" s="123"/>
      <c r="C8" s="101" t="s">
        <v>106</v>
      </c>
      <c r="D8" s="9"/>
      <c r="E8" s="9"/>
      <c r="F8" s="9"/>
      <c r="G8" s="9"/>
      <c r="H8" s="9"/>
      <c r="I8" s="29"/>
      <c r="J8" s="24"/>
      <c r="K8" s="24"/>
      <c r="L8" s="123"/>
      <c r="M8" s="101" t="s">
        <v>106</v>
      </c>
      <c r="N8" s="9"/>
      <c r="O8" s="9"/>
      <c r="P8" s="9"/>
      <c r="Q8" s="9"/>
      <c r="R8" s="9"/>
      <c r="S8" s="29"/>
      <c r="T8" s="24"/>
      <c r="U8" s="24"/>
      <c r="V8" s="123"/>
      <c r="W8" s="46" t="s">
        <v>106</v>
      </c>
      <c r="X8" s="9"/>
      <c r="Y8" s="9"/>
      <c r="Z8" s="9"/>
      <c r="AA8" s="9"/>
      <c r="AB8" s="9"/>
      <c r="AC8" s="29"/>
      <c r="AD8" s="24"/>
      <c r="AE8" s="24"/>
      <c r="AF8" s="123"/>
      <c r="AG8" s="46" t="s">
        <v>106</v>
      </c>
      <c r="AH8" s="9"/>
      <c r="AI8" s="9"/>
      <c r="AJ8" s="9"/>
      <c r="AK8" s="9"/>
      <c r="AL8" s="9"/>
      <c r="AM8" s="29"/>
      <c r="AN8" s="24"/>
      <c r="AO8" s="24"/>
      <c r="AP8" s="123"/>
      <c r="AQ8" s="46" t="s">
        <v>106</v>
      </c>
      <c r="AR8" s="9"/>
      <c r="AS8" s="9"/>
      <c r="AT8" s="9"/>
      <c r="AU8" s="9"/>
      <c r="AV8" s="9"/>
      <c r="AW8" s="29"/>
      <c r="AX8" s="24"/>
      <c r="AY8" s="24"/>
      <c r="AZ8" s="123"/>
      <c r="BA8" s="101" t="s">
        <v>106</v>
      </c>
      <c r="BB8" s="9"/>
      <c r="BC8" s="9"/>
      <c r="BD8" s="9"/>
      <c r="BE8" s="9"/>
      <c r="BF8" s="9"/>
      <c r="BG8" s="29"/>
      <c r="BH8" s="24"/>
      <c r="BI8" s="24"/>
      <c r="BJ8" s="123"/>
      <c r="BK8" s="46" t="s">
        <v>106</v>
      </c>
      <c r="BL8" s="9"/>
      <c r="BM8" s="9"/>
      <c r="BN8" s="9"/>
      <c r="BO8" s="9"/>
      <c r="BP8" s="9"/>
      <c r="BQ8" s="29"/>
      <c r="BR8" s="24"/>
      <c r="BS8" s="24"/>
      <c r="BT8" s="123"/>
      <c r="BU8" s="46" t="s">
        <v>106</v>
      </c>
      <c r="BV8" s="9"/>
      <c r="BW8" s="9"/>
      <c r="BX8" s="9"/>
      <c r="BY8" s="9"/>
      <c r="BZ8" s="9"/>
      <c r="CA8" s="29"/>
      <c r="CB8" s="24"/>
      <c r="CC8" s="24"/>
      <c r="CD8" s="123"/>
      <c r="CE8" s="46" t="s">
        <v>106</v>
      </c>
      <c r="CF8" s="9"/>
      <c r="CG8" s="9"/>
      <c r="CH8" s="9"/>
      <c r="CI8" s="9"/>
      <c r="CJ8" s="9"/>
      <c r="CK8" s="29"/>
      <c r="CL8" s="24"/>
      <c r="CM8" s="24"/>
      <c r="CN8" s="123"/>
      <c r="CO8" s="46" t="s">
        <v>106</v>
      </c>
      <c r="CP8" s="9"/>
      <c r="CQ8" s="9"/>
      <c r="CR8" s="9"/>
      <c r="CS8" s="9"/>
      <c r="CT8" s="9"/>
      <c r="CU8" s="29"/>
      <c r="CV8" s="24"/>
      <c r="CW8" s="24"/>
      <c r="CX8" s="123"/>
      <c r="CY8" s="46" t="s">
        <v>106</v>
      </c>
      <c r="CZ8" s="9"/>
      <c r="DA8" s="9"/>
      <c r="DB8" s="9"/>
      <c r="DC8" s="9"/>
      <c r="DD8" s="9"/>
      <c r="DE8" s="29"/>
      <c r="DF8" s="24"/>
      <c r="DG8" s="24"/>
      <c r="DH8" s="123"/>
      <c r="DI8" s="46" t="s">
        <v>106</v>
      </c>
      <c r="DJ8" s="9"/>
      <c r="DK8" s="9"/>
      <c r="DL8" s="9"/>
      <c r="DM8" s="9"/>
      <c r="DN8" s="9"/>
      <c r="DO8" s="29"/>
      <c r="DP8" s="24"/>
      <c r="DQ8" s="24"/>
      <c r="DR8" s="123"/>
      <c r="DS8" s="46" t="s">
        <v>106</v>
      </c>
      <c r="DT8" s="9"/>
      <c r="DU8" s="9"/>
      <c r="DV8" s="9"/>
      <c r="DW8" s="9"/>
      <c r="DX8" s="9"/>
      <c r="DY8" s="29"/>
      <c r="DZ8" s="24"/>
      <c r="EA8" s="24"/>
      <c r="EB8" s="123"/>
      <c r="EC8" s="46" t="s">
        <v>106</v>
      </c>
      <c r="ED8" s="9"/>
      <c r="EE8" s="9"/>
      <c r="EF8" s="9"/>
      <c r="EG8" s="9"/>
      <c r="EH8" s="9"/>
      <c r="EI8" s="29"/>
      <c r="EJ8" s="24"/>
      <c r="EK8" s="24"/>
      <c r="EL8" s="123"/>
      <c r="EM8" s="46" t="s">
        <v>106</v>
      </c>
      <c r="EN8" s="9"/>
      <c r="EO8" s="9"/>
      <c r="EP8" s="9"/>
      <c r="EQ8" s="9"/>
      <c r="ER8" s="9"/>
      <c r="ES8" s="29"/>
      <c r="ET8" s="24"/>
      <c r="EU8" s="24"/>
      <c r="EV8" s="123"/>
      <c r="EW8" s="46" t="s">
        <v>106</v>
      </c>
      <c r="EX8" s="9"/>
      <c r="EY8" s="9"/>
      <c r="EZ8" s="9"/>
      <c r="FA8" s="9"/>
      <c r="FB8" s="9"/>
      <c r="FC8" s="29"/>
      <c r="FD8" s="24"/>
      <c r="FE8" s="24"/>
      <c r="FF8" s="123"/>
      <c r="FG8" s="196" t="s">
        <v>106</v>
      </c>
      <c r="FH8" s="9">
        <v>76.666669999999996</v>
      </c>
      <c r="FI8" s="9"/>
      <c r="FJ8" s="9">
        <v>76.666669999999996</v>
      </c>
      <c r="FK8" s="9"/>
      <c r="FL8" s="9"/>
      <c r="FM8" s="29"/>
      <c r="FN8" s="24"/>
      <c r="FO8" s="24"/>
      <c r="FP8" s="123"/>
      <c r="FQ8" s="46" t="s">
        <v>106</v>
      </c>
      <c r="FR8" s="9"/>
      <c r="FS8" s="9"/>
      <c r="FT8" s="9"/>
      <c r="FU8" s="9"/>
      <c r="FV8" s="9"/>
      <c r="FW8" s="29"/>
      <c r="FX8" s="24"/>
      <c r="FY8" s="24"/>
      <c r="FZ8" s="123"/>
      <c r="GA8" s="46" t="s">
        <v>106</v>
      </c>
      <c r="GB8" s="9"/>
      <c r="GC8" s="9"/>
      <c r="GD8" s="9"/>
      <c r="GE8" s="9"/>
      <c r="GF8" s="9"/>
      <c r="GG8" s="29"/>
      <c r="GH8" s="24"/>
      <c r="GI8" s="24"/>
      <c r="GJ8" s="123"/>
      <c r="GK8" s="46" t="s">
        <v>106</v>
      </c>
      <c r="GL8" s="9"/>
      <c r="GM8" s="9"/>
      <c r="GN8" s="9"/>
      <c r="GO8" s="9"/>
      <c r="GP8" s="9"/>
      <c r="GQ8" s="29"/>
      <c r="GR8" s="24"/>
      <c r="GS8" s="24"/>
      <c r="GT8" s="123"/>
      <c r="GU8" s="46" t="s">
        <v>106</v>
      </c>
      <c r="GV8" s="9"/>
      <c r="GW8" s="9"/>
      <c r="GX8" s="9"/>
      <c r="GY8" s="9"/>
      <c r="GZ8" s="9"/>
      <c r="HA8" s="29"/>
      <c r="HB8" s="24"/>
      <c r="HC8" s="24"/>
      <c r="HD8" s="123"/>
      <c r="HE8" s="46" t="s">
        <v>106</v>
      </c>
      <c r="HF8" s="9"/>
      <c r="HG8" s="9"/>
      <c r="HH8" s="9"/>
      <c r="HI8" s="9"/>
      <c r="HJ8" s="9"/>
      <c r="HK8" s="29"/>
      <c r="HL8" s="24"/>
      <c r="HM8" s="24"/>
      <c r="HN8" s="134"/>
      <c r="HX8" s="134"/>
      <c r="IH8" s="134"/>
    </row>
    <row xmlns:x14ac="http://schemas.microsoft.com/office/spreadsheetml/2009/9/ac" r="9" s="4" customFormat="true" x14ac:dyDescent="0.25">
      <c r="A9" s="412" t="str">
        <f ca="true">IF(ISBLANK('Data Summary'!A11),"",'Data Summary'!A11)</f>
        <v>MWI_2012_UIS</v>
      </c>
      <c r="B9" s="123"/>
      <c r="C9" s="65" t="s">
        <v>204</v>
      </c>
      <c r="D9" s="8"/>
      <c r="E9" s="7"/>
      <c r="F9" s="7"/>
      <c r="G9" s="7"/>
      <c r="H9" s="7"/>
      <c r="I9" s="26"/>
      <c r="J9" s="24"/>
      <c r="K9" s="24"/>
      <c r="L9" s="123"/>
      <c r="M9" s="65" t="s">
        <v>204</v>
      </c>
      <c r="N9" s="8"/>
      <c r="O9" s="7"/>
      <c r="P9" s="7"/>
      <c r="Q9" s="7"/>
      <c r="R9" s="7"/>
      <c r="S9" s="26"/>
      <c r="T9" s="24"/>
      <c r="U9" s="24"/>
      <c r="V9" s="123"/>
      <c r="W9" s="65" t="s">
        <v>204</v>
      </c>
      <c r="X9" s="8"/>
      <c r="Y9" s="8"/>
      <c r="Z9" s="8"/>
      <c r="AA9" s="8"/>
      <c r="AB9" s="8"/>
      <c r="AC9" s="26"/>
      <c r="AD9" s="24"/>
      <c r="AE9" s="24"/>
      <c r="AF9" s="123"/>
      <c r="AG9" s="65" t="s">
        <v>204</v>
      </c>
      <c r="AH9" s="8"/>
      <c r="AI9" s="7"/>
      <c r="AJ9" s="7"/>
      <c r="AK9" s="7"/>
      <c r="AL9" s="7"/>
      <c r="AM9" s="26"/>
      <c r="AN9" s="24"/>
      <c r="AO9" s="24"/>
      <c r="AP9" s="123"/>
      <c r="AQ9" s="65" t="s">
        <v>204</v>
      </c>
      <c r="AR9" s="8"/>
      <c r="AS9" s="7"/>
      <c r="AT9" s="7"/>
      <c r="AU9" s="7"/>
      <c r="AV9" s="7"/>
      <c r="AW9" s="26"/>
      <c r="AX9" s="24"/>
      <c r="AY9" s="24"/>
      <c r="AZ9" s="123"/>
      <c r="BA9" s="65" t="s">
        <v>204</v>
      </c>
      <c r="BB9" s="8"/>
      <c r="BC9" s="7"/>
      <c r="BD9" s="7"/>
      <c r="BE9" s="7"/>
      <c r="BF9" s="7"/>
      <c r="BG9" s="26"/>
      <c r="BH9" s="24"/>
      <c r="BI9" s="24"/>
      <c r="BJ9" s="123"/>
      <c r="BK9" s="65" t="s">
        <v>204</v>
      </c>
      <c r="BL9" s="8"/>
      <c r="BM9" s="7"/>
      <c r="BN9" s="7"/>
      <c r="BO9" s="7"/>
      <c r="BP9" s="7"/>
      <c r="BQ9" s="26"/>
      <c r="BR9" s="24"/>
      <c r="BS9" s="24"/>
      <c r="BT9" s="123"/>
      <c r="BU9" s="65" t="s">
        <v>204</v>
      </c>
      <c r="BV9" s="8"/>
      <c r="BW9" s="7"/>
      <c r="BX9" s="7"/>
      <c r="BY9" s="7"/>
      <c r="BZ9" s="7"/>
      <c r="CA9" s="26"/>
      <c r="CB9" s="24"/>
      <c r="CC9" s="24"/>
      <c r="CD9" s="123"/>
      <c r="CE9" s="65" t="s">
        <v>204</v>
      </c>
      <c r="CF9" s="8"/>
      <c r="CG9" s="7"/>
      <c r="CH9" s="7"/>
      <c r="CI9" s="7"/>
      <c r="CJ9" s="7"/>
      <c r="CK9" s="26"/>
      <c r="CL9" s="24"/>
      <c r="CM9" s="24"/>
      <c r="CN9" s="123"/>
      <c r="CO9" s="65" t="s">
        <v>204</v>
      </c>
      <c r="CP9" s="8"/>
      <c r="CQ9" s="7"/>
      <c r="CR9" s="7"/>
      <c r="CS9" s="7"/>
      <c r="CT9" s="7"/>
      <c r="CU9" s="26"/>
      <c r="CV9" s="24"/>
      <c r="CW9" s="24"/>
      <c r="CX9" s="123"/>
      <c r="CY9" s="65" t="s">
        <v>204</v>
      </c>
      <c r="CZ9" s="8"/>
      <c r="DA9" s="7"/>
      <c r="DB9" s="7"/>
      <c r="DC9" s="7"/>
      <c r="DD9" s="7"/>
      <c r="DE9" s="26"/>
      <c r="DF9" s="24"/>
      <c r="DG9" s="24"/>
      <c r="DH9" s="123"/>
      <c r="DI9" s="65" t="s">
        <v>204</v>
      </c>
      <c r="DJ9" s="8"/>
      <c r="DK9" s="7"/>
      <c r="DL9" s="7"/>
      <c r="DM9" s="7"/>
      <c r="DN9" s="7"/>
      <c r="DO9" s="26"/>
      <c r="DP9" s="24"/>
      <c r="DQ9" s="24"/>
      <c r="DR9" s="123"/>
      <c r="DS9" s="65" t="s">
        <v>204</v>
      </c>
      <c r="DT9" s="8"/>
      <c r="DU9" s="7"/>
      <c r="DV9" s="7"/>
      <c r="DW9" s="7"/>
      <c r="DX9" s="7"/>
      <c r="DY9" s="26"/>
      <c r="DZ9" s="24"/>
      <c r="EA9" s="24"/>
      <c r="EB9" s="123"/>
      <c r="EC9" s="65" t="s">
        <v>204</v>
      </c>
      <c r="ED9" s="8"/>
      <c r="EE9" s="7"/>
      <c r="EF9" s="7"/>
      <c r="EG9" s="7"/>
      <c r="EH9" s="7"/>
      <c r="EI9" s="26"/>
      <c r="EJ9" s="24"/>
      <c r="EK9" s="24"/>
      <c r="EL9" s="123"/>
      <c r="EM9" s="65" t="s">
        <v>204</v>
      </c>
      <c r="EN9" s="8"/>
      <c r="EO9" s="7"/>
      <c r="EP9" s="7"/>
      <c r="EQ9" s="7"/>
      <c r="ER9" s="7"/>
      <c r="ES9" s="26"/>
      <c r="ET9" s="24"/>
      <c r="EU9" s="24"/>
      <c r="EV9" s="123" t="s">
        <v>253</v>
      </c>
      <c r="EW9" s="65" t="s">
        <v>204</v>
      </c>
      <c r="EX9" s="8">
        <f>FB9</f>
        <v>87.27</v>
      </c>
      <c r="EY9" s="7"/>
      <c r="EZ9" s="7"/>
      <c r="FA9" s="7"/>
      <c r="FB9" s="7">
        <v>87.27</v>
      </c>
      <c r="FC9" s="26"/>
      <c r="FD9" s="24"/>
      <c r="FE9" s="24"/>
      <c r="FF9" s="123"/>
      <c r="FG9" s="197" t="s">
        <v>204</v>
      </c>
      <c r="FH9" s="198">
        <v>68.181820000000002</v>
      </c>
      <c r="FI9" s="198"/>
      <c r="FJ9" s="198">
        <v>68.181820000000002</v>
      </c>
      <c r="FK9" s="198"/>
      <c r="FL9" s="198"/>
      <c r="FM9" s="26"/>
      <c r="FN9" s="24"/>
      <c r="FO9" s="24"/>
      <c r="FP9" s="123"/>
      <c r="FQ9" s="65" t="s">
        <v>204</v>
      </c>
      <c r="FR9" s="8"/>
      <c r="FS9" s="7"/>
      <c r="FT9" s="7"/>
      <c r="FU9" s="7"/>
      <c r="FV9" s="7"/>
      <c r="FW9" s="26"/>
      <c r="FX9" s="24"/>
      <c r="FY9" s="24"/>
      <c r="FZ9" s="123" t="s">
        <v>283</v>
      </c>
      <c r="GA9" s="65" t="s">
        <v>204</v>
      </c>
      <c r="GB9" s="8"/>
      <c r="GC9" s="7"/>
      <c r="GD9" s="7"/>
      <c r="GE9" s="7"/>
      <c r="GF9" s="7"/>
      <c r="GG9" s="26">
        <v>81.7</v>
      </c>
      <c r="GH9" s="24"/>
      <c r="GI9" s="24"/>
      <c r="GJ9" s="123"/>
      <c r="GK9" s="65" t="s">
        <v>204</v>
      </c>
      <c r="GL9" s="8"/>
      <c r="GM9" s="7"/>
      <c r="GN9" s="7"/>
      <c r="GO9" s="7"/>
      <c r="GP9" s="7"/>
      <c r="GQ9" s="26"/>
      <c r="GR9" s="24"/>
      <c r="GS9" s="24"/>
      <c r="GT9" s="123"/>
      <c r="GU9" s="65" t="s">
        <v>204</v>
      </c>
      <c r="GV9" s="8">
        <v>88.112676446294529</v>
      </c>
      <c r="GW9" s="7"/>
      <c r="GX9" s="7"/>
      <c r="GY9" s="7"/>
      <c r="GZ9" s="7">
        <v>91.46</v>
      </c>
      <c r="HA9" s="26">
        <v>84.46</v>
      </c>
      <c r="HB9" s="24"/>
      <c r="HC9" s="24"/>
      <c r="HD9" s="123"/>
      <c r="HE9" s="65" t="s">
        <v>204</v>
      </c>
      <c r="HF9" s="8">
        <v>94.03</v>
      </c>
      <c r="HG9" s="7"/>
      <c r="HH9" s="7"/>
      <c r="HI9" s="7"/>
      <c r="HJ9" s="7">
        <v>94.03</v>
      </c>
      <c r="HK9" s="26">
        <v>83.48</v>
      </c>
      <c r="HL9" s="24"/>
      <c r="HM9" s="24"/>
      <c r="HN9" s="134"/>
      <c r="HX9" s="134"/>
      <c r="IH9" s="134"/>
    </row>
    <row xmlns:x14ac="http://schemas.microsoft.com/office/spreadsheetml/2009/9/ac" r="10" s="4" customFormat="true" ht="15.6" customHeight="true" x14ac:dyDescent="0.25">
      <c r="A10" s="412" t="str">
        <f ca="true">IF(ISBLANK('Data Summary'!A12),"",'Data Summary'!A12)</f>
        <v>MWI_2013_EMIS</v>
      </c>
      <c r="B10" s="123"/>
      <c r="C10" s="65" t="s">
        <v>107</v>
      </c>
      <c r="D10" s="19"/>
      <c r="E10" s="7"/>
      <c r="F10" s="7"/>
      <c r="G10" s="7"/>
      <c r="H10" s="7"/>
      <c r="I10" s="26"/>
      <c r="J10" s="24"/>
      <c r="K10" s="24"/>
      <c r="L10" s="123"/>
      <c r="M10" s="65" t="s">
        <v>107</v>
      </c>
      <c r="N10" s="19"/>
      <c r="O10" s="7"/>
      <c r="P10" s="7"/>
      <c r="Q10" s="7"/>
      <c r="R10" s="7"/>
      <c r="S10" s="26"/>
      <c r="T10" s="24"/>
      <c r="U10" s="24"/>
      <c r="V10" s="123"/>
      <c r="W10" s="65" t="s">
        <v>107</v>
      </c>
      <c r="X10" s="19"/>
      <c r="Y10" s="7"/>
      <c r="Z10" s="7"/>
      <c r="AA10" s="7"/>
      <c r="AB10" s="7"/>
      <c r="AC10" s="26"/>
      <c r="AD10" s="24"/>
      <c r="AE10" s="24"/>
      <c r="AF10" s="123"/>
      <c r="AG10" s="65" t="s">
        <v>107</v>
      </c>
      <c r="AH10" s="19"/>
      <c r="AI10" s="7"/>
      <c r="AJ10" s="7"/>
      <c r="AK10" s="7"/>
      <c r="AL10" s="7"/>
      <c r="AM10" s="26"/>
      <c r="AN10" s="24"/>
      <c r="AO10" s="24"/>
      <c r="AP10" s="123"/>
      <c r="AQ10" s="65" t="s">
        <v>107</v>
      </c>
      <c r="AR10" s="19"/>
      <c r="AS10" s="7"/>
      <c r="AT10" s="7"/>
      <c r="AU10" s="7"/>
      <c r="AV10" s="7"/>
      <c r="AW10" s="26"/>
      <c r="AX10" s="24"/>
      <c r="AY10" s="24"/>
      <c r="AZ10" s="123"/>
      <c r="BA10" s="65" t="s">
        <v>107</v>
      </c>
      <c r="BB10" s="133"/>
      <c r="BC10" s="131"/>
      <c r="BD10" s="131"/>
      <c r="BE10" s="131"/>
      <c r="BF10" s="131"/>
      <c r="BG10" s="132"/>
      <c r="BH10" s="24"/>
      <c r="BI10" s="24"/>
      <c r="BJ10" s="123"/>
      <c r="BK10" s="65" t="s">
        <v>107</v>
      </c>
      <c r="BL10" s="19"/>
      <c r="BM10" s="7"/>
      <c r="BN10" s="7"/>
      <c r="BO10" s="7"/>
      <c r="BP10" s="7"/>
      <c r="BQ10" s="26"/>
      <c r="BR10" s="24"/>
      <c r="BS10" s="24"/>
      <c r="BT10" s="123"/>
      <c r="BU10" s="65" t="s">
        <v>107</v>
      </c>
      <c r="BV10" s="19"/>
      <c r="BW10" s="7"/>
      <c r="BX10" s="7"/>
      <c r="BY10" s="7"/>
      <c r="BZ10" s="7"/>
      <c r="CA10" s="26"/>
      <c r="CB10" s="24"/>
      <c r="CC10" s="24"/>
      <c r="CD10" s="123"/>
      <c r="CE10" s="65" t="s">
        <v>107</v>
      </c>
      <c r="CF10" s="19"/>
      <c r="CG10" s="7"/>
      <c r="CH10" s="7"/>
      <c r="CI10" s="7"/>
      <c r="CJ10" s="7"/>
      <c r="CK10" s="26"/>
      <c r="CL10" s="24"/>
      <c r="CM10" s="24"/>
      <c r="CN10" s="123"/>
      <c r="CO10" s="65" t="s">
        <v>107</v>
      </c>
      <c r="CP10" s="19"/>
      <c r="CQ10" s="7"/>
      <c r="CR10" s="7"/>
      <c r="CS10" s="7"/>
      <c r="CT10" s="7"/>
      <c r="CU10" s="26"/>
      <c r="CV10" s="24"/>
      <c r="CW10" s="24"/>
      <c r="CX10" s="123"/>
      <c r="CY10" s="65" t="s">
        <v>107</v>
      </c>
      <c r="CZ10" s="19"/>
      <c r="DA10" s="7"/>
      <c r="DB10" s="7"/>
      <c r="DC10" s="7"/>
      <c r="DD10" s="7"/>
      <c r="DE10" s="26"/>
      <c r="DF10" s="24"/>
      <c r="DG10" s="24"/>
      <c r="DH10" s="123"/>
      <c r="DI10" s="65" t="s">
        <v>107</v>
      </c>
      <c r="DJ10" s="19"/>
      <c r="DK10" s="7"/>
      <c r="DL10" s="7"/>
      <c r="DM10" s="7"/>
      <c r="DN10" s="7"/>
      <c r="DO10" s="26"/>
      <c r="DP10" s="24"/>
      <c r="DQ10" s="24"/>
      <c r="DR10" s="123"/>
      <c r="DS10" s="65" t="s">
        <v>107</v>
      </c>
      <c r="DT10" s="19"/>
      <c r="DU10" s="7"/>
      <c r="DV10" s="7"/>
      <c r="DW10" s="7"/>
      <c r="DX10" s="7"/>
      <c r="DY10" s="26"/>
      <c r="DZ10" s="24"/>
      <c r="EA10" s="24"/>
      <c r="EB10" s="123"/>
      <c r="EC10" s="65" t="s">
        <v>107</v>
      </c>
      <c r="ED10" s="19"/>
      <c r="EE10" s="7"/>
      <c r="EF10" s="7"/>
      <c r="EG10" s="7"/>
      <c r="EH10" s="7"/>
      <c r="EI10" s="26"/>
      <c r="EJ10" s="24"/>
      <c r="EK10" s="24"/>
      <c r="EL10" s="123"/>
      <c r="EM10" s="65" t="s">
        <v>107</v>
      </c>
      <c r="EN10" s="19"/>
      <c r="EO10" s="7"/>
      <c r="EP10" s="7"/>
      <c r="EQ10" s="7"/>
      <c r="ER10" s="7"/>
      <c r="ES10" s="26"/>
      <c r="ET10" s="24"/>
      <c r="EU10" s="24"/>
      <c r="EV10" s="123"/>
      <c r="EW10" s="65" t="s">
        <v>107</v>
      </c>
      <c r="EX10" s="19"/>
      <c r="EY10" s="7"/>
      <c r="EZ10" s="7"/>
      <c r="FA10" s="7"/>
      <c r="FB10" s="7"/>
      <c r="FC10" s="26"/>
      <c r="FD10" s="24"/>
      <c r="FE10" s="24"/>
      <c r="FF10" s="123"/>
      <c r="FG10" s="197" t="s">
        <v>107</v>
      </c>
      <c r="FH10" s="199"/>
      <c r="FI10" s="198"/>
      <c r="FJ10" s="198"/>
      <c r="FK10" s="198"/>
      <c r="FL10" s="198"/>
      <c r="FM10" s="26"/>
      <c r="FN10" s="24"/>
      <c r="FO10" s="24"/>
      <c r="FP10" s="123"/>
      <c r="FQ10" s="65" t="s">
        <v>107</v>
      </c>
      <c r="FR10" s="19"/>
      <c r="FS10" s="7"/>
      <c r="FT10" s="7"/>
      <c r="FU10" s="7"/>
      <c r="FV10" s="7"/>
      <c r="FW10" s="26"/>
      <c r="FX10" s="24"/>
      <c r="FY10" s="24"/>
      <c r="FZ10" s="123"/>
      <c r="GA10" s="65" t="s">
        <v>107</v>
      </c>
      <c r="GB10" s="19"/>
      <c r="GC10" s="7"/>
      <c r="GD10" s="7"/>
      <c r="GE10" s="7"/>
      <c r="GF10" s="7"/>
      <c r="GG10" s="26"/>
      <c r="GH10" s="24"/>
      <c r="GI10" s="24"/>
      <c r="GJ10" s="123"/>
      <c r="GK10" s="65" t="s">
        <v>107</v>
      </c>
      <c r="GL10" s="19"/>
      <c r="GM10" s="7"/>
      <c r="GN10" s="7"/>
      <c r="GO10" s="7"/>
      <c r="GP10" s="7"/>
      <c r="GQ10" s="26"/>
      <c r="GR10" s="24"/>
      <c r="GS10" s="24"/>
      <c r="GT10" s="123"/>
      <c r="GU10" s="65" t="s">
        <v>107</v>
      </c>
      <c r="GV10" s="19"/>
      <c r="GW10" s="7"/>
      <c r="GX10" s="7"/>
      <c r="GY10" s="7"/>
      <c r="GZ10" s="7"/>
      <c r="HA10" s="26"/>
      <c r="HB10" s="24"/>
      <c r="HC10" s="24"/>
      <c r="HD10" s="123"/>
      <c r="HE10" s="65" t="s">
        <v>107</v>
      </c>
      <c r="HF10" s="19"/>
      <c r="HG10" s="7"/>
      <c r="HH10" s="7"/>
      <c r="HI10" s="7"/>
      <c r="HJ10" s="7"/>
      <c r="HK10" s="26"/>
      <c r="HL10" s="24"/>
      <c r="HM10" s="24"/>
      <c r="HN10" s="134"/>
      <c r="HX10" s="134"/>
      <c r="IH10" s="134"/>
    </row>
    <row xmlns:x14ac="http://schemas.microsoft.com/office/spreadsheetml/2009/9/ac" r="11" s="4" customFormat="true" ht="15.6" customHeight="true" x14ac:dyDescent="0.25">
      <c r="A11" s="412" t="str">
        <f ca="true">IF(ISBLANK('Data Summary'!A13),"",'Data Summary'!A13)</f>
        <v>MWI_2013_UIS</v>
      </c>
      <c r="B11" s="123"/>
      <c r="C11" s="65" t="s">
        <v>108</v>
      </c>
      <c r="D11" s="19"/>
      <c r="E11" s="7"/>
      <c r="F11" s="7"/>
      <c r="G11" s="7"/>
      <c r="H11" s="7"/>
      <c r="I11" s="26"/>
      <c r="J11" s="24"/>
      <c r="K11" s="24"/>
      <c r="L11" s="123"/>
      <c r="M11" s="65" t="s">
        <v>108</v>
      </c>
      <c r="N11" s="19"/>
      <c r="O11" s="7"/>
      <c r="P11" s="7"/>
      <c r="Q11" s="7"/>
      <c r="R11" s="7"/>
      <c r="S11" s="26"/>
      <c r="T11" s="24"/>
      <c r="U11" s="24"/>
      <c r="V11" s="123"/>
      <c r="W11" s="65" t="s">
        <v>108</v>
      </c>
      <c r="X11" s="19"/>
      <c r="Y11" s="7"/>
      <c r="Z11" s="7"/>
      <c r="AA11" s="7"/>
      <c r="AB11" s="7"/>
      <c r="AC11" s="26"/>
      <c r="AD11" s="24"/>
      <c r="AE11" s="24"/>
      <c r="AF11" s="123"/>
      <c r="AG11" s="65" t="s">
        <v>108</v>
      </c>
      <c r="AH11" s="19"/>
      <c r="AI11" s="7"/>
      <c r="AJ11" s="7"/>
      <c r="AK11" s="7"/>
      <c r="AL11" s="7"/>
      <c r="AM11" s="26"/>
      <c r="AN11" s="24"/>
      <c r="AO11" s="24"/>
      <c r="AP11" s="123"/>
      <c r="AQ11" s="65" t="s">
        <v>108</v>
      </c>
      <c r="AR11" s="19"/>
      <c r="AS11" s="7"/>
      <c r="AT11" s="7"/>
      <c r="AU11" s="7"/>
      <c r="AV11" s="7"/>
      <c r="AW11" s="26"/>
      <c r="AX11" s="24"/>
      <c r="AY11" s="24"/>
      <c r="AZ11" s="123"/>
      <c r="BA11" s="65" t="s">
        <v>108</v>
      </c>
      <c r="BB11" s="133"/>
      <c r="BC11" s="131"/>
      <c r="BD11" s="131"/>
      <c r="BE11" s="131"/>
      <c r="BF11" s="131"/>
      <c r="BG11" s="132"/>
      <c r="BH11" s="24"/>
      <c r="BI11" s="24"/>
      <c r="BJ11" s="123"/>
      <c r="BK11" s="65" t="s">
        <v>108</v>
      </c>
      <c r="BL11" s="19"/>
      <c r="BM11" s="7"/>
      <c r="BN11" s="7"/>
      <c r="BO11" s="7"/>
      <c r="BP11" s="7"/>
      <c r="BQ11" s="26"/>
      <c r="BR11" s="24"/>
      <c r="BS11" s="24"/>
      <c r="BT11" s="123"/>
      <c r="BU11" s="65" t="s">
        <v>108</v>
      </c>
      <c r="BV11" s="19"/>
      <c r="BW11" s="7"/>
      <c r="BX11" s="7"/>
      <c r="BY11" s="7"/>
      <c r="BZ11" s="7"/>
      <c r="CA11" s="26"/>
      <c r="CB11" s="24"/>
      <c r="CC11" s="24"/>
      <c r="CD11" s="123"/>
      <c r="CE11" s="65" t="s">
        <v>108</v>
      </c>
      <c r="CF11" s="19"/>
      <c r="CG11" s="7"/>
      <c r="CH11" s="7"/>
      <c r="CI11" s="7"/>
      <c r="CJ11" s="7"/>
      <c r="CK11" s="26"/>
      <c r="CL11" s="24"/>
      <c r="CM11" s="24"/>
      <c r="CN11" s="123"/>
      <c r="CO11" s="65" t="s">
        <v>108</v>
      </c>
      <c r="CP11" s="19"/>
      <c r="CQ11" s="7"/>
      <c r="CR11" s="7"/>
      <c r="CS11" s="7"/>
      <c r="CT11" s="7"/>
      <c r="CU11" s="26"/>
      <c r="CV11" s="24"/>
      <c r="CW11" s="24"/>
      <c r="CX11" s="123"/>
      <c r="CY11" s="65" t="s">
        <v>108</v>
      </c>
      <c r="CZ11" s="19"/>
      <c r="DA11" s="7"/>
      <c r="DB11" s="7"/>
      <c r="DC11" s="7"/>
      <c r="DD11" s="7"/>
      <c r="DE11" s="26"/>
      <c r="DF11" s="24"/>
      <c r="DG11" s="24"/>
      <c r="DH11" s="123"/>
      <c r="DI11" s="65" t="s">
        <v>108</v>
      </c>
      <c r="DJ11" s="19"/>
      <c r="DK11" s="7"/>
      <c r="DL11" s="7"/>
      <c r="DM11" s="7"/>
      <c r="DN11" s="7"/>
      <c r="DO11" s="26"/>
      <c r="DP11" s="24"/>
      <c r="DQ11" s="24"/>
      <c r="DR11" s="123"/>
      <c r="DS11" s="65" t="s">
        <v>108</v>
      </c>
      <c r="DT11" s="19"/>
      <c r="DU11" s="7"/>
      <c r="DV11" s="7"/>
      <c r="DW11" s="7"/>
      <c r="DX11" s="7"/>
      <c r="DY11" s="26"/>
      <c r="DZ11" s="24"/>
      <c r="EA11" s="24"/>
      <c r="EB11" s="123"/>
      <c r="EC11" s="65" t="s">
        <v>108</v>
      </c>
      <c r="ED11" s="19"/>
      <c r="EE11" s="7"/>
      <c r="EF11" s="7"/>
      <c r="EG11" s="7"/>
      <c r="EH11" s="7"/>
      <c r="EI11" s="26"/>
      <c r="EJ11" s="24"/>
      <c r="EK11" s="24"/>
      <c r="EL11" s="123"/>
      <c r="EM11" s="65" t="s">
        <v>108</v>
      </c>
      <c r="EN11" s="19"/>
      <c r="EO11" s="7"/>
      <c r="EP11" s="7"/>
      <c r="EQ11" s="7"/>
      <c r="ER11" s="7"/>
      <c r="ES11" s="26"/>
      <c r="ET11" s="24"/>
      <c r="EU11" s="24"/>
      <c r="EV11" s="123"/>
      <c r="EW11" s="65" t="s">
        <v>108</v>
      </c>
      <c r="EX11" s="19"/>
      <c r="EY11" s="7"/>
      <c r="EZ11" s="7"/>
      <c r="FA11" s="7"/>
      <c r="FB11" s="7"/>
      <c r="FC11" s="26"/>
      <c r="FD11" s="24"/>
      <c r="FE11" s="24"/>
      <c r="FF11" s="123"/>
      <c r="FG11" s="197" t="s">
        <v>108</v>
      </c>
      <c r="FH11" s="199"/>
      <c r="FI11" s="198"/>
      <c r="FJ11" s="198"/>
      <c r="FK11" s="198"/>
      <c r="FL11" s="198"/>
      <c r="FM11" s="26"/>
      <c r="FN11" s="24"/>
      <c r="FO11" s="24"/>
      <c r="FP11" s="123"/>
      <c r="FQ11" s="65" t="s">
        <v>108</v>
      </c>
      <c r="FR11" s="19"/>
      <c r="FS11" s="7"/>
      <c r="FT11" s="7"/>
      <c r="FU11" s="7"/>
      <c r="FV11" s="7"/>
      <c r="FW11" s="26"/>
      <c r="FX11" s="24"/>
      <c r="FY11" s="24"/>
      <c r="FZ11" s="123"/>
      <c r="GA11" s="65" t="s">
        <v>108</v>
      </c>
      <c r="GB11" s="19"/>
      <c r="GC11" s="7"/>
      <c r="GD11" s="7"/>
      <c r="GE11" s="7"/>
      <c r="GF11" s="7"/>
      <c r="GG11" s="26"/>
      <c r="GH11" s="24"/>
      <c r="GI11" s="24"/>
      <c r="GJ11" s="123"/>
      <c r="GK11" s="65" t="s">
        <v>108</v>
      </c>
      <c r="GL11" s="19"/>
      <c r="GM11" s="7"/>
      <c r="GN11" s="7"/>
      <c r="GO11" s="7"/>
      <c r="GP11" s="7"/>
      <c r="GQ11" s="26"/>
      <c r="GR11" s="24"/>
      <c r="GS11" s="24"/>
      <c r="GT11" s="123"/>
      <c r="GU11" s="65" t="s">
        <v>108</v>
      </c>
      <c r="GV11" s="19"/>
      <c r="GW11" s="7"/>
      <c r="GX11" s="7"/>
      <c r="GY11" s="7"/>
      <c r="GZ11" s="7"/>
      <c r="HA11" s="26"/>
      <c r="HB11" s="24"/>
      <c r="HC11" s="24"/>
      <c r="HD11" s="123"/>
      <c r="HE11" s="65" t="s">
        <v>108</v>
      </c>
      <c r="HF11" s="19"/>
      <c r="HG11" s="7"/>
      <c r="HH11" s="7"/>
      <c r="HI11" s="7"/>
      <c r="HJ11" s="7"/>
      <c r="HK11" s="26"/>
      <c r="HL11" s="24"/>
      <c r="HM11" s="24"/>
      <c r="HN11" s="134"/>
      <c r="HX11" s="134"/>
      <c r="IH11" s="134"/>
    </row>
    <row xmlns:x14ac="http://schemas.microsoft.com/office/spreadsheetml/2009/9/ac" r="12" s="281" customFormat="true" ht="18" customHeight="true" x14ac:dyDescent="0.2">
      <c r="A12" s="412" t="str">
        <f ca="true">IF(ISBLANK('Data Summary'!A14),"",'Data Summary'!A14)</f>
        <v>MWI_2013_SACMEQ</v>
      </c>
      <c r="B12" s="272" t="s">
        <v>57</v>
      </c>
      <c r="C12" s="273" t="s">
        <v>27</v>
      </c>
      <c r="D12" s="274"/>
      <c r="E12" s="274"/>
      <c r="F12" s="274"/>
      <c r="G12" s="274"/>
      <c r="H12" s="274"/>
      <c r="I12" s="275"/>
      <c r="J12" s="268"/>
      <c r="K12" s="268"/>
      <c r="L12" s="272" t="s">
        <v>57</v>
      </c>
      <c r="M12" s="273" t="s">
        <v>27</v>
      </c>
      <c r="N12" s="274"/>
      <c r="O12" s="274"/>
      <c r="P12" s="274"/>
      <c r="Q12" s="274"/>
      <c r="R12" s="274"/>
      <c r="S12" s="275"/>
      <c r="T12" s="268"/>
      <c r="U12" s="268"/>
      <c r="V12" s="272" t="s">
        <v>57</v>
      </c>
      <c r="W12" s="273" t="s">
        <v>27</v>
      </c>
      <c r="X12" s="274"/>
      <c r="Y12" s="274"/>
      <c r="Z12" s="274"/>
      <c r="AA12" s="274"/>
      <c r="AB12" s="274"/>
      <c r="AC12" s="275"/>
      <c r="AD12" s="268"/>
      <c r="AE12" s="268"/>
      <c r="AF12" s="272" t="s">
        <v>57</v>
      </c>
      <c r="AG12" s="273" t="s">
        <v>27</v>
      </c>
      <c r="AH12" s="274"/>
      <c r="AI12" s="274"/>
      <c r="AJ12" s="274"/>
      <c r="AK12" s="274"/>
      <c r="AL12" s="274"/>
      <c r="AM12" s="275"/>
      <c r="AN12" s="268"/>
      <c r="AO12" s="268"/>
      <c r="AP12" s="272" t="s">
        <v>57</v>
      </c>
      <c r="AQ12" s="273" t="s">
        <v>27</v>
      </c>
      <c r="AR12" s="274"/>
      <c r="AS12" s="274"/>
      <c r="AT12" s="274"/>
      <c r="AU12" s="274"/>
      <c r="AV12" s="274"/>
      <c r="AW12" s="275"/>
      <c r="AX12" s="268"/>
      <c r="AY12" s="268"/>
      <c r="AZ12" s="272" t="s">
        <v>57</v>
      </c>
      <c r="BA12" s="276" t="s">
        <v>27</v>
      </c>
      <c r="BB12" s="277"/>
      <c r="BC12" s="277"/>
      <c r="BD12" s="277"/>
      <c r="BE12" s="277"/>
      <c r="BF12" s="277"/>
      <c r="BG12" s="278"/>
      <c r="BH12" s="268"/>
      <c r="BI12" s="268"/>
      <c r="BJ12" s="272" t="s">
        <v>57</v>
      </c>
      <c r="BK12" s="273" t="s">
        <v>27</v>
      </c>
      <c r="BL12" s="274"/>
      <c r="BM12" s="274"/>
      <c r="BN12" s="274"/>
      <c r="BO12" s="274"/>
      <c r="BP12" s="274"/>
      <c r="BQ12" s="275"/>
      <c r="BR12" s="268"/>
      <c r="BS12" s="268"/>
      <c r="BT12" s="272" t="s">
        <v>57</v>
      </c>
      <c r="BU12" s="273" t="s">
        <v>27</v>
      </c>
      <c r="BV12" s="274"/>
      <c r="BW12" s="274"/>
      <c r="BX12" s="274"/>
      <c r="BY12" s="274"/>
      <c r="BZ12" s="274"/>
      <c r="CA12" s="275"/>
      <c r="CB12" s="268"/>
      <c r="CC12" s="268"/>
      <c r="CD12" s="272" t="s">
        <v>57</v>
      </c>
      <c r="CE12" s="273" t="s">
        <v>27</v>
      </c>
      <c r="CF12" s="274"/>
      <c r="CG12" s="274"/>
      <c r="CH12" s="274"/>
      <c r="CI12" s="274"/>
      <c r="CJ12" s="274"/>
      <c r="CK12" s="275"/>
      <c r="CL12" s="268"/>
      <c r="CM12" s="268"/>
      <c r="CN12" s="272" t="s">
        <v>57</v>
      </c>
      <c r="CO12" s="273" t="s">
        <v>27</v>
      </c>
      <c r="CP12" s="274"/>
      <c r="CQ12" s="274"/>
      <c r="CR12" s="274"/>
      <c r="CS12" s="274"/>
      <c r="CT12" s="274"/>
      <c r="CU12" s="275"/>
      <c r="CV12" s="268"/>
      <c r="CW12" s="268"/>
      <c r="CX12" s="272" t="s">
        <v>57</v>
      </c>
      <c r="CY12" s="273" t="s">
        <v>27</v>
      </c>
      <c r="CZ12" s="274"/>
      <c r="DA12" s="274"/>
      <c r="DB12" s="274"/>
      <c r="DC12" s="274"/>
      <c r="DD12" s="274"/>
      <c r="DE12" s="275"/>
      <c r="DF12" s="268"/>
      <c r="DG12" s="268"/>
      <c r="DH12" s="272" t="s">
        <v>57</v>
      </c>
      <c r="DI12" s="273" t="s">
        <v>27</v>
      </c>
      <c r="DJ12" s="274"/>
      <c r="DK12" s="274"/>
      <c r="DL12" s="274"/>
      <c r="DM12" s="274"/>
      <c r="DN12" s="274"/>
      <c r="DO12" s="275"/>
      <c r="DP12" s="268"/>
      <c r="DQ12" s="268"/>
      <c r="DR12" s="272" t="s">
        <v>57</v>
      </c>
      <c r="DS12" s="273" t="s">
        <v>27</v>
      </c>
      <c r="DT12" s="274"/>
      <c r="DU12" s="274"/>
      <c r="DV12" s="274"/>
      <c r="DW12" s="274"/>
      <c r="DX12" s="274"/>
      <c r="DY12" s="275"/>
      <c r="DZ12" s="268"/>
      <c r="EA12" s="268"/>
      <c r="EB12" s="272" t="s">
        <v>57</v>
      </c>
      <c r="EC12" s="273" t="s">
        <v>27</v>
      </c>
      <c r="ED12" s="274"/>
      <c r="EE12" s="274"/>
      <c r="EF12" s="274"/>
      <c r="EG12" s="274"/>
      <c r="EH12" s="274"/>
      <c r="EI12" s="275"/>
      <c r="EJ12" s="268"/>
      <c r="EK12" s="268"/>
      <c r="EL12" s="272" t="s">
        <v>57</v>
      </c>
      <c r="EM12" s="273" t="s">
        <v>27</v>
      </c>
      <c r="EN12" s="274"/>
      <c r="EO12" s="274"/>
      <c r="EP12" s="274"/>
      <c r="EQ12" s="274"/>
      <c r="ER12" s="274"/>
      <c r="ES12" s="275"/>
      <c r="ET12" s="268"/>
      <c r="EU12" s="268"/>
      <c r="EV12" s="272" t="s">
        <v>57</v>
      </c>
      <c r="EW12" s="273" t="s">
        <v>27</v>
      </c>
      <c r="EX12" s="274"/>
      <c r="EY12" s="274"/>
      <c r="EZ12" s="274"/>
      <c r="FA12" s="274"/>
      <c r="FB12" s="274"/>
      <c r="FC12" s="275"/>
      <c r="FD12" s="268"/>
      <c r="FE12" s="268"/>
      <c r="FF12" s="272" t="s">
        <v>57</v>
      </c>
      <c r="FG12" s="273" t="s">
        <v>27</v>
      </c>
      <c r="FH12" s="279"/>
      <c r="FI12" s="279"/>
      <c r="FJ12" s="279"/>
      <c r="FK12" s="279"/>
      <c r="FL12" s="279"/>
      <c r="FM12" s="275"/>
      <c r="FN12" s="268"/>
      <c r="FO12" s="268"/>
      <c r="FP12" s="272" t="s">
        <v>57</v>
      </c>
      <c r="FQ12" s="273" t="s">
        <v>27</v>
      </c>
      <c r="FR12" s="274"/>
      <c r="FS12" s="274"/>
      <c r="FT12" s="274"/>
      <c r="FU12" s="274"/>
      <c r="FV12" s="274"/>
      <c r="FW12" s="275"/>
      <c r="FX12" s="268"/>
      <c r="FY12" s="268"/>
      <c r="FZ12" s="272" t="s">
        <v>57</v>
      </c>
      <c r="GA12" s="273" t="s">
        <v>27</v>
      </c>
      <c r="GB12" s="274"/>
      <c r="GC12" s="274"/>
      <c r="GD12" s="274"/>
      <c r="GE12" s="274"/>
      <c r="GF12" s="274"/>
      <c r="GG12" s="275"/>
      <c r="GH12" s="268"/>
      <c r="GI12" s="268"/>
      <c r="GJ12" s="272" t="s">
        <v>57</v>
      </c>
      <c r="GK12" s="273" t="s">
        <v>27</v>
      </c>
      <c r="GL12" s="274"/>
      <c r="GM12" s="274"/>
      <c r="GN12" s="274"/>
      <c r="GO12" s="274"/>
      <c r="GP12" s="274"/>
      <c r="GQ12" s="275"/>
      <c r="GR12" s="268"/>
      <c r="GS12" s="268"/>
      <c r="GT12" s="272" t="s">
        <v>57</v>
      </c>
      <c r="GU12" s="273" t="s">
        <v>27</v>
      </c>
      <c r="GV12" s="274"/>
      <c r="GW12" s="274"/>
      <c r="GX12" s="274"/>
      <c r="GY12" s="274"/>
      <c r="GZ12" s="274"/>
      <c r="HA12" s="275"/>
      <c r="HB12" s="268"/>
      <c r="HC12" s="268"/>
      <c r="HD12" s="272" t="s">
        <v>57</v>
      </c>
      <c r="HE12" s="273" t="s">
        <v>27</v>
      </c>
      <c r="HF12" s="274"/>
      <c r="HG12" s="274"/>
      <c r="HH12" s="274"/>
      <c r="HI12" s="274"/>
      <c r="HJ12" s="274"/>
      <c r="HK12" s="275"/>
      <c r="HL12" s="268"/>
      <c r="HM12" s="268"/>
      <c r="HN12" s="280"/>
      <c r="HX12" s="280"/>
      <c r="IH12" s="280"/>
    </row>
    <row xmlns:x14ac="http://schemas.microsoft.com/office/spreadsheetml/2009/9/ac" r="13" s="14" customFormat="true" ht="14.25" customHeight="true" x14ac:dyDescent="0.2">
      <c r="A13" s="412" t="str">
        <f ca="true">IF(ISBLANK('Data Summary'!A15),"",'Data Summary'!A15)</f>
        <v>MWI_2014_EMIS</v>
      </c>
      <c r="B13" s="124" t="s">
        <v>55</v>
      </c>
      <c r="C13" s="5">
        <v>0</v>
      </c>
      <c r="D13" s="45">
        <v>7.6</v>
      </c>
      <c r="E13" s="45">
        <v>4.0999999999999996</v>
      </c>
      <c r="F13" s="45">
        <v>7.9</v>
      </c>
      <c r="G13" s="45"/>
      <c r="H13" s="45">
        <v>7.7</v>
      </c>
      <c r="I13" s="66">
        <v>7</v>
      </c>
      <c r="J13" s="11"/>
      <c r="K13" s="11"/>
      <c r="L13" s="124" t="s">
        <v>55</v>
      </c>
      <c r="M13" s="5">
        <v>0</v>
      </c>
      <c r="N13" s="45"/>
      <c r="O13" s="45"/>
      <c r="P13" s="45"/>
      <c r="Q13" s="45"/>
      <c r="R13" s="45"/>
      <c r="S13" s="66"/>
      <c r="T13" s="11"/>
      <c r="U13" s="11"/>
      <c r="V13" s="124" t="s">
        <v>55</v>
      </c>
      <c r="W13" s="5">
        <v>0</v>
      </c>
      <c r="X13" s="45">
        <v>10.5</v>
      </c>
      <c r="Y13" s="45">
        <v>9.3000000000000007</v>
      </c>
      <c r="Z13" s="45">
        <v>10.6</v>
      </c>
      <c r="AA13" s="45"/>
      <c r="AB13" s="45">
        <v>9.6999999999999993</v>
      </c>
      <c r="AC13" s="66">
        <v>15</v>
      </c>
      <c r="AD13" s="11"/>
      <c r="AE13" s="11"/>
      <c r="AF13" s="124" t="s">
        <v>55</v>
      </c>
      <c r="AG13" s="5">
        <v>0</v>
      </c>
      <c r="AH13" s="45"/>
      <c r="AI13" s="45"/>
      <c r="AJ13" s="45"/>
      <c r="AK13" s="45"/>
      <c r="AL13" s="45"/>
      <c r="AM13" s="66"/>
      <c r="AN13" s="11"/>
      <c r="AO13" s="11"/>
      <c r="AP13" s="124" t="s">
        <v>55</v>
      </c>
      <c r="AQ13" s="5">
        <v>0</v>
      </c>
      <c r="AR13" s="45">
        <v>6.2</v>
      </c>
      <c r="AS13" s="45">
        <v>3.3</v>
      </c>
      <c r="AT13" s="45">
        <v>6.5</v>
      </c>
      <c r="AU13" s="45"/>
      <c r="AV13" s="45">
        <v>6.6</v>
      </c>
      <c r="AW13" s="66">
        <v>4</v>
      </c>
      <c r="AX13" s="11"/>
      <c r="AY13" s="11"/>
      <c r="AZ13" s="124" t="s">
        <v>55</v>
      </c>
      <c r="BA13" s="5">
        <v>0</v>
      </c>
      <c r="BB13" s="45"/>
      <c r="BC13" s="45"/>
      <c r="BD13" s="45"/>
      <c r="BE13" s="45"/>
      <c r="BF13" s="45"/>
      <c r="BG13" s="66"/>
      <c r="BH13" s="11"/>
      <c r="BI13" s="11"/>
      <c r="BJ13" s="124" t="s">
        <v>55</v>
      </c>
      <c r="BK13" s="5">
        <v>0</v>
      </c>
      <c r="BL13" s="45">
        <v>4.9000000000000004</v>
      </c>
      <c r="BM13" s="45">
        <v>2.2000000000000002</v>
      </c>
      <c r="BN13" s="45">
        <v>5.3</v>
      </c>
      <c r="BO13" s="45"/>
      <c r="BP13" s="45">
        <v>5.0999999999999996</v>
      </c>
      <c r="BQ13" s="66">
        <v>4.2</v>
      </c>
      <c r="BR13" s="11"/>
      <c r="BS13" s="11"/>
      <c r="BT13" s="124" t="s">
        <v>55</v>
      </c>
      <c r="BU13" s="5">
        <v>0</v>
      </c>
      <c r="BV13" s="45"/>
      <c r="BW13" s="45"/>
      <c r="BX13" s="45"/>
      <c r="BY13" s="45"/>
      <c r="BZ13" s="45"/>
      <c r="CA13" s="66"/>
      <c r="CB13" s="11"/>
      <c r="CC13" s="11"/>
      <c r="CD13" s="124" t="s">
        <v>55</v>
      </c>
      <c r="CE13" s="5">
        <v>0</v>
      </c>
      <c r="CF13" s="45"/>
      <c r="CG13" s="45"/>
      <c r="CH13" s="45"/>
      <c r="CI13" s="45"/>
      <c r="CJ13" s="45">
        <v>28.299999999999997</v>
      </c>
      <c r="CK13" s="66"/>
      <c r="CL13" s="11"/>
      <c r="CM13" s="11"/>
      <c r="CN13" s="124" t="s">
        <v>55</v>
      </c>
      <c r="CO13" s="5">
        <v>0</v>
      </c>
      <c r="CP13" s="45">
        <v>6</v>
      </c>
      <c r="CQ13" s="45">
        <v>3.4</v>
      </c>
      <c r="CR13" s="45">
        <v>6.3</v>
      </c>
      <c r="CS13" s="45"/>
      <c r="CT13" s="45">
        <v>5.6</v>
      </c>
      <c r="CU13" s="66">
        <v>7.6</v>
      </c>
      <c r="CV13" s="11"/>
      <c r="CW13" s="11"/>
      <c r="CX13" s="124" t="s">
        <v>55</v>
      </c>
      <c r="CY13" s="5">
        <v>0</v>
      </c>
      <c r="CZ13" s="45">
        <v>5.6</v>
      </c>
      <c r="DA13" s="45">
        <v>1.6</v>
      </c>
      <c r="DB13" s="45">
        <v>6</v>
      </c>
      <c r="DC13" s="45"/>
      <c r="DD13" s="45">
        <v>6.2</v>
      </c>
      <c r="DE13" s="66">
        <v>2.9</v>
      </c>
      <c r="DF13" s="11"/>
      <c r="DG13" s="11"/>
      <c r="DH13" s="124" t="s">
        <v>55</v>
      </c>
      <c r="DI13" s="5">
        <v>0</v>
      </c>
      <c r="DJ13" s="45"/>
      <c r="DK13" s="45"/>
      <c r="DL13" s="45"/>
      <c r="DM13" s="45"/>
      <c r="DN13" s="45"/>
      <c r="DO13" s="66"/>
      <c r="DP13" s="11"/>
      <c r="DQ13" s="11"/>
      <c r="DR13" s="124" t="s">
        <v>55</v>
      </c>
      <c r="DS13" s="5">
        <v>0</v>
      </c>
      <c r="DT13" s="45">
        <v>5.6</v>
      </c>
      <c r="DU13" s="45">
        <v>1.6</v>
      </c>
      <c r="DV13" s="45">
        <v>6</v>
      </c>
      <c r="DW13" s="45"/>
      <c r="DX13" s="45">
        <v>6.3</v>
      </c>
      <c r="DY13" s="66">
        <v>2.4</v>
      </c>
      <c r="DZ13" s="11"/>
      <c r="EA13" s="11"/>
      <c r="EB13" s="124" t="s">
        <v>55</v>
      </c>
      <c r="EC13" s="5">
        <v>0</v>
      </c>
      <c r="ED13" s="45"/>
      <c r="EE13" s="45"/>
      <c r="EF13" s="45"/>
      <c r="EG13" s="45"/>
      <c r="EH13" s="45"/>
      <c r="EI13" s="66"/>
      <c r="EJ13" s="11"/>
      <c r="EK13" s="11"/>
      <c r="EL13" s="124" t="s">
        <v>55</v>
      </c>
      <c r="EM13" s="5">
        <v>0</v>
      </c>
      <c r="EN13" s="45">
        <v>7.1698964693389966</v>
      </c>
      <c r="EO13" s="45"/>
      <c r="EP13" s="45"/>
      <c r="EQ13" s="45"/>
      <c r="ER13" s="45">
        <v>6</v>
      </c>
      <c r="ES13" s="66">
        <v>12</v>
      </c>
      <c r="ET13" s="11"/>
      <c r="EU13" s="11"/>
      <c r="EV13" s="124" t="s">
        <v>55</v>
      </c>
      <c r="EW13" s="5">
        <v>0</v>
      </c>
      <c r="EX13" s="45"/>
      <c r="EY13" s="45"/>
      <c r="EZ13" s="45"/>
      <c r="FA13" s="45"/>
      <c r="FB13" s="45"/>
      <c r="FC13" s="66"/>
      <c r="FD13" s="11"/>
      <c r="FE13" s="11"/>
      <c r="FF13" s="124" t="s">
        <v>55</v>
      </c>
      <c r="FG13" s="5">
        <v>0</v>
      </c>
      <c r="FH13" s="45">
        <v>4.4444400000000002</v>
      </c>
      <c r="FI13" s="45"/>
      <c r="FJ13" s="45">
        <v>4.4444400000000002</v>
      </c>
      <c r="FK13" s="45"/>
      <c r="FL13" s="45"/>
      <c r="FM13" s="66"/>
      <c r="FN13" s="11"/>
      <c r="FO13" s="11"/>
      <c r="FP13" s="124" t="s">
        <v>55</v>
      </c>
      <c r="FQ13" s="5">
        <v>0</v>
      </c>
      <c r="FR13" s="45">
        <v>3.3708892071344883</v>
      </c>
      <c r="FS13" s="45"/>
      <c r="FT13" s="45"/>
      <c r="FU13" s="45"/>
      <c r="FV13" s="45">
        <v>3.7</v>
      </c>
      <c r="FW13" s="66">
        <v>2</v>
      </c>
      <c r="FX13" s="11"/>
      <c r="FY13" s="11"/>
      <c r="FZ13" s="124" t="s">
        <v>55</v>
      </c>
      <c r="GA13" s="5">
        <v>0</v>
      </c>
      <c r="GB13" s="45"/>
      <c r="GC13" s="45"/>
      <c r="GD13" s="45"/>
      <c r="GE13" s="45"/>
      <c r="GF13" s="45"/>
      <c r="GG13" s="66"/>
      <c r="GH13" s="11"/>
      <c r="GI13" s="11"/>
      <c r="GJ13" s="124" t="s">
        <v>55</v>
      </c>
      <c r="GK13" s="5">
        <v>0</v>
      </c>
      <c r="GL13" s="45"/>
      <c r="GM13" s="45"/>
      <c r="GN13" s="45"/>
      <c r="GO13" s="45"/>
      <c r="GP13" s="45"/>
      <c r="GQ13" s="66"/>
      <c r="GR13" s="11"/>
      <c r="GS13" s="11"/>
      <c r="GT13" s="124" t="s">
        <v>55</v>
      </c>
      <c r="GU13" s="5">
        <v>0</v>
      </c>
      <c r="GV13" s="45"/>
      <c r="GW13" s="45"/>
      <c r="GX13" s="45"/>
      <c r="GY13" s="45"/>
      <c r="GZ13" s="45"/>
      <c r="HA13" s="66"/>
      <c r="HB13" s="11"/>
      <c r="HC13" s="11"/>
      <c r="HD13" s="124" t="s">
        <v>55</v>
      </c>
      <c r="HE13" s="5">
        <v>0</v>
      </c>
      <c r="HF13" s="45"/>
      <c r="HG13" s="45"/>
      <c r="HH13" s="45"/>
      <c r="HI13" s="45"/>
      <c r="HJ13" s="45"/>
      <c r="HK13" s="66"/>
      <c r="HL13" s="11"/>
      <c r="HM13" s="11"/>
      <c r="HN13" s="136"/>
      <c r="HX13" s="136"/>
      <c r="IH13" s="136"/>
    </row>
    <row xmlns:x14ac="http://schemas.microsoft.com/office/spreadsheetml/2009/9/ac" r="14" x14ac:dyDescent="0.25">
      <c r="A14" s="412" t="str">
        <f ca="true">IF(ISBLANK('Data Summary'!A16),"",'Data Summary'!A16)</f>
        <v>MWI_2015_EMIS</v>
      </c>
      <c r="B14" s="125" t="s">
        <v>105</v>
      </c>
      <c r="C14" s="22">
        <v>0</v>
      </c>
      <c r="D14" s="45"/>
      <c r="E14" s="45"/>
      <c r="F14" s="45"/>
      <c r="G14" s="45"/>
      <c r="H14" s="45"/>
      <c r="I14" s="66"/>
      <c r="J14" s="11"/>
      <c r="K14" s="11"/>
      <c r="L14" s="125" t="s">
        <v>105</v>
      </c>
      <c r="M14" s="22">
        <v>0</v>
      </c>
      <c r="N14" s="45"/>
      <c r="O14" s="45"/>
      <c r="P14" s="45"/>
      <c r="Q14" s="45"/>
      <c r="R14" s="45">
        <v>10.1</v>
      </c>
      <c r="S14" s="66">
        <v>5.5</v>
      </c>
      <c r="T14" s="11"/>
      <c r="U14" s="11"/>
      <c r="V14" s="125" t="s">
        <v>105</v>
      </c>
      <c r="W14" s="22">
        <v>0</v>
      </c>
      <c r="X14" s="45"/>
      <c r="Y14" s="45"/>
      <c r="Z14" s="45"/>
      <c r="AA14" s="45"/>
      <c r="AB14" s="45"/>
      <c r="AC14" s="66"/>
      <c r="AD14" s="11"/>
      <c r="AE14" s="11"/>
      <c r="AF14" s="125" t="s">
        <v>105</v>
      </c>
      <c r="AG14" s="22">
        <v>0</v>
      </c>
      <c r="AH14" s="45"/>
      <c r="AI14" s="45"/>
      <c r="AJ14" s="45"/>
      <c r="AK14" s="45"/>
      <c r="AL14" s="45">
        <v>7.6</v>
      </c>
      <c r="AM14" s="66">
        <v>9</v>
      </c>
      <c r="AN14" s="11"/>
      <c r="AO14" s="11"/>
      <c r="AP14" s="125" t="s">
        <v>105</v>
      </c>
      <c r="AQ14" s="22">
        <v>0</v>
      </c>
      <c r="AR14" s="45"/>
      <c r="AS14" s="45"/>
      <c r="AT14" s="45"/>
      <c r="AU14" s="45"/>
      <c r="AV14" s="45"/>
      <c r="AW14" s="66"/>
      <c r="AX14" s="11"/>
      <c r="AY14" s="11"/>
      <c r="AZ14" s="125" t="s">
        <v>105</v>
      </c>
      <c r="BA14" s="22">
        <v>0</v>
      </c>
      <c r="BB14" s="45"/>
      <c r="BC14" s="45"/>
      <c r="BD14" s="45"/>
      <c r="BE14" s="45"/>
      <c r="BF14" s="45">
        <v>0</v>
      </c>
      <c r="BG14" s="66">
        <v>4.5999999999999996</v>
      </c>
      <c r="BH14" s="11"/>
      <c r="BI14" s="11"/>
      <c r="BJ14" s="125" t="s">
        <v>105</v>
      </c>
      <c r="BK14" s="22">
        <v>0</v>
      </c>
      <c r="BL14" s="45"/>
      <c r="BM14" s="45"/>
      <c r="BN14" s="45"/>
      <c r="BO14" s="45"/>
      <c r="BP14" s="45"/>
      <c r="BQ14" s="66"/>
      <c r="BR14" s="11"/>
      <c r="BS14" s="11"/>
      <c r="BT14" s="125" t="s">
        <v>105</v>
      </c>
      <c r="BU14" s="22">
        <v>0</v>
      </c>
      <c r="BV14" s="45"/>
      <c r="BW14" s="45"/>
      <c r="BX14" s="45"/>
      <c r="BY14" s="45"/>
      <c r="BZ14" s="45">
        <v>6.2</v>
      </c>
      <c r="CA14" s="66">
        <v>10.7</v>
      </c>
      <c r="CB14" s="11"/>
      <c r="CC14" s="11"/>
      <c r="CD14" s="125" t="s">
        <v>105</v>
      </c>
      <c r="CE14" s="22">
        <v>0</v>
      </c>
      <c r="CF14" s="45"/>
      <c r="CG14" s="45"/>
      <c r="CH14" s="45"/>
      <c r="CI14" s="45"/>
      <c r="CJ14" s="45"/>
      <c r="CK14" s="66"/>
      <c r="CL14" s="11"/>
      <c r="CM14" s="11"/>
      <c r="CN14" s="125" t="s">
        <v>105</v>
      </c>
      <c r="CO14" s="22">
        <v>0</v>
      </c>
      <c r="CP14" s="45"/>
      <c r="CQ14" s="45"/>
      <c r="CR14" s="45"/>
      <c r="CS14" s="45"/>
      <c r="CT14" s="45"/>
      <c r="CU14" s="66"/>
      <c r="CV14" s="11"/>
      <c r="CW14" s="11"/>
      <c r="CX14" s="125" t="s">
        <v>105</v>
      </c>
      <c r="CY14" s="22">
        <v>0</v>
      </c>
      <c r="CZ14" s="45"/>
      <c r="DA14" s="45"/>
      <c r="DB14" s="45"/>
      <c r="DC14" s="45"/>
      <c r="DD14" s="45"/>
      <c r="DE14" s="66"/>
      <c r="DF14" s="11"/>
      <c r="DG14" s="11"/>
      <c r="DH14" s="125" t="s">
        <v>105</v>
      </c>
      <c r="DI14" s="22">
        <v>0</v>
      </c>
      <c r="DJ14" s="45"/>
      <c r="DK14" s="45"/>
      <c r="DL14" s="45"/>
      <c r="DM14" s="45"/>
      <c r="DN14" s="45">
        <v>0</v>
      </c>
      <c r="DO14" s="66"/>
      <c r="DP14" s="11"/>
      <c r="DQ14" s="11"/>
      <c r="DR14" s="125" t="s">
        <v>105</v>
      </c>
      <c r="DS14" s="22">
        <v>0</v>
      </c>
      <c r="DT14" s="45"/>
      <c r="DU14" s="45"/>
      <c r="DV14" s="45"/>
      <c r="DW14" s="45"/>
      <c r="DX14" s="45"/>
      <c r="DY14" s="66"/>
      <c r="DZ14" s="11"/>
      <c r="EA14" s="11"/>
      <c r="EB14" s="125" t="s">
        <v>105</v>
      </c>
      <c r="EC14" s="22">
        <v>0</v>
      </c>
      <c r="ED14" s="45"/>
      <c r="EE14" s="45"/>
      <c r="EF14" s="45"/>
      <c r="EG14" s="45"/>
      <c r="EH14" s="45"/>
      <c r="EI14" s="66"/>
      <c r="EJ14" s="11"/>
      <c r="EK14" s="11"/>
      <c r="EL14" s="125" t="s">
        <v>105</v>
      </c>
      <c r="EM14" s="22">
        <v>0</v>
      </c>
      <c r="EN14" s="45"/>
      <c r="EO14" s="45"/>
      <c r="EP14" s="45"/>
      <c r="EQ14" s="45"/>
      <c r="ER14" s="45"/>
      <c r="ES14" s="66"/>
      <c r="ET14" s="11"/>
      <c r="EU14" s="11"/>
      <c r="EV14" s="125" t="s">
        <v>105</v>
      </c>
      <c r="EW14" s="22">
        <v>0</v>
      </c>
      <c r="EX14" s="45"/>
      <c r="EY14" s="45"/>
      <c r="EZ14" s="45"/>
      <c r="FA14" s="45"/>
      <c r="FB14" s="45"/>
      <c r="FC14" s="66"/>
      <c r="FD14" s="11"/>
      <c r="FE14" s="11"/>
      <c r="FF14" s="125" t="s">
        <v>105</v>
      </c>
      <c r="FG14" s="200">
        <v>0</v>
      </c>
      <c r="FH14" s="45">
        <v>0</v>
      </c>
      <c r="FI14" s="45"/>
      <c r="FJ14" s="45">
        <v>0</v>
      </c>
      <c r="FK14" s="45"/>
      <c r="FL14" s="45"/>
      <c r="FM14" s="66"/>
      <c r="FN14" s="11"/>
      <c r="FO14" s="11"/>
      <c r="FP14" s="125" t="s">
        <v>105</v>
      </c>
      <c r="FQ14" s="22">
        <v>0</v>
      </c>
      <c r="FR14" s="45">
        <f>100-99.68</f>
        <v>0.31999999999999318</v>
      </c>
      <c r="FS14" s="45"/>
      <c r="FT14" s="45"/>
      <c r="FU14" s="45"/>
      <c r="FV14" s="45">
        <f>100-99.6</f>
        <v>0.40000000000000568</v>
      </c>
      <c r="FW14" s="66"/>
      <c r="FX14" s="11"/>
      <c r="FY14" s="11"/>
      <c r="FZ14" s="125" t="s">
        <v>105</v>
      </c>
      <c r="GA14" s="22">
        <v>0</v>
      </c>
      <c r="GB14" s="45"/>
      <c r="GC14" s="45"/>
      <c r="GD14" s="45"/>
      <c r="GE14" s="45"/>
      <c r="GF14" s="45"/>
      <c r="GG14" s="66"/>
      <c r="GH14" s="11"/>
      <c r="GI14" s="11"/>
      <c r="GJ14" s="125" t="s">
        <v>105</v>
      </c>
      <c r="GK14" s="22">
        <v>0</v>
      </c>
      <c r="GL14" s="45"/>
      <c r="GM14" s="45"/>
      <c r="GN14" s="45"/>
      <c r="GO14" s="45"/>
      <c r="GP14" s="45"/>
      <c r="GQ14" s="66"/>
      <c r="GR14" s="11"/>
      <c r="GS14" s="11"/>
      <c r="GT14" s="125" t="s">
        <v>105</v>
      </c>
      <c r="GU14" s="22">
        <v>0</v>
      </c>
      <c r="GV14" s="45"/>
      <c r="GW14" s="45"/>
      <c r="GX14" s="45"/>
      <c r="GY14" s="45"/>
      <c r="GZ14" s="45"/>
      <c r="HA14" s="66"/>
      <c r="HB14" s="11"/>
      <c r="HC14" s="11"/>
      <c r="HD14" s="125" t="s">
        <v>105</v>
      </c>
      <c r="HE14" s="22">
        <v>0</v>
      </c>
      <c r="HF14" s="45"/>
      <c r="HG14" s="45"/>
      <c r="HH14" s="45"/>
      <c r="HI14" s="45"/>
      <c r="HJ14" s="45"/>
      <c r="HK14" s="66"/>
      <c r="HL14" s="11"/>
      <c r="HM14" s="11"/>
    </row>
    <row xmlns:x14ac="http://schemas.microsoft.com/office/spreadsheetml/2009/9/ac" r="15" s="2" customFormat="true" x14ac:dyDescent="0.25">
      <c r="A15" s="412" t="str">
        <f ca="true">IF(ISBLANK('Data Summary'!A17),"",'Data Summary'!A17)</f>
        <v>MWI_2015_UIS</v>
      </c>
      <c r="B15" s="125" t="s">
        <v>164</v>
      </c>
      <c r="C15" s="6">
        <v>1</v>
      </c>
      <c r="D15" s="45">
        <v>15.7</v>
      </c>
      <c r="E15" s="7">
        <v>74.5</v>
      </c>
      <c r="F15" s="7">
        <v>10.1</v>
      </c>
      <c r="G15" s="7"/>
      <c r="H15" s="45">
        <v>11.6</v>
      </c>
      <c r="I15" s="66">
        <v>36.9</v>
      </c>
      <c r="J15" s="11"/>
      <c r="K15" s="11"/>
      <c r="L15" s="125" t="s">
        <v>161</v>
      </c>
      <c r="M15" s="6">
        <v>1</v>
      </c>
      <c r="N15" s="45">
        <f>(R15/100*$AB31+S15/100*$AC31)/($AB31+$AC31)*100</f>
        <v>79.120652680652682</v>
      </c>
      <c r="O15" s="7"/>
      <c r="P15" s="7"/>
      <c r="Q15" s="7"/>
      <c r="R15" s="45">
        <v>77.599999999999994</v>
      </c>
      <c r="S15" s="66">
        <v>87</v>
      </c>
      <c r="T15" s="11"/>
      <c r="U15" s="11"/>
      <c r="V15" s="125" t="s">
        <v>164</v>
      </c>
      <c r="W15" s="6">
        <v>1</v>
      </c>
      <c r="X15" s="45">
        <v>15.2</v>
      </c>
      <c r="Y15" s="7">
        <v>71.599999999999994</v>
      </c>
      <c r="Z15" s="7">
        <v>10.9</v>
      </c>
      <c r="AA15" s="7"/>
      <c r="AB15" s="45">
        <v>11.5</v>
      </c>
      <c r="AC15" s="66">
        <v>33.9</v>
      </c>
      <c r="AD15" s="11"/>
      <c r="AE15" s="11"/>
      <c r="AF15" s="125" t="s">
        <v>161</v>
      </c>
      <c r="AG15" s="6">
        <v>1</v>
      </c>
      <c r="AH15" s="45">
        <f>(AL15/100*$AB31+AM15/100*$AC31)/($AB31+$AC31)*100</f>
        <v>86.94997668997668</v>
      </c>
      <c r="AI15" s="7"/>
      <c r="AJ15" s="7"/>
      <c r="AK15" s="7"/>
      <c r="AL15" s="45">
        <v>87.5</v>
      </c>
      <c r="AM15" s="66">
        <v>84.1</v>
      </c>
      <c r="AN15" s="11"/>
      <c r="AO15" s="11"/>
      <c r="AP15" s="125" t="s">
        <v>164</v>
      </c>
      <c r="AQ15" s="6">
        <v>1</v>
      </c>
      <c r="AR15" s="45">
        <v>15.9</v>
      </c>
      <c r="AS15" s="7">
        <v>67</v>
      </c>
      <c r="AT15" s="7">
        <v>10.5</v>
      </c>
      <c r="AU15" s="7"/>
      <c r="AV15" s="45">
        <v>11.9</v>
      </c>
      <c r="AW15" s="66">
        <v>37.1</v>
      </c>
      <c r="AX15" s="11"/>
      <c r="AY15" s="11"/>
      <c r="AZ15" s="125" t="s">
        <v>161</v>
      </c>
      <c r="BA15" s="6">
        <v>1</v>
      </c>
      <c r="BB15" s="45">
        <f>(BF15/100*$AV31+BG15/100*$AW31)/($AV31+$AW31)*100</f>
        <v>89.383800623052963</v>
      </c>
      <c r="BC15" s="7"/>
      <c r="BD15" s="7"/>
      <c r="BE15" s="7"/>
      <c r="BF15" s="45">
        <v>89.7</v>
      </c>
      <c r="BG15" s="66">
        <v>87.7</v>
      </c>
      <c r="BH15" s="11"/>
      <c r="BI15" s="11"/>
      <c r="BJ15" s="125" t="s">
        <v>164</v>
      </c>
      <c r="BK15" s="6">
        <v>1</v>
      </c>
      <c r="BL15" s="45">
        <v>17.3</v>
      </c>
      <c r="BM15" s="7">
        <v>64.099999999999994</v>
      </c>
      <c r="BN15" s="7">
        <v>11.2</v>
      </c>
      <c r="BO15" s="7"/>
      <c r="BP15" s="45">
        <v>12.9</v>
      </c>
      <c r="BQ15" s="66">
        <v>38.200000000000003</v>
      </c>
      <c r="BR15" s="11"/>
      <c r="BS15" s="11"/>
      <c r="BT15" s="125" t="s">
        <v>161</v>
      </c>
      <c r="BU15" s="6">
        <v>1</v>
      </c>
      <c r="BV15" s="45">
        <f>(BZ15/100*$H31+CA15/100*$I31)/($H31+$I31)*100</f>
        <v>84.241987577639748</v>
      </c>
      <c r="BW15" s="7"/>
      <c r="BX15" s="7"/>
      <c r="BY15" s="7"/>
      <c r="BZ15" s="45">
        <v>84.6</v>
      </c>
      <c r="CA15" s="66">
        <v>82.4</v>
      </c>
      <c r="CB15" s="11"/>
      <c r="CC15" s="11"/>
      <c r="CD15" s="125"/>
      <c r="CE15" s="6"/>
      <c r="CF15" s="45"/>
      <c r="CG15" s="7"/>
      <c r="CH15" s="7"/>
      <c r="CI15" s="7"/>
      <c r="CJ15" s="45"/>
      <c r="CK15" s="66"/>
      <c r="CL15" s="11"/>
      <c r="CM15" s="11"/>
      <c r="CN15" s="125" t="s">
        <v>164</v>
      </c>
      <c r="CO15" s="6">
        <v>1</v>
      </c>
      <c r="CP15" s="45">
        <v>19.100000000000001</v>
      </c>
      <c r="CQ15" s="7">
        <v>73.099999999999994</v>
      </c>
      <c r="CR15" s="7">
        <v>11.6</v>
      </c>
      <c r="CS15" s="7"/>
      <c r="CT15" s="45">
        <v>13.5</v>
      </c>
      <c r="CU15" s="66">
        <v>43.1</v>
      </c>
      <c r="CV15" s="11"/>
      <c r="CW15" s="11"/>
      <c r="CX15" s="125" t="s">
        <v>164</v>
      </c>
      <c r="CY15" s="6">
        <v>1</v>
      </c>
      <c r="CZ15" s="45">
        <v>19.7</v>
      </c>
      <c r="DA15" s="7">
        <v>76.8</v>
      </c>
      <c r="DB15" s="7">
        <v>13.6</v>
      </c>
      <c r="DC15" s="7"/>
      <c r="DD15" s="45">
        <v>14.4</v>
      </c>
      <c r="DE15" s="66">
        <v>41.8</v>
      </c>
      <c r="DF15" s="11"/>
      <c r="DG15" s="11"/>
      <c r="DH15" s="125" t="s">
        <v>161</v>
      </c>
      <c r="DI15" s="6">
        <v>1</v>
      </c>
      <c r="DJ15" s="45"/>
      <c r="DK15" s="7"/>
      <c r="DL15" s="7"/>
      <c r="DM15" s="7"/>
      <c r="DN15" s="45">
        <v>93.3</v>
      </c>
      <c r="DO15" s="66"/>
      <c r="DP15" s="11"/>
      <c r="DQ15" s="11"/>
      <c r="DR15" s="125" t="s">
        <v>164</v>
      </c>
      <c r="DS15" s="6">
        <v>1</v>
      </c>
      <c r="DT15" s="45">
        <v>20.100000000000001</v>
      </c>
      <c r="DU15" s="7">
        <v>79.3</v>
      </c>
      <c r="DV15" s="7">
        <v>13.1</v>
      </c>
      <c r="DW15" s="7"/>
      <c r="DX15" s="45">
        <v>15.2</v>
      </c>
      <c r="DY15" s="66">
        <v>41.5</v>
      </c>
      <c r="DZ15" s="11"/>
      <c r="EA15" s="11"/>
      <c r="EB15" s="125"/>
      <c r="EC15" s="6"/>
      <c r="ED15" s="45"/>
      <c r="EE15" s="7"/>
      <c r="EF15" s="7"/>
      <c r="EG15" s="7"/>
      <c r="EH15" s="45"/>
      <c r="EI15" s="66"/>
      <c r="EJ15" s="11"/>
      <c r="EK15" s="11"/>
      <c r="EL15" s="125" t="s">
        <v>164</v>
      </c>
      <c r="EM15" s="6">
        <v>1</v>
      </c>
      <c r="EN15" s="45">
        <v>21.679585877355986</v>
      </c>
      <c r="EO15" s="7"/>
      <c r="EP15" s="7"/>
      <c r="EQ15" s="7"/>
      <c r="ER15" s="45">
        <v>17</v>
      </c>
      <c r="ES15" s="66">
        <v>41</v>
      </c>
      <c r="ET15" s="11"/>
      <c r="EU15" s="11"/>
      <c r="EV15" s="125"/>
      <c r="EW15" s="6"/>
      <c r="EX15" s="45"/>
      <c r="EY15" s="7"/>
      <c r="EZ15" s="7"/>
      <c r="FA15" s="7"/>
      <c r="FB15" s="45"/>
      <c r="FC15" s="66"/>
      <c r="FD15" s="11"/>
      <c r="FE15" s="11"/>
      <c r="FF15" s="125" t="s">
        <v>164</v>
      </c>
      <c r="FG15" s="6">
        <v>1</v>
      </c>
      <c r="FH15" s="198">
        <v>12.22222</v>
      </c>
      <c r="FI15" s="198"/>
      <c r="FJ15" s="198">
        <v>12.22222</v>
      </c>
      <c r="FK15" s="198"/>
      <c r="FL15" s="45"/>
      <c r="FM15" s="66"/>
      <c r="FN15" s="11"/>
      <c r="FO15" s="11"/>
      <c r="FP15" s="125" t="s">
        <v>164</v>
      </c>
      <c r="FQ15" s="6">
        <v>1</v>
      </c>
      <c r="FR15" s="45">
        <v>23.291680770732981</v>
      </c>
      <c r="FS15" s="7"/>
      <c r="FT15" s="7"/>
      <c r="FU15" s="7"/>
      <c r="FV15" s="45">
        <v>17.600000000000001</v>
      </c>
      <c r="FW15" s="66">
        <v>47</v>
      </c>
      <c r="FX15" s="11"/>
      <c r="FY15" s="11"/>
      <c r="FZ15" s="125"/>
      <c r="GA15" s="6"/>
      <c r="GB15" s="45"/>
      <c r="GC15" s="7"/>
      <c r="GD15" s="7"/>
      <c r="GE15" s="7"/>
      <c r="GF15" s="45"/>
      <c r="GG15" s="66"/>
      <c r="GH15" s="11"/>
      <c r="GI15" s="11"/>
      <c r="GJ15" s="125"/>
      <c r="GK15" s="6"/>
      <c r="GL15" s="45"/>
      <c r="GM15" s="7"/>
      <c r="GN15" s="7"/>
      <c r="GO15" s="7"/>
      <c r="GP15" s="45"/>
      <c r="GQ15" s="66"/>
      <c r="GR15" s="11"/>
      <c r="GS15" s="11"/>
      <c r="GT15" s="125"/>
      <c r="GU15" s="6"/>
      <c r="GV15" s="45"/>
      <c r="GW15" s="7"/>
      <c r="GX15" s="7"/>
      <c r="GY15" s="7"/>
      <c r="GZ15" s="45"/>
      <c r="HA15" s="66"/>
      <c r="HB15" s="11"/>
      <c r="HC15" s="11"/>
      <c r="HD15" s="125"/>
      <c r="HE15" s="6"/>
      <c r="HF15" s="45"/>
      <c r="HG15" s="7"/>
      <c r="HH15" s="7"/>
      <c r="HI15" s="7"/>
      <c r="HJ15" s="45"/>
      <c r="HK15" s="66"/>
      <c r="HL15" s="11"/>
      <c r="HM15" s="11"/>
      <c r="HN15" s="137"/>
      <c r="HX15" s="137"/>
      <c r="IH15" s="137"/>
    </row>
    <row xmlns:x14ac="http://schemas.microsoft.com/office/spreadsheetml/2009/9/ac" r="16" s="2" customFormat="true" x14ac:dyDescent="0.25">
      <c r="A16" s="412" t="str">
        <f ca="true">IF(ISBLANK('Data Summary'!A18),"",'Data Summary'!A18)</f>
        <v>MWI_2016_EMIS</v>
      </c>
      <c r="B16" s="125" t="s">
        <v>162</v>
      </c>
      <c r="C16" s="13">
        <v>1</v>
      </c>
      <c r="D16" s="45">
        <v>61.8</v>
      </c>
      <c r="E16" s="7">
        <v>15.3</v>
      </c>
      <c r="F16" s="7">
        <v>66.2</v>
      </c>
      <c r="G16" s="7"/>
      <c r="H16" s="45">
        <v>64.599999999999994</v>
      </c>
      <c r="I16" s="66">
        <v>47.3</v>
      </c>
      <c r="J16" s="11"/>
      <c r="K16" s="11"/>
      <c r="L16" s="125"/>
      <c r="M16" s="13"/>
      <c r="N16" s="45"/>
      <c r="O16" s="7"/>
      <c r="P16" s="7"/>
      <c r="Q16" s="7"/>
      <c r="R16" s="45"/>
      <c r="S16" s="66"/>
      <c r="T16" s="11"/>
      <c r="U16" s="11"/>
      <c r="V16" s="125" t="s">
        <v>162</v>
      </c>
      <c r="W16" s="13">
        <v>1</v>
      </c>
      <c r="X16" s="45">
        <v>63.1</v>
      </c>
      <c r="Y16" s="7">
        <v>15.7</v>
      </c>
      <c r="Z16" s="7">
        <v>66.7</v>
      </c>
      <c r="AA16" s="7"/>
      <c r="AB16" s="45">
        <v>66.099999999999994</v>
      </c>
      <c r="AC16" s="66">
        <v>47.6</v>
      </c>
      <c r="AD16" s="11"/>
      <c r="AE16" s="11"/>
      <c r="AF16" s="125"/>
      <c r="AG16" s="13"/>
      <c r="AH16" s="45"/>
      <c r="AI16" s="7"/>
      <c r="AJ16" s="7"/>
      <c r="AK16" s="7"/>
      <c r="AL16" s="45"/>
      <c r="AM16" s="66"/>
      <c r="AN16" s="11"/>
      <c r="AO16" s="11"/>
      <c r="AP16" s="125" t="s">
        <v>162</v>
      </c>
      <c r="AQ16" s="13">
        <v>1</v>
      </c>
      <c r="AR16" s="45">
        <v>65.599999999999994</v>
      </c>
      <c r="AS16" s="7">
        <v>22.1</v>
      </c>
      <c r="AT16" s="7">
        <v>70.2</v>
      </c>
      <c r="AU16" s="7"/>
      <c r="AV16" s="45">
        <v>68.3</v>
      </c>
      <c r="AW16" s="66">
        <v>51.1</v>
      </c>
      <c r="AX16" s="11"/>
      <c r="AY16" s="11"/>
      <c r="AZ16" s="125"/>
      <c r="BA16" s="13"/>
      <c r="BB16" s="45"/>
      <c r="BC16" s="7"/>
      <c r="BD16" s="7"/>
      <c r="BE16" s="7"/>
      <c r="BF16" s="45"/>
      <c r="BG16" s="66"/>
      <c r="BH16" s="11"/>
      <c r="BI16" s="11"/>
      <c r="BJ16" s="125" t="s">
        <v>162</v>
      </c>
      <c r="BK16" s="13">
        <v>1</v>
      </c>
      <c r="BL16" s="45">
        <v>65.599999999999994</v>
      </c>
      <c r="BM16" s="7">
        <v>24.4</v>
      </c>
      <c r="BN16" s="7">
        <v>71.099999999999994</v>
      </c>
      <c r="BO16" s="7"/>
      <c r="BP16" s="45">
        <v>70</v>
      </c>
      <c r="BQ16" s="66">
        <v>45</v>
      </c>
      <c r="BR16" s="11"/>
      <c r="BS16" s="11"/>
      <c r="BT16" s="125"/>
      <c r="BU16" s="13"/>
      <c r="BV16" s="45"/>
      <c r="BW16" s="7"/>
      <c r="BX16" s="7"/>
      <c r="BY16" s="7"/>
      <c r="BZ16" s="45"/>
      <c r="CA16" s="66"/>
      <c r="CB16" s="11"/>
      <c r="CC16" s="11"/>
      <c r="CD16" s="125"/>
      <c r="CE16" s="13"/>
      <c r="CF16" s="45"/>
      <c r="CG16" s="7"/>
      <c r="CH16" s="7"/>
      <c r="CI16" s="7"/>
      <c r="CJ16" s="45"/>
      <c r="CK16" s="66"/>
      <c r="CL16" s="11"/>
      <c r="CM16" s="11"/>
      <c r="CN16" s="125" t="s">
        <v>162</v>
      </c>
      <c r="CO16" s="13">
        <v>1</v>
      </c>
      <c r="CP16" s="45">
        <v>66.2</v>
      </c>
      <c r="CQ16" s="7">
        <v>21.1</v>
      </c>
      <c r="CR16" s="7">
        <v>72.5</v>
      </c>
      <c r="CS16" s="7"/>
      <c r="CT16" s="45">
        <v>70.7</v>
      </c>
      <c r="CU16" s="66">
        <v>46.9</v>
      </c>
      <c r="CV16" s="11"/>
      <c r="CW16" s="11"/>
      <c r="CX16" s="125" t="s">
        <v>162</v>
      </c>
      <c r="CY16" s="13">
        <v>1</v>
      </c>
      <c r="CZ16" s="45">
        <v>64.8</v>
      </c>
      <c r="DA16" s="7">
        <v>17.7</v>
      </c>
      <c r="DB16" s="7">
        <v>69.8</v>
      </c>
      <c r="DC16" s="7"/>
      <c r="DD16" s="45">
        <v>69.599999999999994</v>
      </c>
      <c r="DE16" s="26">
        <v>44.6</v>
      </c>
      <c r="DF16" s="11"/>
      <c r="DG16" s="11"/>
      <c r="DH16" s="125"/>
      <c r="DI16" s="13"/>
      <c r="DJ16" s="45"/>
      <c r="DK16" s="7"/>
      <c r="DL16" s="7"/>
      <c r="DM16" s="7"/>
      <c r="DN16" s="45"/>
      <c r="DO16" s="66"/>
      <c r="DP16" s="11"/>
      <c r="DQ16" s="11"/>
      <c r="DR16" s="125" t="s">
        <v>162</v>
      </c>
      <c r="DS16" s="13">
        <v>1</v>
      </c>
      <c r="DT16" s="45">
        <v>64.8</v>
      </c>
      <c r="DU16" s="7">
        <v>13.9</v>
      </c>
      <c r="DV16" s="7">
        <v>70.8</v>
      </c>
      <c r="DW16" s="7"/>
      <c r="DX16" s="45">
        <v>69.7</v>
      </c>
      <c r="DY16" s="66">
        <v>43.6</v>
      </c>
      <c r="DZ16" s="11"/>
      <c r="EA16" s="11"/>
      <c r="EB16" s="125"/>
      <c r="EC16" s="13"/>
      <c r="ED16" s="45"/>
      <c r="EE16" s="7"/>
      <c r="EF16" s="7"/>
      <c r="EG16" s="7"/>
      <c r="EH16" s="45"/>
      <c r="EI16" s="66"/>
      <c r="EJ16" s="11"/>
      <c r="EK16" s="11"/>
      <c r="EL16" s="125" t="s">
        <v>162</v>
      </c>
      <c r="EM16" s="13">
        <v>1</v>
      </c>
      <c r="EN16" s="45">
        <v>64.32041412264401</v>
      </c>
      <c r="EO16" s="7"/>
      <c r="EP16" s="7"/>
      <c r="EQ16" s="7"/>
      <c r="ER16" s="45">
        <v>69</v>
      </c>
      <c r="ES16" s="66">
        <v>45</v>
      </c>
      <c r="ET16" s="11"/>
      <c r="EU16" s="11"/>
      <c r="EV16" s="125"/>
      <c r="EW16" s="13"/>
      <c r="EX16" s="45"/>
      <c r="EY16" s="7"/>
      <c r="EZ16" s="7"/>
      <c r="FA16" s="7"/>
      <c r="FB16" s="45"/>
      <c r="FC16" s="66"/>
      <c r="FD16" s="11"/>
      <c r="FE16" s="11"/>
      <c r="FF16" s="125" t="s">
        <v>162</v>
      </c>
      <c r="FG16" s="201">
        <v>1</v>
      </c>
      <c r="FH16" s="198">
        <v>75.55556</v>
      </c>
      <c r="FI16" s="198"/>
      <c r="FJ16" s="198">
        <v>75.55556</v>
      </c>
      <c r="FK16" s="198"/>
      <c r="FL16" s="45"/>
      <c r="FM16" s="66"/>
      <c r="FN16" s="11"/>
      <c r="FO16" s="11"/>
      <c r="FP16" s="125" t="s">
        <v>162</v>
      </c>
      <c r="FQ16" s="13">
        <v>1</v>
      </c>
      <c r="FR16" s="45">
        <v>67.12810831922927</v>
      </c>
      <c r="FS16" s="7"/>
      <c r="FT16" s="7"/>
      <c r="FU16" s="7"/>
      <c r="FV16" s="45">
        <v>71</v>
      </c>
      <c r="FW16" s="66">
        <v>51</v>
      </c>
      <c r="FX16" s="11"/>
      <c r="FY16" s="11"/>
      <c r="FZ16" s="125"/>
      <c r="GA16" s="13"/>
      <c r="GB16" s="45"/>
      <c r="GC16" s="7"/>
      <c r="GD16" s="7"/>
      <c r="GE16" s="7"/>
      <c r="GF16" s="45"/>
      <c r="GG16" s="66"/>
      <c r="GH16" s="11"/>
      <c r="GI16" s="11"/>
      <c r="GJ16" s="125"/>
      <c r="GK16" s="13"/>
      <c r="GL16" s="45"/>
      <c r="GM16" s="7"/>
      <c r="GN16" s="7"/>
      <c r="GO16" s="7"/>
      <c r="GP16" s="45"/>
      <c r="GQ16" s="66"/>
      <c r="GR16" s="11"/>
      <c r="GS16" s="11"/>
      <c r="GT16" s="125"/>
      <c r="GU16" s="13"/>
      <c r="GV16" s="45"/>
      <c r="GW16" s="7"/>
      <c r="GX16" s="7"/>
      <c r="GY16" s="7"/>
      <c r="GZ16" s="45"/>
      <c r="HA16" s="66"/>
      <c r="HB16" s="11"/>
      <c r="HC16" s="11"/>
      <c r="HD16" s="125"/>
      <c r="HE16" s="13"/>
      <c r="HF16" s="45"/>
      <c r="HG16" s="7"/>
      <c r="HH16" s="7"/>
      <c r="HI16" s="7"/>
      <c r="HJ16" s="45"/>
      <c r="HK16" s="66"/>
      <c r="HL16" s="11"/>
      <c r="HM16" s="11"/>
      <c r="HN16" s="137"/>
      <c r="HX16" s="137"/>
      <c r="IH16" s="137"/>
    </row>
    <row xmlns:x14ac="http://schemas.microsoft.com/office/spreadsheetml/2009/9/ac" r="17" s="2" customFormat="true" x14ac:dyDescent="0.25">
      <c r="A17" s="412" t="str">
        <f ca="true">IF(ISBLANK('Data Summary'!A19),"",'Data Summary'!A19)</f>
        <v>MWI_2016_UIS</v>
      </c>
      <c r="B17" s="125" t="s">
        <v>178</v>
      </c>
      <c r="C17" s="13">
        <v>1</v>
      </c>
      <c r="D17" s="45">
        <v>1.7</v>
      </c>
      <c r="E17" s="7">
        <v>0.7</v>
      </c>
      <c r="F17" s="7">
        <v>1.8</v>
      </c>
      <c r="G17" s="7"/>
      <c r="H17" s="7">
        <v>1.7</v>
      </c>
      <c r="I17" s="26">
        <v>1.8</v>
      </c>
      <c r="J17" s="11"/>
      <c r="K17" s="11"/>
      <c r="L17" s="125"/>
      <c r="M17" s="13"/>
      <c r="N17" s="45"/>
      <c r="O17" s="7"/>
      <c r="P17" s="7"/>
      <c r="Q17" s="7"/>
      <c r="R17" s="7"/>
      <c r="S17" s="26"/>
      <c r="T17" s="11"/>
      <c r="U17" s="11"/>
      <c r="V17" s="125" t="s">
        <v>178</v>
      </c>
      <c r="W17" s="13">
        <v>1</v>
      </c>
      <c r="X17" s="45">
        <v>1.6</v>
      </c>
      <c r="Y17" s="7">
        <v>1.1000000000000001</v>
      </c>
      <c r="Z17" s="7">
        <v>1.6</v>
      </c>
      <c r="AA17" s="7"/>
      <c r="AB17" s="7">
        <v>1.6</v>
      </c>
      <c r="AC17" s="26">
        <v>1.5</v>
      </c>
      <c r="AD17" s="11"/>
      <c r="AE17" s="11"/>
      <c r="AF17" s="125"/>
      <c r="AG17" s="13"/>
      <c r="AH17" s="45"/>
      <c r="AI17" s="7"/>
      <c r="AJ17" s="7"/>
      <c r="AK17" s="7"/>
      <c r="AL17" s="7"/>
      <c r="AM17" s="26"/>
      <c r="AN17" s="11"/>
      <c r="AO17" s="11"/>
      <c r="AP17" s="125" t="s">
        <v>178</v>
      </c>
      <c r="AQ17" s="13">
        <v>1</v>
      </c>
      <c r="AR17" s="45">
        <v>1.5</v>
      </c>
      <c r="AS17" s="7">
        <v>0.8</v>
      </c>
      <c r="AT17" s="7">
        <v>1.5</v>
      </c>
      <c r="AU17" s="7"/>
      <c r="AV17" s="7">
        <v>1.6</v>
      </c>
      <c r="AW17" s="26">
        <v>0.5</v>
      </c>
      <c r="AX17" s="11"/>
      <c r="AY17" s="11"/>
      <c r="AZ17" s="125"/>
      <c r="BA17" s="13"/>
      <c r="BB17" s="45"/>
      <c r="BC17" s="7"/>
      <c r="BD17" s="7"/>
      <c r="BE17" s="7"/>
      <c r="BF17" s="7"/>
      <c r="BG17" s="26"/>
      <c r="BH17" s="11"/>
      <c r="BI17" s="11"/>
      <c r="BJ17" s="125" t="s">
        <v>178</v>
      </c>
      <c r="BK17" s="13">
        <v>1</v>
      </c>
      <c r="BL17" s="45">
        <v>1.7</v>
      </c>
      <c r="BM17" s="7">
        <v>1.6</v>
      </c>
      <c r="BN17" s="7">
        <v>1.7</v>
      </c>
      <c r="BO17" s="7"/>
      <c r="BP17" s="7">
        <v>1.7</v>
      </c>
      <c r="BQ17" s="26">
        <v>1.3</v>
      </c>
      <c r="BR17" s="11"/>
      <c r="BS17" s="11"/>
      <c r="BT17" s="125"/>
      <c r="BU17" s="13"/>
      <c r="BV17" s="45"/>
      <c r="BW17" s="7"/>
      <c r="BX17" s="7"/>
      <c r="BY17" s="7"/>
      <c r="BZ17" s="7"/>
      <c r="CA17" s="26"/>
      <c r="CB17" s="11"/>
      <c r="CC17" s="11"/>
      <c r="CD17" s="125"/>
      <c r="CE17" s="13"/>
      <c r="CF17" s="45"/>
      <c r="CG17" s="7"/>
      <c r="CH17" s="7"/>
      <c r="CI17" s="7"/>
      <c r="CJ17" s="7"/>
      <c r="CK17" s="26"/>
      <c r="CL17" s="11"/>
      <c r="CM17" s="11"/>
      <c r="CN17" s="125" t="s">
        <v>178</v>
      </c>
      <c r="CO17" s="13">
        <v>1</v>
      </c>
      <c r="CP17" s="45">
        <v>1.5</v>
      </c>
      <c r="CQ17" s="7">
        <v>0.8</v>
      </c>
      <c r="CR17" s="7">
        <v>1.6</v>
      </c>
      <c r="CS17" s="7"/>
      <c r="CT17" s="7">
        <v>1.6</v>
      </c>
      <c r="CU17" s="26">
        <v>0.8</v>
      </c>
      <c r="CV17" s="11"/>
      <c r="CW17" s="11"/>
      <c r="CX17" s="125" t="s">
        <v>178</v>
      </c>
      <c r="CY17" s="13">
        <v>1</v>
      </c>
      <c r="CZ17" s="45">
        <v>1.9</v>
      </c>
      <c r="DA17" s="7">
        <v>1.3</v>
      </c>
      <c r="DB17" s="7">
        <v>1.9</v>
      </c>
      <c r="DC17" s="7"/>
      <c r="DD17" s="7">
        <v>2.1</v>
      </c>
      <c r="DE17" s="26">
        <v>1</v>
      </c>
      <c r="DF17" s="11"/>
      <c r="DG17" s="11"/>
      <c r="DH17" s="125"/>
      <c r="DI17" s="13"/>
      <c r="DJ17" s="45"/>
      <c r="DK17" s="7"/>
      <c r="DL17" s="7"/>
      <c r="DM17" s="7"/>
      <c r="DN17" s="7"/>
      <c r="DO17" s="26"/>
      <c r="DP17" s="11"/>
      <c r="DQ17" s="11"/>
      <c r="DR17" s="125" t="s">
        <v>178</v>
      </c>
      <c r="DS17" s="13">
        <v>1</v>
      </c>
      <c r="DT17" s="45">
        <v>1.5</v>
      </c>
      <c r="DU17" s="7">
        <v>0.3</v>
      </c>
      <c r="DV17" s="7">
        <v>1.7</v>
      </c>
      <c r="DW17" s="7"/>
      <c r="DX17" s="7">
        <v>1.6</v>
      </c>
      <c r="DY17" s="26">
        <v>1</v>
      </c>
      <c r="DZ17" s="11"/>
      <c r="EA17" s="11"/>
      <c r="EB17" s="125"/>
      <c r="EC17" s="13"/>
      <c r="ED17" s="45"/>
      <c r="EE17" s="7"/>
      <c r="EF17" s="7"/>
      <c r="EG17" s="7"/>
      <c r="EH17" s="7"/>
      <c r="EI17" s="26"/>
      <c r="EJ17" s="11"/>
      <c r="EK17" s="11"/>
      <c r="EL17" s="125" t="s">
        <v>248</v>
      </c>
      <c r="EM17" s="13">
        <v>1</v>
      </c>
      <c r="EN17" s="45">
        <v>1.8050172551101673</v>
      </c>
      <c r="EO17" s="7"/>
      <c r="EP17" s="7"/>
      <c r="EQ17" s="7"/>
      <c r="ER17" s="7">
        <v>2</v>
      </c>
      <c r="ES17" s="26">
        <v>1</v>
      </c>
      <c r="ET17" s="11"/>
      <c r="EU17" s="11"/>
      <c r="EV17" s="125"/>
      <c r="EW17" s="13"/>
      <c r="EX17" s="45"/>
      <c r="EY17" s="7"/>
      <c r="EZ17" s="7"/>
      <c r="FA17" s="7"/>
      <c r="FB17" s="7"/>
      <c r="FC17" s="26"/>
      <c r="FD17" s="11"/>
      <c r="FE17" s="11"/>
      <c r="FF17" s="125" t="s">
        <v>262</v>
      </c>
      <c r="FG17" s="201">
        <v>1</v>
      </c>
      <c r="FH17" s="198">
        <v>2.2222200000000001</v>
      </c>
      <c r="FI17" s="198"/>
      <c r="FJ17" s="198">
        <v>2.2222200000000001</v>
      </c>
      <c r="FK17" s="198"/>
      <c r="FL17" s="198"/>
      <c r="FM17" s="26"/>
      <c r="FN17" s="11"/>
      <c r="FO17" s="11"/>
      <c r="FP17" s="125" t="s">
        <v>248</v>
      </c>
      <c r="FQ17" s="13">
        <v>1</v>
      </c>
      <c r="FR17" s="45">
        <v>1.209608123942195</v>
      </c>
      <c r="FS17" s="7"/>
      <c r="FT17" s="7"/>
      <c r="FU17" s="7"/>
      <c r="FV17" s="7">
        <v>1.5</v>
      </c>
      <c r="FW17" s="26"/>
      <c r="FX17" s="11"/>
      <c r="FY17" s="11"/>
      <c r="FZ17" s="125"/>
      <c r="GA17" s="13"/>
      <c r="GB17" s="45"/>
      <c r="GC17" s="7"/>
      <c r="GD17" s="7"/>
      <c r="GE17" s="7"/>
      <c r="GF17" s="7"/>
      <c r="GG17" s="26"/>
      <c r="GH17" s="11"/>
      <c r="GI17" s="11"/>
      <c r="GJ17" s="125"/>
      <c r="GK17" s="13"/>
      <c r="GL17" s="45"/>
      <c r="GM17" s="7"/>
      <c r="GN17" s="7"/>
      <c r="GO17" s="7"/>
      <c r="GP17" s="7"/>
      <c r="GQ17" s="26"/>
      <c r="GR17" s="11"/>
      <c r="GS17" s="11"/>
      <c r="GT17" s="125"/>
      <c r="GU17" s="13"/>
      <c r="GV17" s="45"/>
      <c r="GW17" s="7"/>
      <c r="GX17" s="7"/>
      <c r="GY17" s="7"/>
      <c r="GZ17" s="7"/>
      <c r="HA17" s="26"/>
      <c r="HB17" s="11"/>
      <c r="HC17" s="11"/>
      <c r="HD17" s="125"/>
      <c r="HE17" s="13"/>
      <c r="HF17" s="45"/>
      <c r="HG17" s="7"/>
      <c r="HH17" s="7"/>
      <c r="HI17" s="7"/>
      <c r="HJ17" s="7"/>
      <c r="HK17" s="26"/>
      <c r="HL17" s="11"/>
      <c r="HM17" s="11"/>
      <c r="HN17" s="137"/>
      <c r="HX17" s="137"/>
      <c r="IH17" s="137"/>
    </row>
    <row xmlns:x14ac="http://schemas.microsoft.com/office/spreadsheetml/2009/9/ac" r="18" s="2" customFormat="true" x14ac:dyDescent="0.25">
      <c r="A18" s="412" t="str">
        <f ca="true">IF(ISBLANK('Data Summary'!A20),"",'Data Summary'!A20)</f>
        <v>MWI_2017_EMIS</v>
      </c>
      <c r="B18" s="125" t="s">
        <v>165</v>
      </c>
      <c r="C18" s="13">
        <v>1</v>
      </c>
      <c r="D18" s="45">
        <v>0.3</v>
      </c>
      <c r="E18" s="67">
        <v>0</v>
      </c>
      <c r="F18" s="67">
        <v>0.3</v>
      </c>
      <c r="G18" s="7"/>
      <c r="H18" s="7">
        <v>0.3</v>
      </c>
      <c r="I18" s="26">
        <v>0.1</v>
      </c>
      <c r="J18" s="11"/>
      <c r="K18" s="11"/>
      <c r="L18" s="125"/>
      <c r="M18" s="13"/>
      <c r="N18" s="45"/>
      <c r="O18" s="67"/>
      <c r="P18" s="67"/>
      <c r="Q18" s="7"/>
      <c r="R18" s="7"/>
      <c r="S18" s="26"/>
      <c r="T18" s="11"/>
      <c r="U18" s="11"/>
      <c r="V18" s="125" t="s">
        <v>165</v>
      </c>
      <c r="W18" s="13">
        <v>1</v>
      </c>
      <c r="X18" s="45">
        <v>0.4</v>
      </c>
      <c r="Y18" s="67">
        <v>0</v>
      </c>
      <c r="Z18" s="67">
        <v>0.4</v>
      </c>
      <c r="AA18" s="7"/>
      <c r="AB18" s="7">
        <v>0.4</v>
      </c>
      <c r="AC18" s="26">
        <v>0.1</v>
      </c>
      <c r="AD18" s="11"/>
      <c r="AE18" s="11"/>
      <c r="AF18" s="125"/>
      <c r="AG18" s="13"/>
      <c r="AH18" s="45"/>
      <c r="AI18" s="67"/>
      <c r="AJ18" s="67"/>
      <c r="AK18" s="7"/>
      <c r="AL18" s="7"/>
      <c r="AM18" s="26"/>
      <c r="AN18" s="11"/>
      <c r="AO18" s="11"/>
      <c r="AP18" s="125" t="s">
        <v>165</v>
      </c>
      <c r="AQ18" s="13">
        <v>1</v>
      </c>
      <c r="AR18" s="45">
        <v>0.4</v>
      </c>
      <c r="AS18" s="67">
        <v>0</v>
      </c>
      <c r="AT18" s="67">
        <v>0.4</v>
      </c>
      <c r="AU18" s="7"/>
      <c r="AV18" s="7">
        <v>0.4</v>
      </c>
      <c r="AW18" s="26">
        <v>0.2</v>
      </c>
      <c r="AX18" s="11"/>
      <c r="AY18" s="11"/>
      <c r="AZ18" s="125"/>
      <c r="BA18" s="13"/>
      <c r="BB18" s="45"/>
      <c r="BC18" s="67"/>
      <c r="BD18" s="67"/>
      <c r="BE18" s="7"/>
      <c r="BF18" s="7"/>
      <c r="BG18" s="26"/>
      <c r="BH18" s="11"/>
      <c r="BI18" s="11"/>
      <c r="BJ18" s="125" t="s">
        <v>165</v>
      </c>
      <c r="BK18" s="13">
        <v>1</v>
      </c>
      <c r="BL18" s="45">
        <v>0.4</v>
      </c>
      <c r="BM18" s="67">
        <v>0.1</v>
      </c>
      <c r="BN18" s="67">
        <v>0.4</v>
      </c>
      <c r="BO18" s="7"/>
      <c r="BP18" s="7">
        <v>0.4</v>
      </c>
      <c r="BQ18" s="26">
        <v>0.3</v>
      </c>
      <c r="BR18" s="11"/>
      <c r="BS18" s="11"/>
      <c r="BT18" s="125"/>
      <c r="BU18" s="13"/>
      <c r="BV18" s="45"/>
      <c r="BW18" s="67"/>
      <c r="BX18" s="67"/>
      <c r="BY18" s="7"/>
      <c r="BZ18" s="7"/>
      <c r="CA18" s="26"/>
      <c r="CB18" s="11"/>
      <c r="CC18" s="11"/>
      <c r="CD18" s="125"/>
      <c r="CE18" s="13"/>
      <c r="CF18" s="45"/>
      <c r="CG18" s="67"/>
      <c r="CH18" s="67"/>
      <c r="CI18" s="7"/>
      <c r="CJ18" s="7"/>
      <c r="CK18" s="26"/>
      <c r="CL18" s="11"/>
      <c r="CM18" s="11"/>
      <c r="CN18" s="125" t="s">
        <v>165</v>
      </c>
      <c r="CO18" s="13">
        <v>1</v>
      </c>
      <c r="CP18" s="45">
        <v>0.4</v>
      </c>
      <c r="CQ18" s="67">
        <v>0.1</v>
      </c>
      <c r="CR18" s="67">
        <v>0.4</v>
      </c>
      <c r="CS18" s="7"/>
      <c r="CT18" s="7">
        <v>0.4</v>
      </c>
      <c r="CU18" s="26">
        <v>0.2</v>
      </c>
      <c r="CV18" s="11"/>
      <c r="CW18" s="11"/>
      <c r="CX18" s="125" t="s">
        <v>165</v>
      </c>
      <c r="CY18" s="13">
        <v>1</v>
      </c>
      <c r="CZ18" s="45">
        <v>0.3</v>
      </c>
      <c r="DA18" s="67">
        <v>0.1</v>
      </c>
      <c r="DB18" s="67">
        <v>0.3</v>
      </c>
      <c r="DC18" s="7"/>
      <c r="DD18" s="7">
        <v>0.3</v>
      </c>
      <c r="DE18" s="68">
        <v>0.1</v>
      </c>
      <c r="DF18" s="11"/>
      <c r="DG18" s="11"/>
      <c r="DH18" s="125"/>
      <c r="DI18" s="13"/>
      <c r="DJ18" s="45"/>
      <c r="DK18" s="67"/>
      <c r="DL18" s="67"/>
      <c r="DM18" s="7"/>
      <c r="DN18" s="7"/>
      <c r="DO18" s="26"/>
      <c r="DP18" s="11"/>
      <c r="DQ18" s="11"/>
      <c r="DR18" s="125" t="s">
        <v>165</v>
      </c>
      <c r="DS18" s="13">
        <v>1</v>
      </c>
      <c r="DT18" s="45">
        <v>0.2</v>
      </c>
      <c r="DU18" s="67">
        <v>0.1</v>
      </c>
      <c r="DV18" s="67">
        <v>0.2</v>
      </c>
      <c r="DW18" s="7"/>
      <c r="DX18" s="7">
        <v>0.2</v>
      </c>
      <c r="DY18" s="26">
        <v>0.1</v>
      </c>
      <c r="DZ18" s="11"/>
      <c r="EA18" s="11"/>
      <c r="EB18" s="125"/>
      <c r="EC18" s="13"/>
      <c r="ED18" s="45"/>
      <c r="EE18" s="67"/>
      <c r="EF18" s="67"/>
      <c r="EG18" s="7"/>
      <c r="EH18" s="7"/>
      <c r="EI18" s="26"/>
      <c r="EJ18" s="11"/>
      <c r="EK18" s="11"/>
      <c r="EL18" s="125" t="s">
        <v>165</v>
      </c>
      <c r="EM18" s="13">
        <v>1</v>
      </c>
      <c r="EN18" s="45">
        <v>0</v>
      </c>
      <c r="EO18" s="67"/>
      <c r="EP18" s="67"/>
      <c r="EQ18" s="7"/>
      <c r="ER18" s="7">
        <v>0</v>
      </c>
      <c r="ES18" s="26">
        <v>0</v>
      </c>
      <c r="ET18" s="11"/>
      <c r="EU18" s="11"/>
      <c r="EV18" s="125"/>
      <c r="EW18" s="13"/>
      <c r="EX18" s="45"/>
      <c r="EY18" s="67"/>
      <c r="EZ18" s="67"/>
      <c r="FA18" s="7"/>
      <c r="FB18" s="7"/>
      <c r="FC18" s="26"/>
      <c r="FD18" s="11"/>
      <c r="FE18" s="11"/>
      <c r="FF18" s="125" t="s">
        <v>263</v>
      </c>
      <c r="FG18" s="201">
        <v>0</v>
      </c>
      <c r="FH18" s="67">
        <v>3.3333300000000001</v>
      </c>
      <c r="FI18" s="67"/>
      <c r="FJ18" s="67">
        <v>3.3333300000000001</v>
      </c>
      <c r="FK18" s="198"/>
      <c r="FL18" s="198"/>
      <c r="FM18" s="26"/>
      <c r="FN18" s="11"/>
      <c r="FO18" s="11"/>
      <c r="FP18" s="125" t="s">
        <v>165</v>
      </c>
      <c r="FQ18" s="13">
        <v>1</v>
      </c>
      <c r="FR18" s="45">
        <v>0.24192162478843898</v>
      </c>
      <c r="FS18" s="67"/>
      <c r="FT18" s="67"/>
      <c r="FU18" s="7"/>
      <c r="FV18" s="7">
        <v>0.3</v>
      </c>
      <c r="FW18" s="26"/>
      <c r="FX18" s="11"/>
      <c r="FY18" s="11"/>
      <c r="FZ18" s="125"/>
      <c r="GA18" s="13"/>
      <c r="GB18" s="45"/>
      <c r="GC18" s="67"/>
      <c r="GD18" s="67"/>
      <c r="GE18" s="7"/>
      <c r="GF18" s="7"/>
      <c r="GG18" s="26"/>
      <c r="GH18" s="11"/>
      <c r="GI18" s="11"/>
      <c r="GJ18" s="125"/>
      <c r="GK18" s="13"/>
      <c r="GL18" s="45"/>
      <c r="GM18" s="67"/>
      <c r="GN18" s="67"/>
      <c r="GO18" s="7"/>
      <c r="GP18" s="7"/>
      <c r="GQ18" s="26"/>
      <c r="GR18" s="11"/>
      <c r="GS18" s="11"/>
      <c r="GT18" s="125"/>
      <c r="GU18" s="13"/>
      <c r="GV18" s="45"/>
      <c r="GW18" s="67"/>
      <c r="GX18" s="67"/>
      <c r="GY18" s="7"/>
      <c r="GZ18" s="7"/>
      <c r="HA18" s="26"/>
      <c r="HB18" s="11"/>
      <c r="HC18" s="11"/>
      <c r="HD18" s="125"/>
      <c r="HE18" s="13"/>
      <c r="HF18" s="45"/>
      <c r="HG18" s="67"/>
      <c r="HH18" s="67"/>
      <c r="HI18" s="7"/>
      <c r="HJ18" s="7"/>
      <c r="HK18" s="26"/>
      <c r="HL18" s="11"/>
      <c r="HM18" s="11"/>
      <c r="HN18" s="137"/>
      <c r="HX18" s="137"/>
      <c r="IH18" s="137"/>
    </row>
    <row xmlns:x14ac="http://schemas.microsoft.com/office/spreadsheetml/2009/9/ac" r="19" s="2" customFormat="true" x14ac:dyDescent="0.25">
      <c r="A19" s="412" t="str">
        <f ca="true">IF(ISBLANK('Data Summary'!A21),"",'Data Summary'!A21)</f>
        <v>MWI_2017_UIS</v>
      </c>
      <c r="B19" s="125" t="s">
        <v>179</v>
      </c>
      <c r="C19" s="6">
        <v>0</v>
      </c>
      <c r="D19" s="45">
        <v>5</v>
      </c>
      <c r="E19" s="67">
        <v>1.1000000000000001</v>
      </c>
      <c r="F19" s="67">
        <v>5.4</v>
      </c>
      <c r="G19" s="67"/>
      <c r="H19" s="67">
        <v>5.7</v>
      </c>
      <c r="I19" s="68">
        <v>1.2</v>
      </c>
      <c r="J19" s="11"/>
      <c r="K19" s="11"/>
      <c r="L19" s="125"/>
      <c r="M19" s="6"/>
      <c r="N19" s="45"/>
      <c r="O19" s="67"/>
      <c r="P19" s="67"/>
      <c r="Q19" s="67"/>
      <c r="R19" s="67"/>
      <c r="S19" s="68"/>
      <c r="T19" s="11"/>
      <c r="U19" s="11"/>
      <c r="V19" s="125" t="s">
        <v>179</v>
      </c>
      <c r="W19" s="6">
        <v>0</v>
      </c>
      <c r="X19" s="45">
        <v>4.3</v>
      </c>
      <c r="Y19" s="67">
        <v>1.6</v>
      </c>
      <c r="Z19" s="67">
        <v>4.5</v>
      </c>
      <c r="AA19" s="67"/>
      <c r="AB19" s="67">
        <v>5</v>
      </c>
      <c r="AC19" s="68">
        <v>0.8</v>
      </c>
      <c r="AD19" s="11"/>
      <c r="AE19" s="11"/>
      <c r="AF19" s="125"/>
      <c r="AG19" s="6"/>
      <c r="AH19" s="45"/>
      <c r="AI19" s="67"/>
      <c r="AJ19" s="67"/>
      <c r="AK19" s="67"/>
      <c r="AL19" s="67"/>
      <c r="AM19" s="68"/>
      <c r="AN19" s="11"/>
      <c r="AO19" s="11"/>
      <c r="AP19" s="125" t="s">
        <v>179</v>
      </c>
      <c r="AQ19" s="6">
        <v>0</v>
      </c>
      <c r="AR19" s="45">
        <v>3.8</v>
      </c>
      <c r="AS19" s="67">
        <v>0.5</v>
      </c>
      <c r="AT19" s="67">
        <v>4.2</v>
      </c>
      <c r="AU19" s="67"/>
      <c r="AV19" s="67">
        <v>4.3</v>
      </c>
      <c r="AW19" s="68">
        <v>1.2</v>
      </c>
      <c r="AX19" s="11"/>
      <c r="AY19" s="11"/>
      <c r="AZ19" s="125"/>
      <c r="BA19" s="6"/>
      <c r="BB19" s="45"/>
      <c r="BC19" s="67"/>
      <c r="BD19" s="67"/>
      <c r="BE19" s="67"/>
      <c r="BF19" s="67"/>
      <c r="BG19" s="68"/>
      <c r="BH19" s="11"/>
      <c r="BI19" s="11"/>
      <c r="BJ19" s="125" t="s">
        <v>179</v>
      </c>
      <c r="BK19" s="6">
        <v>0</v>
      </c>
      <c r="BL19" s="45">
        <v>3.6</v>
      </c>
      <c r="BM19" s="67">
        <v>0.8</v>
      </c>
      <c r="BN19" s="67">
        <v>4</v>
      </c>
      <c r="BO19" s="67"/>
      <c r="BP19" s="67">
        <v>4.0999999999999996</v>
      </c>
      <c r="BQ19" s="68">
        <v>1</v>
      </c>
      <c r="BR19" s="11"/>
      <c r="BS19" s="11"/>
      <c r="BT19" s="125"/>
      <c r="BU19" s="6"/>
      <c r="BV19" s="45"/>
      <c r="BW19" s="67"/>
      <c r="BX19" s="67"/>
      <c r="BY19" s="67"/>
      <c r="BZ19" s="67"/>
      <c r="CA19" s="68"/>
      <c r="CB19" s="11"/>
      <c r="CC19" s="11"/>
      <c r="CD19" s="125"/>
      <c r="CE19" s="6"/>
      <c r="CF19" s="45"/>
      <c r="CG19" s="67"/>
      <c r="CH19" s="67"/>
      <c r="CI19" s="67"/>
      <c r="CJ19" s="67"/>
      <c r="CK19" s="68"/>
      <c r="CL19" s="11"/>
      <c r="CM19" s="11"/>
      <c r="CN19" s="125" t="s">
        <v>179</v>
      </c>
      <c r="CO19" s="6">
        <v>0</v>
      </c>
      <c r="CP19" s="45">
        <v>3.2</v>
      </c>
      <c r="CQ19" s="67">
        <v>0.1</v>
      </c>
      <c r="CR19" s="67">
        <v>3.6</v>
      </c>
      <c r="CS19" s="67"/>
      <c r="CT19" s="67">
        <v>3.8</v>
      </c>
      <c r="CU19" s="68">
        <v>0.8</v>
      </c>
      <c r="CV19" s="11"/>
      <c r="CW19" s="11"/>
      <c r="CX19" s="125" t="s">
        <v>179</v>
      </c>
      <c r="CY19" s="6">
        <v>0</v>
      </c>
      <c r="CZ19" s="45">
        <v>2.9</v>
      </c>
      <c r="DA19" s="67">
        <v>0.4</v>
      </c>
      <c r="DB19" s="67">
        <v>3.2</v>
      </c>
      <c r="DC19" s="67"/>
      <c r="DD19" s="67">
        <v>3.4</v>
      </c>
      <c r="DE19" s="69">
        <v>1</v>
      </c>
      <c r="DF19" s="11"/>
      <c r="DG19" s="11"/>
      <c r="DH19" s="125"/>
      <c r="DI19" s="6"/>
      <c r="DJ19" s="45"/>
      <c r="DK19" s="67"/>
      <c r="DL19" s="67"/>
      <c r="DM19" s="67"/>
      <c r="DN19" s="67"/>
      <c r="DO19" s="68"/>
      <c r="DP19" s="11"/>
      <c r="DQ19" s="11"/>
      <c r="DR19" s="125" t="s">
        <v>179</v>
      </c>
      <c r="DS19" s="6">
        <v>0</v>
      </c>
      <c r="DT19" s="45">
        <v>2.5</v>
      </c>
      <c r="DU19" s="67">
        <v>0.3</v>
      </c>
      <c r="DV19" s="67">
        <v>2.7</v>
      </c>
      <c r="DW19" s="67"/>
      <c r="DX19" s="67">
        <v>2.9</v>
      </c>
      <c r="DY19" s="68">
        <v>0.7</v>
      </c>
      <c r="DZ19" s="11"/>
      <c r="EA19" s="11"/>
      <c r="EB19" s="125"/>
      <c r="EC19" s="6"/>
      <c r="ED19" s="45"/>
      <c r="EE19" s="67"/>
      <c r="EF19" s="67"/>
      <c r="EG19" s="67"/>
      <c r="EH19" s="67"/>
      <c r="EI19" s="68"/>
      <c r="EJ19" s="11"/>
      <c r="EK19" s="11"/>
      <c r="EL19" s="125" t="s">
        <v>249</v>
      </c>
      <c r="EM19" s="6">
        <v>0</v>
      </c>
      <c r="EN19" s="45">
        <v>2.4150517653305017</v>
      </c>
      <c r="EO19" s="67"/>
      <c r="EP19" s="67"/>
      <c r="EQ19" s="67"/>
      <c r="ER19" s="67">
        <v>3</v>
      </c>
      <c r="ES19" s="68">
        <v>0</v>
      </c>
      <c r="ET19" s="11"/>
      <c r="EU19" s="11"/>
      <c r="EV19" s="125"/>
      <c r="EW19" s="6"/>
      <c r="EX19" s="45"/>
      <c r="EY19" s="67"/>
      <c r="EZ19" s="67"/>
      <c r="FA19" s="67"/>
      <c r="FB19" s="67"/>
      <c r="FC19" s="68"/>
      <c r="FD19" s="11"/>
      <c r="FE19" s="11"/>
      <c r="FF19" s="125" t="s">
        <v>165</v>
      </c>
      <c r="FG19" s="6">
        <v>1</v>
      </c>
      <c r="FH19" s="67">
        <v>0</v>
      </c>
      <c r="FI19" s="67"/>
      <c r="FJ19" s="67">
        <v>0</v>
      </c>
      <c r="FK19" s="67"/>
      <c r="FL19" s="67"/>
      <c r="FM19" s="68"/>
      <c r="FN19" s="11"/>
      <c r="FO19" s="11"/>
      <c r="FP19" s="125" t="s">
        <v>249</v>
      </c>
      <c r="FQ19" s="6">
        <v>0</v>
      </c>
      <c r="FR19" s="45">
        <v>1.7740919151152195</v>
      </c>
      <c r="FS19" s="67"/>
      <c r="FT19" s="67"/>
      <c r="FU19" s="67"/>
      <c r="FV19" s="67">
        <v>2.2000000000000002</v>
      </c>
      <c r="FW19" s="68"/>
      <c r="FX19" s="11"/>
      <c r="FY19" s="11"/>
      <c r="FZ19" s="125"/>
      <c r="GA19" s="6"/>
      <c r="GB19" s="45"/>
      <c r="GC19" s="67"/>
      <c r="GD19" s="67"/>
      <c r="GE19" s="67"/>
      <c r="GF19" s="67"/>
      <c r="GG19" s="68"/>
      <c r="GH19" s="11"/>
      <c r="GI19" s="11"/>
      <c r="GJ19" s="125"/>
      <c r="GK19" s="6"/>
      <c r="GL19" s="45"/>
      <c r="GM19" s="67"/>
      <c r="GN19" s="67"/>
      <c r="GO19" s="67"/>
      <c r="GP19" s="67"/>
      <c r="GQ19" s="68"/>
      <c r="GR19" s="11"/>
      <c r="GS19" s="11"/>
      <c r="GT19" s="125"/>
      <c r="GU19" s="6"/>
      <c r="GV19" s="45"/>
      <c r="GW19" s="67"/>
      <c r="GX19" s="67"/>
      <c r="GY19" s="67"/>
      <c r="GZ19" s="67"/>
      <c r="HA19" s="68"/>
      <c r="HB19" s="11"/>
      <c r="HC19" s="11"/>
      <c r="HD19" s="125"/>
      <c r="HE19" s="6"/>
      <c r="HF19" s="45"/>
      <c r="HG19" s="67"/>
      <c r="HH19" s="67"/>
      <c r="HI19" s="67"/>
      <c r="HJ19" s="67"/>
      <c r="HK19" s="68"/>
      <c r="HL19" s="11"/>
      <c r="HM19" s="11"/>
      <c r="HN19" s="137"/>
      <c r="HX19" s="137"/>
      <c r="IH19" s="137"/>
    </row>
    <row xmlns:x14ac="http://schemas.microsoft.com/office/spreadsheetml/2009/9/ac" r="20" s="2" customFormat="true" x14ac:dyDescent="0.25">
      <c r="A20" s="412" t="str">
        <f ca="true">IF(ISBLANK('Data Summary'!A22),"",'Data Summary'!A22)</f>
        <v>MWI_2017_WV</v>
      </c>
      <c r="B20" s="125" t="s">
        <v>167</v>
      </c>
      <c r="C20" s="6">
        <v>0</v>
      </c>
      <c r="D20" s="67">
        <v>1.4</v>
      </c>
      <c r="E20" s="67">
        <v>0.7</v>
      </c>
      <c r="F20" s="67">
        <v>1.4</v>
      </c>
      <c r="G20" s="67"/>
      <c r="H20" s="67">
        <v>1.6</v>
      </c>
      <c r="I20" s="69">
        <v>0.2</v>
      </c>
      <c r="J20" s="11"/>
      <c r="K20" s="11"/>
      <c r="L20" s="125"/>
      <c r="M20" s="6"/>
      <c r="N20" s="67"/>
      <c r="O20" s="67"/>
      <c r="P20" s="67"/>
      <c r="Q20" s="67"/>
      <c r="R20" s="67"/>
      <c r="S20" s="69"/>
      <c r="T20" s="11"/>
      <c r="U20" s="11"/>
      <c r="V20" s="125" t="s">
        <v>167</v>
      </c>
      <c r="W20" s="6">
        <v>0</v>
      </c>
      <c r="X20" s="45">
        <v>1.1000000000000001</v>
      </c>
      <c r="Y20" s="67">
        <v>0</v>
      </c>
      <c r="Z20" s="67">
        <v>1.2</v>
      </c>
      <c r="AA20" s="67"/>
      <c r="AB20" s="67">
        <v>1.3</v>
      </c>
      <c r="AC20" s="69">
        <v>0.1</v>
      </c>
      <c r="AD20" s="11"/>
      <c r="AE20" s="11"/>
      <c r="AF20" s="125"/>
      <c r="AG20" s="6"/>
      <c r="AH20" s="67"/>
      <c r="AI20" s="67"/>
      <c r="AJ20" s="67"/>
      <c r="AK20" s="67"/>
      <c r="AL20" s="67"/>
      <c r="AM20" s="69"/>
      <c r="AN20" s="11"/>
      <c r="AO20" s="11"/>
      <c r="AP20" s="125" t="s">
        <v>167</v>
      </c>
      <c r="AQ20" s="6">
        <v>0</v>
      </c>
      <c r="AR20" s="67">
        <v>0.9</v>
      </c>
      <c r="AS20" s="67">
        <v>0</v>
      </c>
      <c r="AT20" s="67">
        <v>1</v>
      </c>
      <c r="AU20" s="67"/>
      <c r="AV20" s="67">
        <v>1</v>
      </c>
      <c r="AW20" s="69">
        <v>0.1</v>
      </c>
      <c r="AX20" s="11"/>
      <c r="AY20" s="11"/>
      <c r="AZ20" s="125"/>
      <c r="BA20" s="6"/>
      <c r="BB20" s="67"/>
      <c r="BC20" s="67"/>
      <c r="BD20" s="67"/>
      <c r="BE20" s="67"/>
      <c r="BF20" s="67"/>
      <c r="BG20" s="69"/>
      <c r="BH20" s="11"/>
      <c r="BI20" s="11"/>
      <c r="BJ20" s="125" t="s">
        <v>167</v>
      </c>
      <c r="BK20" s="6">
        <v>0</v>
      </c>
      <c r="BL20" s="45">
        <v>1.1000000000000001</v>
      </c>
      <c r="BM20" s="67">
        <v>0.4</v>
      </c>
      <c r="BN20" s="67">
        <v>1.1000000000000001</v>
      </c>
      <c r="BO20" s="67"/>
      <c r="BP20" s="67">
        <v>1.2</v>
      </c>
      <c r="BQ20" s="69">
        <v>0.4</v>
      </c>
      <c r="BR20" s="11"/>
      <c r="BS20" s="11"/>
      <c r="BT20" s="125"/>
      <c r="BU20" s="6"/>
      <c r="BV20" s="45"/>
      <c r="BW20" s="67"/>
      <c r="BX20" s="67"/>
      <c r="BY20" s="67"/>
      <c r="BZ20" s="67"/>
      <c r="CA20" s="69"/>
      <c r="CB20" s="11"/>
      <c r="CC20" s="11"/>
      <c r="CD20" s="125"/>
      <c r="CE20" s="6"/>
      <c r="CF20" s="45"/>
      <c r="CG20" s="67"/>
      <c r="CH20" s="67"/>
      <c r="CI20" s="67"/>
      <c r="CJ20" s="67"/>
      <c r="CK20" s="69"/>
      <c r="CL20" s="11"/>
      <c r="CM20" s="11"/>
      <c r="CN20" s="125" t="s">
        <v>167</v>
      </c>
      <c r="CO20" s="6">
        <v>0</v>
      </c>
      <c r="CP20" s="45">
        <v>0.9</v>
      </c>
      <c r="CQ20" s="67">
        <v>0.1</v>
      </c>
      <c r="CR20" s="67">
        <v>1</v>
      </c>
      <c r="CS20" s="67"/>
      <c r="CT20" s="67">
        <v>1</v>
      </c>
      <c r="CU20" s="69">
        <v>0.3</v>
      </c>
      <c r="CV20" s="11"/>
      <c r="CW20" s="11"/>
      <c r="CX20" s="125" t="s">
        <v>167</v>
      </c>
      <c r="CY20" s="6">
        <v>0</v>
      </c>
      <c r="CZ20" s="45">
        <v>0.9</v>
      </c>
      <c r="DA20" s="67">
        <v>0</v>
      </c>
      <c r="DB20" s="67">
        <v>1</v>
      </c>
      <c r="DC20" s="67"/>
      <c r="DD20" s="67">
        <v>1</v>
      </c>
      <c r="DE20" s="69">
        <v>0.3</v>
      </c>
      <c r="DF20" s="11"/>
      <c r="DG20" s="11"/>
      <c r="DH20" s="125"/>
      <c r="DI20" s="6"/>
      <c r="DJ20" s="67"/>
      <c r="DK20" s="67"/>
      <c r="DL20" s="67"/>
      <c r="DM20" s="67"/>
      <c r="DN20" s="67"/>
      <c r="DO20" s="69"/>
      <c r="DP20" s="11"/>
      <c r="DQ20" s="11"/>
      <c r="DR20" s="125" t="s">
        <v>167</v>
      </c>
      <c r="DS20" s="6">
        <v>0</v>
      </c>
      <c r="DT20" s="67">
        <v>0.9</v>
      </c>
      <c r="DU20" s="67">
        <v>0</v>
      </c>
      <c r="DV20" s="67">
        <v>1</v>
      </c>
      <c r="DW20" s="67"/>
      <c r="DX20" s="67">
        <v>1.1000000000000001</v>
      </c>
      <c r="DY20" s="69">
        <v>0.1</v>
      </c>
      <c r="DZ20" s="11"/>
      <c r="EA20" s="11"/>
      <c r="EB20" s="125"/>
      <c r="EC20" s="6"/>
      <c r="ED20" s="67"/>
      <c r="EE20" s="67"/>
      <c r="EF20" s="67"/>
      <c r="EG20" s="67"/>
      <c r="EH20" s="67"/>
      <c r="EI20" s="69"/>
      <c r="EJ20" s="11"/>
      <c r="EK20" s="11"/>
      <c r="EL20" s="125" t="s">
        <v>167</v>
      </c>
      <c r="EM20" s="6">
        <v>0</v>
      </c>
      <c r="EN20" s="67">
        <v>0.8050172551101672</v>
      </c>
      <c r="EO20" s="67"/>
      <c r="EP20" s="67"/>
      <c r="EQ20" s="67"/>
      <c r="ER20" s="67">
        <v>1</v>
      </c>
      <c r="ES20" s="69">
        <v>0</v>
      </c>
      <c r="ET20" s="11"/>
      <c r="EU20" s="11"/>
      <c r="EV20" s="125"/>
      <c r="EW20" s="6"/>
      <c r="EX20" s="67"/>
      <c r="EY20" s="67"/>
      <c r="EZ20" s="67"/>
      <c r="FA20" s="67"/>
      <c r="FB20" s="67"/>
      <c r="FC20" s="69"/>
      <c r="FD20" s="11"/>
      <c r="FE20" s="11"/>
      <c r="FF20" s="125" t="s">
        <v>167</v>
      </c>
      <c r="FG20" s="6">
        <v>0</v>
      </c>
      <c r="FH20" s="67">
        <v>1.11111</v>
      </c>
      <c r="FI20" s="67"/>
      <c r="FJ20" s="67">
        <v>1.11111</v>
      </c>
      <c r="FK20" s="67"/>
      <c r="FL20" s="67"/>
      <c r="FM20" s="69"/>
      <c r="FN20" s="11"/>
      <c r="FO20" s="11"/>
      <c r="FP20" s="125" t="s">
        <v>167</v>
      </c>
      <c r="FQ20" s="6">
        <v>0</v>
      </c>
      <c r="FR20" s="67">
        <v>0.88704595755760973</v>
      </c>
      <c r="FS20" s="67"/>
      <c r="FT20" s="67"/>
      <c r="FU20" s="67"/>
      <c r="FV20" s="67">
        <v>1.1000000000000001</v>
      </c>
      <c r="FW20" s="69"/>
      <c r="FX20" s="11"/>
      <c r="FY20" s="11"/>
      <c r="FZ20" s="125"/>
      <c r="GA20" s="6"/>
      <c r="GB20" s="67"/>
      <c r="GC20" s="67"/>
      <c r="GD20" s="67"/>
      <c r="GE20" s="67"/>
      <c r="GF20" s="67"/>
      <c r="GG20" s="69"/>
      <c r="GH20" s="11"/>
      <c r="GI20" s="11"/>
      <c r="GJ20" s="125"/>
      <c r="GK20" s="6"/>
      <c r="GL20" s="67"/>
      <c r="GM20" s="67"/>
      <c r="GN20" s="67"/>
      <c r="GO20" s="67"/>
      <c r="GP20" s="67"/>
      <c r="GQ20" s="69"/>
      <c r="GR20" s="11"/>
      <c r="GS20" s="11"/>
      <c r="GT20" s="125"/>
      <c r="GU20" s="6"/>
      <c r="GV20" s="67"/>
      <c r="GW20" s="67"/>
      <c r="GX20" s="67"/>
      <c r="GY20" s="67"/>
      <c r="GZ20" s="67"/>
      <c r="HA20" s="69"/>
      <c r="HB20" s="11"/>
      <c r="HC20" s="11"/>
      <c r="HD20" s="125"/>
      <c r="HE20" s="6"/>
      <c r="HF20" s="67"/>
      <c r="HG20" s="67"/>
      <c r="HH20" s="67"/>
      <c r="HI20" s="67"/>
      <c r="HJ20" s="67"/>
      <c r="HK20" s="69"/>
      <c r="HL20" s="11"/>
      <c r="HM20" s="11"/>
      <c r="HN20" s="137"/>
      <c r="HX20" s="137"/>
      <c r="IH20" s="137"/>
    </row>
    <row xmlns:x14ac="http://schemas.microsoft.com/office/spreadsheetml/2009/9/ac" r="21" s="2" customFormat="true" x14ac:dyDescent="0.25">
      <c r="A21" s="412" t="str">
        <f ca="true">IF(ISBLANK('Data Summary'!A23),"",'Data Summary'!A23)</f>
        <v>MWI_2018_EMIS</v>
      </c>
      <c r="B21" s="125" t="s">
        <v>166</v>
      </c>
      <c r="C21" s="13">
        <v>0</v>
      </c>
      <c r="D21" s="7">
        <v>3.5</v>
      </c>
      <c r="E21" s="7">
        <v>0.7</v>
      </c>
      <c r="F21" s="7">
        <v>3.8</v>
      </c>
      <c r="G21" s="7"/>
      <c r="H21" s="7">
        <v>4</v>
      </c>
      <c r="I21" s="69">
        <v>0.9</v>
      </c>
      <c r="J21" s="11"/>
      <c r="K21" s="11"/>
      <c r="L21" s="125"/>
      <c r="M21" s="13"/>
      <c r="N21" s="7"/>
      <c r="O21" s="7"/>
      <c r="P21" s="7"/>
      <c r="Q21" s="7"/>
      <c r="R21" s="7"/>
      <c r="S21" s="69"/>
      <c r="T21" s="11"/>
      <c r="U21" s="11"/>
      <c r="V21" s="125" t="s">
        <v>166</v>
      </c>
      <c r="W21" s="13">
        <v>0</v>
      </c>
      <c r="X21" s="45">
        <v>3.3</v>
      </c>
      <c r="Y21" s="7">
        <v>0.7</v>
      </c>
      <c r="Z21" s="7">
        <v>3.5</v>
      </c>
      <c r="AA21" s="7"/>
      <c r="AB21" s="7">
        <v>3.7</v>
      </c>
      <c r="AC21" s="69">
        <v>0.9</v>
      </c>
      <c r="AD21" s="11"/>
      <c r="AE21" s="11"/>
      <c r="AF21" s="125"/>
      <c r="AG21" s="13"/>
      <c r="AH21" s="7"/>
      <c r="AI21" s="7"/>
      <c r="AJ21" s="7"/>
      <c r="AK21" s="7"/>
      <c r="AL21" s="7"/>
      <c r="AM21" s="69"/>
      <c r="AN21" s="11"/>
      <c r="AO21" s="11"/>
      <c r="AP21" s="125" t="s">
        <v>166</v>
      </c>
      <c r="AQ21" s="13">
        <v>0</v>
      </c>
      <c r="AR21" s="7">
        <v>3</v>
      </c>
      <c r="AS21" s="7">
        <v>2.1</v>
      </c>
      <c r="AT21" s="7">
        <v>3.1</v>
      </c>
      <c r="AU21" s="7"/>
      <c r="AV21" s="7">
        <v>3.6</v>
      </c>
      <c r="AW21" s="69">
        <v>0.2</v>
      </c>
      <c r="AX21" s="11"/>
      <c r="AY21" s="11"/>
      <c r="AZ21" s="125"/>
      <c r="BA21" s="13"/>
      <c r="BB21" s="7"/>
      <c r="BC21" s="7"/>
      <c r="BD21" s="7"/>
      <c r="BE21" s="7"/>
      <c r="BF21" s="7"/>
      <c r="BG21" s="69"/>
      <c r="BH21" s="11"/>
      <c r="BI21" s="11"/>
      <c r="BJ21" s="125" t="s">
        <v>166</v>
      </c>
      <c r="BK21" s="13">
        <v>0</v>
      </c>
      <c r="BL21" s="45">
        <v>3</v>
      </c>
      <c r="BM21" s="7">
        <v>1.3</v>
      </c>
      <c r="BN21" s="7">
        <v>3.3</v>
      </c>
      <c r="BO21" s="7"/>
      <c r="BP21" s="7">
        <v>3.6</v>
      </c>
      <c r="BQ21" s="69">
        <v>0.3</v>
      </c>
      <c r="BR21" s="11"/>
      <c r="BS21" s="11"/>
      <c r="BT21" s="125"/>
      <c r="BU21" s="13"/>
      <c r="BV21" s="45"/>
      <c r="BW21" s="7"/>
      <c r="BX21" s="7"/>
      <c r="BY21" s="7"/>
      <c r="BZ21" s="7"/>
      <c r="CA21" s="69"/>
      <c r="CB21" s="11"/>
      <c r="CC21" s="11"/>
      <c r="CD21" s="125"/>
      <c r="CE21" s="13"/>
      <c r="CF21" s="45"/>
      <c r="CG21" s="7"/>
      <c r="CH21" s="7"/>
      <c r="CI21" s="7"/>
      <c r="CJ21" s="7"/>
      <c r="CK21" s="69"/>
      <c r="CL21" s="11"/>
      <c r="CM21" s="11"/>
      <c r="CN21" s="125" t="s">
        <v>166</v>
      </c>
      <c r="CO21" s="13">
        <v>0</v>
      </c>
      <c r="CP21" s="45">
        <v>2.4</v>
      </c>
      <c r="CQ21" s="7">
        <v>1.1000000000000001</v>
      </c>
      <c r="CR21" s="7">
        <v>2.6</v>
      </c>
      <c r="CS21" s="7"/>
      <c r="CT21" s="7">
        <v>3</v>
      </c>
      <c r="CU21" s="69">
        <v>0.2</v>
      </c>
      <c r="CV21" s="11"/>
      <c r="CW21" s="11"/>
      <c r="CX21" s="125" t="s">
        <v>166</v>
      </c>
      <c r="CY21" s="13">
        <v>0</v>
      </c>
      <c r="CZ21" s="45">
        <v>2.1</v>
      </c>
      <c r="DA21" s="7">
        <v>0</v>
      </c>
      <c r="DB21" s="7">
        <v>2.2999999999999998</v>
      </c>
      <c r="DC21" s="7"/>
      <c r="DD21" s="7">
        <v>2.5</v>
      </c>
      <c r="DE21" s="26">
        <v>0.3</v>
      </c>
      <c r="DF21" s="11"/>
      <c r="DG21" s="11"/>
      <c r="DH21" s="125"/>
      <c r="DI21" s="13"/>
      <c r="DJ21" s="7"/>
      <c r="DK21" s="7"/>
      <c r="DL21" s="7"/>
      <c r="DM21" s="7"/>
      <c r="DN21" s="7"/>
      <c r="DO21" s="69"/>
      <c r="DP21" s="11"/>
      <c r="DQ21" s="11"/>
      <c r="DR21" s="125" t="s">
        <v>166</v>
      </c>
      <c r="DS21" s="13">
        <v>0</v>
      </c>
      <c r="DT21" s="7">
        <v>2.1</v>
      </c>
      <c r="DU21" s="7">
        <v>0.4</v>
      </c>
      <c r="DV21" s="7">
        <v>2.2999999999999998</v>
      </c>
      <c r="DW21" s="7"/>
      <c r="DX21" s="7">
        <v>2.5</v>
      </c>
      <c r="DY21" s="69">
        <v>0.1</v>
      </c>
      <c r="DZ21" s="11"/>
      <c r="EA21" s="11"/>
      <c r="EB21" s="125"/>
      <c r="EC21" s="13"/>
      <c r="ED21" s="7"/>
      <c r="EE21" s="7"/>
      <c r="EF21" s="7"/>
      <c r="EG21" s="7"/>
      <c r="EH21" s="7"/>
      <c r="EI21" s="69"/>
      <c r="EJ21" s="11"/>
      <c r="EK21" s="11"/>
      <c r="EL21" s="125" t="s">
        <v>166</v>
      </c>
      <c r="EM21" s="13">
        <v>0</v>
      </c>
      <c r="EN21" s="7">
        <v>1.8050172551101673</v>
      </c>
      <c r="EO21" s="7"/>
      <c r="EP21" s="7"/>
      <c r="EQ21" s="7"/>
      <c r="ER21" s="7">
        <v>2</v>
      </c>
      <c r="ES21" s="69">
        <v>1</v>
      </c>
      <c r="ET21" s="11"/>
      <c r="EU21" s="11"/>
      <c r="EV21" s="125"/>
      <c r="EW21" s="13"/>
      <c r="EX21" s="7"/>
      <c r="EY21" s="7"/>
      <c r="EZ21" s="7"/>
      <c r="FA21" s="7"/>
      <c r="FB21" s="7"/>
      <c r="FC21" s="69"/>
      <c r="FD21" s="11"/>
      <c r="FE21" s="11"/>
      <c r="FF21" s="125" t="s">
        <v>264</v>
      </c>
      <c r="FG21" s="201">
        <v>1</v>
      </c>
      <c r="FH21" s="198">
        <v>0</v>
      </c>
      <c r="FI21" s="198"/>
      <c r="FJ21" s="198">
        <v>0</v>
      </c>
      <c r="FK21" s="198"/>
      <c r="FL21" s="198"/>
      <c r="FM21" s="69"/>
      <c r="FN21" s="11"/>
      <c r="FO21" s="11"/>
      <c r="FP21" s="125" t="s">
        <v>166</v>
      </c>
      <c r="FQ21" s="13">
        <v>0</v>
      </c>
      <c r="FR21" s="7">
        <v>1.6128108319229266</v>
      </c>
      <c r="FS21" s="7"/>
      <c r="FT21" s="7"/>
      <c r="FU21" s="7"/>
      <c r="FV21" s="7">
        <v>2</v>
      </c>
      <c r="FW21" s="69"/>
      <c r="FX21" s="11"/>
      <c r="FY21" s="11"/>
      <c r="FZ21" s="125"/>
      <c r="GA21" s="13"/>
      <c r="GB21" s="7"/>
      <c r="GC21" s="7"/>
      <c r="GD21" s="7"/>
      <c r="GE21" s="7"/>
      <c r="GF21" s="7"/>
      <c r="GG21" s="69"/>
      <c r="GH21" s="11"/>
      <c r="GI21" s="11"/>
      <c r="GJ21" s="125"/>
      <c r="GK21" s="13"/>
      <c r="GL21" s="7"/>
      <c r="GM21" s="7"/>
      <c r="GN21" s="7"/>
      <c r="GO21" s="7"/>
      <c r="GP21" s="7"/>
      <c r="GQ21" s="69"/>
      <c r="GR21" s="11"/>
      <c r="GS21" s="11"/>
      <c r="GT21" s="125"/>
      <c r="GU21" s="13"/>
      <c r="GV21" s="7"/>
      <c r="GW21" s="7"/>
      <c r="GX21" s="7"/>
      <c r="GY21" s="7"/>
      <c r="GZ21" s="7"/>
      <c r="HA21" s="69"/>
      <c r="HB21" s="11"/>
      <c r="HC21" s="11"/>
      <c r="HD21" s="125"/>
      <c r="HE21" s="13"/>
      <c r="HF21" s="7"/>
      <c r="HG21" s="7"/>
      <c r="HH21" s="7"/>
      <c r="HI21" s="7"/>
      <c r="HJ21" s="7"/>
      <c r="HK21" s="69"/>
      <c r="HL21" s="11"/>
      <c r="HM21" s="11"/>
      <c r="HN21" s="137"/>
      <c r="HX21" s="137"/>
      <c r="IH21" s="137"/>
    </row>
    <row xmlns:x14ac="http://schemas.microsoft.com/office/spreadsheetml/2009/9/ac" r="22" s="2" customFormat="true" x14ac:dyDescent="0.25">
      <c r="A22" s="412" t="str">
        <f ca="true">IF(ISBLANK('Data Summary'!A24),"",'Data Summary'!A24)</f>
        <v>MWI_2019_EMIS</v>
      </c>
      <c r="B22" s="125" t="s">
        <v>163</v>
      </c>
      <c r="C22" s="13">
        <v>0</v>
      </c>
      <c r="D22" s="7">
        <v>0.5</v>
      </c>
      <c r="E22" s="7">
        <v>0.2</v>
      </c>
      <c r="F22" s="7">
        <v>0.5</v>
      </c>
      <c r="G22" s="7"/>
      <c r="H22" s="7">
        <v>0.5</v>
      </c>
      <c r="I22" s="26">
        <v>0.2</v>
      </c>
      <c r="J22" s="11"/>
      <c r="K22" s="11"/>
      <c r="L22" s="125"/>
      <c r="M22" s="13"/>
      <c r="N22" s="7"/>
      <c r="O22" s="7"/>
      <c r="P22" s="7"/>
      <c r="Q22" s="7"/>
      <c r="R22" s="7"/>
      <c r="S22" s="26"/>
      <c r="T22" s="11"/>
      <c r="U22" s="11"/>
      <c r="V22" s="125" t="s">
        <v>163</v>
      </c>
      <c r="W22" s="13">
        <v>0</v>
      </c>
      <c r="X22" s="45">
        <v>0.5</v>
      </c>
      <c r="Y22" s="7">
        <v>0</v>
      </c>
      <c r="Z22" s="7">
        <v>0.5</v>
      </c>
      <c r="AA22" s="7"/>
      <c r="AB22" s="7">
        <v>0.6</v>
      </c>
      <c r="AC22" s="26">
        <v>0.2</v>
      </c>
      <c r="AD22" s="11"/>
      <c r="AE22" s="11"/>
      <c r="AF22" s="125"/>
      <c r="AG22" s="13"/>
      <c r="AH22" s="7"/>
      <c r="AI22" s="7"/>
      <c r="AJ22" s="7"/>
      <c r="AK22" s="7"/>
      <c r="AL22" s="7"/>
      <c r="AM22" s="26"/>
      <c r="AN22" s="11"/>
      <c r="AO22" s="11"/>
      <c r="AP22" s="125" t="s">
        <v>163</v>
      </c>
      <c r="AQ22" s="13">
        <v>0</v>
      </c>
      <c r="AR22" s="7">
        <v>0.4</v>
      </c>
      <c r="AS22" s="7">
        <v>0</v>
      </c>
      <c r="AT22" s="7">
        <v>0.5</v>
      </c>
      <c r="AU22" s="7"/>
      <c r="AV22" s="7">
        <v>0.4</v>
      </c>
      <c r="AW22" s="26">
        <v>0.4</v>
      </c>
      <c r="AX22" s="11"/>
      <c r="AY22" s="11"/>
      <c r="AZ22" s="125"/>
      <c r="BA22" s="13"/>
      <c r="BB22" s="7"/>
      <c r="BC22" s="7"/>
      <c r="BD22" s="7"/>
      <c r="BE22" s="7"/>
      <c r="BF22" s="7"/>
      <c r="BG22" s="26"/>
      <c r="BH22" s="11"/>
      <c r="BI22" s="11"/>
      <c r="BJ22" s="125" t="s">
        <v>163</v>
      </c>
      <c r="BK22" s="13">
        <v>0</v>
      </c>
      <c r="BL22" s="45">
        <v>0.3</v>
      </c>
      <c r="BM22" s="7">
        <v>0.3</v>
      </c>
      <c r="BN22" s="7">
        <v>0.3</v>
      </c>
      <c r="BO22" s="7"/>
      <c r="BP22" s="7">
        <v>0.3</v>
      </c>
      <c r="BQ22" s="26">
        <v>0.3</v>
      </c>
      <c r="BR22" s="11"/>
      <c r="BS22" s="11"/>
      <c r="BT22" s="125"/>
      <c r="BU22" s="13"/>
      <c r="BV22" s="45"/>
      <c r="BW22" s="7"/>
      <c r="BX22" s="7"/>
      <c r="BY22" s="7"/>
      <c r="BZ22" s="7"/>
      <c r="CA22" s="26"/>
      <c r="CB22" s="11"/>
      <c r="CC22" s="11"/>
      <c r="CD22" s="125"/>
      <c r="CE22" s="13"/>
      <c r="CF22" s="45"/>
      <c r="CG22" s="7"/>
      <c r="CH22" s="7"/>
      <c r="CI22" s="7"/>
      <c r="CJ22" s="7"/>
      <c r="CK22" s="26"/>
      <c r="CL22" s="11"/>
      <c r="CM22" s="11"/>
      <c r="CN22" s="125" t="s">
        <v>163</v>
      </c>
      <c r="CO22" s="13">
        <v>0</v>
      </c>
      <c r="CP22" s="45">
        <v>0.3</v>
      </c>
      <c r="CQ22" s="7">
        <v>0.1</v>
      </c>
      <c r="CR22" s="7">
        <v>0.4</v>
      </c>
      <c r="CS22" s="7"/>
      <c r="CT22" s="7">
        <v>0.4</v>
      </c>
      <c r="CU22" s="26">
        <v>0.2</v>
      </c>
      <c r="CV22" s="11"/>
      <c r="CW22" s="11"/>
      <c r="CX22" s="125" t="s">
        <v>163</v>
      </c>
      <c r="CY22" s="13">
        <v>0</v>
      </c>
      <c r="CZ22" s="45">
        <v>0.3</v>
      </c>
      <c r="DA22" s="7">
        <v>0</v>
      </c>
      <c r="DB22" s="7">
        <v>0.3</v>
      </c>
      <c r="DC22" s="7"/>
      <c r="DD22" s="7">
        <v>0.4</v>
      </c>
      <c r="DE22" s="26">
        <v>0</v>
      </c>
      <c r="DF22" s="11"/>
      <c r="DG22" s="11"/>
      <c r="DH22" s="125"/>
      <c r="DI22" s="13"/>
      <c r="DJ22" s="7"/>
      <c r="DK22" s="7"/>
      <c r="DL22" s="7"/>
      <c r="DM22" s="7"/>
      <c r="DN22" s="7"/>
      <c r="DO22" s="26"/>
      <c r="DP22" s="11"/>
      <c r="DQ22" s="11"/>
      <c r="DR22" s="125" t="s">
        <v>163</v>
      </c>
      <c r="DS22" s="13">
        <v>0</v>
      </c>
      <c r="DT22" s="7">
        <v>0.3</v>
      </c>
      <c r="DU22" s="7">
        <v>0</v>
      </c>
      <c r="DV22" s="7">
        <v>0.4</v>
      </c>
      <c r="DW22" s="7"/>
      <c r="DX22" s="7">
        <v>0.4</v>
      </c>
      <c r="DY22" s="26">
        <v>0</v>
      </c>
      <c r="DZ22" s="11"/>
      <c r="EA22" s="11"/>
      <c r="EB22" s="125"/>
      <c r="EC22" s="13"/>
      <c r="ED22" s="7"/>
      <c r="EE22" s="7"/>
      <c r="EF22" s="7"/>
      <c r="EG22" s="7"/>
      <c r="EH22" s="7"/>
      <c r="EI22" s="26"/>
      <c r="EJ22" s="11"/>
      <c r="EK22" s="11"/>
      <c r="EL22" s="125" t="s">
        <v>163</v>
      </c>
      <c r="EM22" s="13">
        <v>0</v>
      </c>
      <c r="EN22" s="7">
        <v>0</v>
      </c>
      <c r="EO22" s="7"/>
      <c r="EP22" s="7"/>
      <c r="EQ22" s="7"/>
      <c r="ER22" s="7">
        <v>0</v>
      </c>
      <c r="ES22" s="26">
        <v>0</v>
      </c>
      <c r="ET22" s="11"/>
      <c r="EU22" s="11"/>
      <c r="EV22" s="125"/>
      <c r="EW22" s="13"/>
      <c r="EX22" s="7"/>
      <c r="EY22" s="7"/>
      <c r="EZ22" s="7"/>
      <c r="FA22" s="7"/>
      <c r="FB22" s="7"/>
      <c r="FC22" s="26"/>
      <c r="FD22" s="11"/>
      <c r="FE22" s="11"/>
      <c r="FF22" s="125" t="s">
        <v>265</v>
      </c>
      <c r="FG22" s="201">
        <v>1</v>
      </c>
      <c r="FH22" s="198">
        <v>0</v>
      </c>
      <c r="FI22" s="198"/>
      <c r="FJ22" s="198">
        <v>0</v>
      </c>
      <c r="FK22" s="198"/>
      <c r="FL22" s="198"/>
      <c r="FM22" s="26"/>
      <c r="FN22" s="11"/>
      <c r="FO22" s="11"/>
      <c r="FP22" s="125" t="s">
        <v>163</v>
      </c>
      <c r="FQ22" s="13">
        <v>0</v>
      </c>
      <c r="FR22" s="7">
        <v>0.1612810831922927</v>
      </c>
      <c r="FS22" s="7"/>
      <c r="FT22" s="7"/>
      <c r="FU22" s="7"/>
      <c r="FV22" s="7">
        <v>0.2</v>
      </c>
      <c r="FW22" s="26"/>
      <c r="FX22" s="11"/>
      <c r="FY22" s="11"/>
      <c r="FZ22" s="125"/>
      <c r="GA22" s="13"/>
      <c r="GB22" s="7"/>
      <c r="GC22" s="7"/>
      <c r="GD22" s="7"/>
      <c r="GE22" s="7"/>
      <c r="GF22" s="7"/>
      <c r="GG22" s="26"/>
      <c r="GH22" s="11"/>
      <c r="GI22" s="11"/>
      <c r="GJ22" s="125"/>
      <c r="GK22" s="13"/>
      <c r="GL22" s="7"/>
      <c r="GM22" s="7"/>
      <c r="GN22" s="7"/>
      <c r="GO22" s="7"/>
      <c r="GP22" s="7"/>
      <c r="GQ22" s="26"/>
      <c r="GR22" s="11"/>
      <c r="GS22" s="11"/>
      <c r="GT22" s="125"/>
      <c r="GU22" s="13"/>
      <c r="GV22" s="7"/>
      <c r="GW22" s="7"/>
      <c r="GX22" s="7"/>
      <c r="GY22" s="7"/>
      <c r="GZ22" s="7"/>
      <c r="HA22" s="26"/>
      <c r="HB22" s="11"/>
      <c r="HC22" s="11"/>
      <c r="HD22" s="125"/>
      <c r="HE22" s="13"/>
      <c r="HF22" s="7"/>
      <c r="HG22" s="7"/>
      <c r="HH22" s="7"/>
      <c r="HI22" s="7"/>
      <c r="HJ22" s="7"/>
      <c r="HK22" s="26"/>
      <c r="HL22" s="11"/>
      <c r="HM22" s="11"/>
      <c r="HN22" s="137"/>
      <c r="HX22" s="137"/>
      <c r="IH22" s="137"/>
    </row>
    <row xmlns:x14ac="http://schemas.microsoft.com/office/spreadsheetml/2009/9/ac" r="23" s="2" customFormat="true" x14ac:dyDescent="0.25">
      <c r="A23" s="412" t="str">
        <f ca="true">IF(ISBLANK('Data Summary'!A25),"",'Data Summary'!A25)</f>
        <v>MWI_2019_UIS</v>
      </c>
      <c r="B23" s="125" t="s">
        <v>180</v>
      </c>
      <c r="C23" s="13">
        <v>1</v>
      </c>
      <c r="D23" s="7">
        <v>0</v>
      </c>
      <c r="E23" s="7">
        <v>4.0999999999999996</v>
      </c>
      <c r="F23" s="7">
        <v>0</v>
      </c>
      <c r="G23" s="7"/>
      <c r="H23" s="7">
        <v>0</v>
      </c>
      <c r="I23" s="26">
        <v>0.1</v>
      </c>
      <c r="J23" s="11"/>
      <c r="K23" s="11"/>
      <c r="L23" s="125"/>
      <c r="M23" s="13"/>
      <c r="N23" s="7"/>
      <c r="O23" s="7"/>
      <c r="P23" s="7"/>
      <c r="Q23" s="7"/>
      <c r="R23" s="7"/>
      <c r="S23" s="26"/>
      <c r="T23" s="11"/>
      <c r="U23" s="11"/>
      <c r="V23" s="125" t="s">
        <v>180</v>
      </c>
      <c r="W23" s="13">
        <v>1</v>
      </c>
      <c r="X23" s="45">
        <v>0</v>
      </c>
      <c r="Y23" s="7"/>
      <c r="Z23" s="7">
        <v>0</v>
      </c>
      <c r="AA23" s="7"/>
      <c r="AB23" s="7">
        <v>0</v>
      </c>
      <c r="AC23" s="26">
        <v>0</v>
      </c>
      <c r="AD23" s="11"/>
      <c r="AE23" s="11"/>
      <c r="AF23" s="125"/>
      <c r="AG23" s="13"/>
      <c r="AH23" s="7"/>
      <c r="AI23" s="7"/>
      <c r="AJ23" s="7"/>
      <c r="AK23" s="7"/>
      <c r="AL23" s="7"/>
      <c r="AM23" s="26"/>
      <c r="AN23" s="11"/>
      <c r="AO23" s="11"/>
      <c r="AP23" s="125" t="s">
        <v>180</v>
      </c>
      <c r="AQ23" s="13">
        <v>1</v>
      </c>
      <c r="AR23" s="7">
        <v>0</v>
      </c>
      <c r="AS23" s="7"/>
      <c r="AT23" s="7">
        <v>0</v>
      </c>
      <c r="AU23" s="7"/>
      <c r="AV23" s="7">
        <v>0</v>
      </c>
      <c r="AW23" s="26">
        <v>0</v>
      </c>
      <c r="AX23" s="11"/>
      <c r="AY23" s="11"/>
      <c r="AZ23" s="125"/>
      <c r="BA23" s="13"/>
      <c r="BB23" s="7"/>
      <c r="BC23" s="7"/>
      <c r="BD23" s="7"/>
      <c r="BE23" s="7"/>
      <c r="BF23" s="7"/>
      <c r="BG23" s="26"/>
      <c r="BH23" s="11"/>
      <c r="BI23" s="11"/>
      <c r="BJ23" s="125" t="s">
        <v>180</v>
      </c>
      <c r="BK23" s="13">
        <v>1</v>
      </c>
      <c r="BL23" s="45">
        <v>0</v>
      </c>
      <c r="BM23" s="7"/>
      <c r="BN23" s="7">
        <v>0</v>
      </c>
      <c r="BO23" s="7"/>
      <c r="BP23" s="7">
        <v>0</v>
      </c>
      <c r="BQ23" s="26">
        <v>0</v>
      </c>
      <c r="BR23" s="11"/>
      <c r="BS23" s="11"/>
      <c r="BT23" s="125"/>
      <c r="BU23" s="13"/>
      <c r="BV23" s="45"/>
      <c r="BW23" s="7"/>
      <c r="BX23" s="7"/>
      <c r="BY23" s="7"/>
      <c r="BZ23" s="7"/>
      <c r="CA23" s="26"/>
      <c r="CB23" s="11"/>
      <c r="CC23" s="11"/>
      <c r="CD23" s="125"/>
      <c r="CE23" s="13"/>
      <c r="CF23" s="45"/>
      <c r="CG23" s="7"/>
      <c r="CH23" s="7"/>
      <c r="CI23" s="7"/>
      <c r="CJ23" s="7"/>
      <c r="CK23" s="26"/>
      <c r="CL23" s="11"/>
      <c r="CM23" s="11"/>
      <c r="CN23" s="125" t="s">
        <v>180</v>
      </c>
      <c r="CO23" s="13">
        <v>1</v>
      </c>
      <c r="CP23" s="45">
        <v>0</v>
      </c>
      <c r="CQ23" s="7"/>
      <c r="CR23" s="7">
        <v>0</v>
      </c>
      <c r="CS23" s="7"/>
      <c r="CT23" s="7">
        <v>0</v>
      </c>
      <c r="CU23" s="26">
        <v>0</v>
      </c>
      <c r="CV23" s="11"/>
      <c r="CW23" s="11"/>
      <c r="CX23" s="125" t="s">
        <v>180</v>
      </c>
      <c r="CY23" s="13">
        <v>1</v>
      </c>
      <c r="CZ23" s="45">
        <v>0</v>
      </c>
      <c r="DA23" s="7"/>
      <c r="DB23" s="7">
        <v>0</v>
      </c>
      <c r="DC23" s="7"/>
      <c r="DD23" s="7">
        <v>0.1</v>
      </c>
      <c r="DE23" s="26">
        <v>0</v>
      </c>
      <c r="DF23" s="11"/>
      <c r="DG23" s="11"/>
      <c r="DH23" s="125"/>
      <c r="DI23" s="13"/>
      <c r="DJ23" s="7"/>
      <c r="DK23" s="7"/>
      <c r="DL23" s="7"/>
      <c r="DM23" s="7"/>
      <c r="DN23" s="7"/>
      <c r="DO23" s="26"/>
      <c r="DP23" s="11"/>
      <c r="DQ23" s="11"/>
      <c r="DR23" s="125" t="s">
        <v>180</v>
      </c>
      <c r="DS23" s="13">
        <v>1</v>
      </c>
      <c r="DT23" s="7">
        <v>0</v>
      </c>
      <c r="DU23" s="7"/>
      <c r="DV23" s="7">
        <v>0</v>
      </c>
      <c r="DW23" s="7"/>
      <c r="DX23" s="7">
        <v>0</v>
      </c>
      <c r="DY23" s="26">
        <v>0</v>
      </c>
      <c r="DZ23" s="11"/>
      <c r="EA23" s="11"/>
      <c r="EB23" s="125"/>
      <c r="EC23" s="13"/>
      <c r="ED23" s="7"/>
      <c r="EE23" s="7"/>
      <c r="EF23" s="7"/>
      <c r="EG23" s="7"/>
      <c r="EH23" s="7"/>
      <c r="EI23" s="26"/>
      <c r="EJ23" s="11"/>
      <c r="EK23" s="11"/>
      <c r="EL23" s="125" t="s">
        <v>250</v>
      </c>
      <c r="EM23" s="13">
        <v>1</v>
      </c>
      <c r="EN23" s="7">
        <v>0.19498274488983275</v>
      </c>
      <c r="EO23" s="7"/>
      <c r="EP23" s="7"/>
      <c r="EQ23" s="7"/>
      <c r="ER23" s="7">
        <v>0</v>
      </c>
      <c r="ES23" s="26">
        <v>1</v>
      </c>
      <c r="ET23" s="11"/>
      <c r="EU23" s="11"/>
      <c r="EV23" s="125"/>
      <c r="EW23" s="13"/>
      <c r="EX23" s="7"/>
      <c r="EY23" s="7"/>
      <c r="EZ23" s="7"/>
      <c r="FA23" s="7"/>
      <c r="FB23" s="7"/>
      <c r="FC23" s="26"/>
      <c r="FD23" s="11"/>
      <c r="FE23" s="11"/>
      <c r="FF23" s="125" t="s">
        <v>266</v>
      </c>
      <c r="FG23" s="201">
        <v>1</v>
      </c>
      <c r="FH23" s="198">
        <v>0</v>
      </c>
      <c r="FI23" s="198"/>
      <c r="FJ23" s="198">
        <v>0</v>
      </c>
      <c r="FK23" s="198"/>
      <c r="FL23" s="198"/>
      <c r="FM23" s="26"/>
      <c r="FN23" s="11"/>
      <c r="FO23" s="11"/>
      <c r="FP23" s="125" t="s">
        <v>250</v>
      </c>
      <c r="FQ23" s="13">
        <v>1</v>
      </c>
      <c r="FR23" s="7">
        <v>0</v>
      </c>
      <c r="FS23" s="7"/>
      <c r="FT23" s="7"/>
      <c r="FU23" s="7"/>
      <c r="FV23" s="7">
        <v>0</v>
      </c>
      <c r="FW23" s="26"/>
      <c r="FX23" s="11"/>
      <c r="FY23" s="11"/>
      <c r="FZ23" s="125"/>
      <c r="GA23" s="13"/>
      <c r="GB23" s="7"/>
      <c r="GC23" s="7"/>
      <c r="GD23" s="7"/>
      <c r="GE23" s="7"/>
      <c r="GF23" s="7"/>
      <c r="GG23" s="26"/>
      <c r="GH23" s="11"/>
      <c r="GI23" s="11"/>
      <c r="GJ23" s="125"/>
      <c r="GK23" s="13"/>
      <c r="GL23" s="7"/>
      <c r="GM23" s="7"/>
      <c r="GN23" s="7"/>
      <c r="GO23" s="7"/>
      <c r="GP23" s="7"/>
      <c r="GQ23" s="26"/>
      <c r="GR23" s="11"/>
      <c r="GS23" s="11"/>
      <c r="GT23" s="125"/>
      <c r="GU23" s="13"/>
      <c r="GV23" s="7"/>
      <c r="GW23" s="7"/>
      <c r="GX23" s="7"/>
      <c r="GY23" s="7"/>
      <c r="GZ23" s="7"/>
      <c r="HA23" s="26"/>
      <c r="HB23" s="11"/>
      <c r="HC23" s="11"/>
      <c r="HD23" s="125"/>
      <c r="HE23" s="13"/>
      <c r="HF23" s="7"/>
      <c r="HG23" s="7"/>
      <c r="HH23" s="7"/>
      <c r="HI23" s="7"/>
      <c r="HJ23" s="7"/>
      <c r="HK23" s="26"/>
      <c r="HL23" s="11"/>
      <c r="HM23" s="11"/>
      <c r="HN23" s="137"/>
      <c r="HX23" s="137"/>
      <c r="IH23" s="137"/>
    </row>
    <row xmlns:x14ac="http://schemas.microsoft.com/office/spreadsheetml/2009/9/ac" r="24" s="2" customFormat="true" x14ac:dyDescent="0.25">
      <c r="A24" s="412" t="str">
        <f ca="true">IF(ISBLANK('Data Summary'!A26),"",'Data Summary'!A26)</f>
        <v>MWI_2022_UIS</v>
      </c>
      <c r="B24" s="125" t="s">
        <v>168</v>
      </c>
      <c r="C24" s="13">
        <v>0.5</v>
      </c>
      <c r="D24" s="7">
        <v>2.5</v>
      </c>
      <c r="E24" s="7">
        <v>2.7</v>
      </c>
      <c r="F24" s="7">
        <v>2.5</v>
      </c>
      <c r="G24" s="7"/>
      <c r="H24" s="7">
        <v>2.2000000000000002</v>
      </c>
      <c r="I24" s="26">
        <v>4.3</v>
      </c>
      <c r="J24" s="11"/>
      <c r="K24" s="11"/>
      <c r="L24" s="125"/>
      <c r="M24" s="13"/>
      <c r="N24" s="7"/>
      <c r="O24" s="7"/>
      <c r="P24" s="7"/>
      <c r="Q24" s="7"/>
      <c r="R24" s="7"/>
      <c r="S24" s="26"/>
      <c r="T24" s="11"/>
      <c r="U24" s="11"/>
      <c r="V24" s="125"/>
      <c r="W24" s="13"/>
      <c r="X24" s="45"/>
      <c r="Y24" s="7"/>
      <c r="Z24" s="7"/>
      <c r="AA24" s="7"/>
      <c r="AB24" s="7"/>
      <c r="AC24" s="26"/>
      <c r="AD24" s="11"/>
      <c r="AE24" s="11"/>
      <c r="AF24" s="125"/>
      <c r="AG24" s="13"/>
      <c r="AH24" s="7"/>
      <c r="AI24" s="7"/>
      <c r="AJ24" s="7"/>
      <c r="AK24" s="7"/>
      <c r="AL24" s="7"/>
      <c r="AM24" s="26"/>
      <c r="AN24" s="11"/>
      <c r="AO24" s="11"/>
      <c r="AP24" s="125" t="s">
        <v>168</v>
      </c>
      <c r="AQ24" s="13">
        <v>0.5</v>
      </c>
      <c r="AR24" s="7">
        <v>2.2999999999999998</v>
      </c>
      <c r="AS24" s="7">
        <v>4.2</v>
      </c>
      <c r="AT24" s="7">
        <v>2.1</v>
      </c>
      <c r="AU24" s="7"/>
      <c r="AV24" s="7">
        <v>1.8</v>
      </c>
      <c r="AW24" s="26">
        <v>5.0999999999999996</v>
      </c>
      <c r="AX24" s="11"/>
      <c r="AY24" s="11"/>
      <c r="AZ24" s="125"/>
      <c r="BA24" s="13"/>
      <c r="BB24" s="7"/>
      <c r="BC24" s="7"/>
      <c r="BD24" s="7"/>
      <c r="BE24" s="7"/>
      <c r="BF24" s="7"/>
      <c r="BG24" s="26"/>
      <c r="BH24" s="11"/>
      <c r="BI24" s="11"/>
      <c r="BJ24" s="125" t="s">
        <v>168</v>
      </c>
      <c r="BK24" s="13">
        <v>0.5</v>
      </c>
      <c r="BL24" s="45">
        <v>2.1</v>
      </c>
      <c r="BM24" s="7">
        <v>4.9000000000000004</v>
      </c>
      <c r="BN24" s="7">
        <v>1.7</v>
      </c>
      <c r="BO24" s="7"/>
      <c r="BP24" s="7">
        <v>0.6</v>
      </c>
      <c r="BQ24" s="26">
        <v>8.9</v>
      </c>
      <c r="BR24" s="11"/>
      <c r="BS24" s="11"/>
      <c r="BT24" s="125"/>
      <c r="BU24" s="13"/>
      <c r="BV24" s="45"/>
      <c r="BW24" s="7"/>
      <c r="BX24" s="7"/>
      <c r="BY24" s="7"/>
      <c r="BZ24" s="7"/>
      <c r="CA24" s="26"/>
      <c r="CB24" s="11"/>
      <c r="CC24" s="11"/>
      <c r="CD24" s="125"/>
      <c r="CE24" s="13"/>
      <c r="CF24" s="45"/>
      <c r="CG24" s="7"/>
      <c r="CH24" s="7"/>
      <c r="CI24" s="7"/>
      <c r="CJ24" s="7"/>
      <c r="CK24" s="26"/>
      <c r="CL24" s="11"/>
      <c r="CM24" s="11"/>
      <c r="CN24" s="125"/>
      <c r="CO24" s="13"/>
      <c r="CP24" s="45"/>
      <c r="CQ24" s="7"/>
      <c r="CR24" s="7"/>
      <c r="CS24" s="7"/>
      <c r="CT24" s="7"/>
      <c r="CU24" s="26"/>
      <c r="CV24" s="11"/>
      <c r="CW24" s="11"/>
      <c r="CX24" s="125" t="s">
        <v>168</v>
      </c>
      <c r="CY24" s="13">
        <v>0.5</v>
      </c>
      <c r="CZ24" s="45">
        <v>1.6</v>
      </c>
      <c r="DA24" s="7">
        <v>1.9</v>
      </c>
      <c r="DB24" s="7">
        <v>1.5</v>
      </c>
      <c r="DC24" s="7"/>
      <c r="DD24" s="7">
        <v>0</v>
      </c>
      <c r="DE24" s="26">
        <v>8.1</v>
      </c>
      <c r="DF24" s="11"/>
      <c r="DG24" s="11"/>
      <c r="DH24" s="125"/>
      <c r="DI24" s="13"/>
      <c r="DJ24" s="7"/>
      <c r="DK24" s="7"/>
      <c r="DL24" s="7"/>
      <c r="DM24" s="7"/>
      <c r="DN24" s="7"/>
      <c r="DO24" s="26"/>
      <c r="DP24" s="11"/>
      <c r="DQ24" s="11"/>
      <c r="DR24" s="125" t="s">
        <v>168</v>
      </c>
      <c r="DS24" s="13">
        <v>0.5</v>
      </c>
      <c r="DT24" s="7">
        <v>2</v>
      </c>
      <c r="DU24" s="7">
        <v>4.2</v>
      </c>
      <c r="DV24" s="7">
        <v>1.7</v>
      </c>
      <c r="DW24" s="7"/>
      <c r="DX24" s="7">
        <v>0</v>
      </c>
      <c r="DY24" s="26">
        <v>10.6</v>
      </c>
      <c r="DZ24" s="11"/>
      <c r="EA24" s="11"/>
      <c r="EB24" s="125"/>
      <c r="EC24" s="13"/>
      <c r="ED24" s="7"/>
      <c r="EE24" s="7"/>
      <c r="EF24" s="7"/>
      <c r="EG24" s="7"/>
      <c r="EH24" s="7"/>
      <c r="EI24" s="26"/>
      <c r="EJ24" s="11"/>
      <c r="EK24" s="11"/>
      <c r="EL24" s="125"/>
      <c r="EM24" s="13"/>
      <c r="EN24" s="7"/>
      <c r="EO24" s="7"/>
      <c r="EP24" s="7"/>
      <c r="EQ24" s="7"/>
      <c r="ER24" s="7"/>
      <c r="ES24" s="26"/>
      <c r="ET24" s="11"/>
      <c r="EU24" s="11"/>
      <c r="EV24" s="125"/>
      <c r="EW24" s="13"/>
      <c r="EX24" s="7"/>
      <c r="EY24" s="7"/>
      <c r="EZ24" s="7"/>
      <c r="FA24" s="7"/>
      <c r="FB24" s="7"/>
      <c r="FC24" s="26"/>
      <c r="FD24" s="11"/>
      <c r="FE24" s="11"/>
      <c r="FF24" s="125" t="s">
        <v>267</v>
      </c>
      <c r="FG24" s="201">
        <v>0</v>
      </c>
      <c r="FH24" s="198">
        <v>1.11111</v>
      </c>
      <c r="FI24" s="198"/>
      <c r="FJ24" s="198">
        <v>1.11111</v>
      </c>
      <c r="FK24" s="198"/>
      <c r="FL24" s="198"/>
      <c r="FM24" s="26"/>
      <c r="FN24" s="11"/>
      <c r="FO24" s="11"/>
      <c r="FP24" s="125"/>
      <c r="FQ24" s="13"/>
      <c r="FR24" s="7"/>
      <c r="FS24" s="7"/>
      <c r="FT24" s="7"/>
      <c r="FU24" s="7"/>
      <c r="FV24" s="7"/>
      <c r="FW24" s="26"/>
      <c r="FX24" s="11"/>
      <c r="FY24" s="11"/>
      <c r="FZ24" s="125"/>
      <c r="GA24" s="13"/>
      <c r="GB24" s="7"/>
      <c r="GC24" s="7"/>
      <c r="GD24" s="7"/>
      <c r="GE24" s="7"/>
      <c r="GF24" s="7"/>
      <c r="GG24" s="26"/>
      <c r="GH24" s="11"/>
      <c r="GI24" s="11"/>
      <c r="GJ24" s="125"/>
      <c r="GK24" s="13"/>
      <c r="GL24" s="7"/>
      <c r="GM24" s="7"/>
      <c r="GN24" s="7"/>
      <c r="GO24" s="7"/>
      <c r="GP24" s="7"/>
      <c r="GQ24" s="26"/>
      <c r="GR24" s="11"/>
      <c r="GS24" s="11"/>
      <c r="GT24" s="125"/>
      <c r="GU24" s="13"/>
      <c r="GV24" s="7"/>
      <c r="GW24" s="7"/>
      <c r="GX24" s="7"/>
      <c r="GY24" s="7"/>
      <c r="GZ24" s="7"/>
      <c r="HA24" s="26"/>
      <c r="HB24" s="11"/>
      <c r="HC24" s="11"/>
      <c r="HD24" s="125"/>
      <c r="HE24" s="13"/>
      <c r="HF24" s="7"/>
      <c r="HG24" s="7"/>
      <c r="HH24" s="7"/>
      <c r="HI24" s="7"/>
      <c r="HJ24" s="7"/>
      <c r="HK24" s="26"/>
      <c r="HL24" s="11"/>
      <c r="HM24" s="11"/>
      <c r="HN24" s="137"/>
      <c r="HX24" s="137"/>
      <c r="IH24" s="137"/>
    </row>
    <row xmlns:x14ac="http://schemas.microsoft.com/office/spreadsheetml/2009/9/ac" r="25" s="2" customFormat="true" x14ac:dyDescent="0.25">
      <c r="A25" s="412" t="str">
        <f ca="true">IF(ISBLANK('Data Summary'!A27),"",'Data Summary'!A27)</f>
        <v>MWI_2023_UIS</v>
      </c>
      <c r="B25" s="125"/>
      <c r="C25" s="13"/>
      <c r="D25" s="7"/>
      <c r="E25" s="7"/>
      <c r="F25" s="7"/>
      <c r="G25" s="7"/>
      <c r="H25" s="7"/>
      <c r="I25" s="26"/>
      <c r="J25" s="11"/>
      <c r="K25" s="11"/>
      <c r="L25" s="125"/>
      <c r="M25" s="13"/>
      <c r="N25" s="7"/>
      <c r="O25" s="7"/>
      <c r="P25" s="7"/>
      <c r="Q25" s="7"/>
      <c r="R25" s="7"/>
      <c r="S25" s="26"/>
      <c r="T25" s="11"/>
      <c r="U25" s="11"/>
      <c r="V25" s="125"/>
      <c r="W25" s="13"/>
      <c r="X25" s="7"/>
      <c r="Y25" s="7"/>
      <c r="Z25" s="7"/>
      <c r="AA25" s="7"/>
      <c r="AB25" s="7"/>
      <c r="AC25" s="26"/>
      <c r="AD25" s="11"/>
      <c r="AE25" s="11"/>
      <c r="AF25" s="125"/>
      <c r="AG25" s="13"/>
      <c r="AH25" s="7"/>
      <c r="AI25" s="7"/>
      <c r="AJ25" s="7"/>
      <c r="AK25" s="7"/>
      <c r="AL25" s="7"/>
      <c r="AM25" s="26"/>
      <c r="AN25" s="11"/>
      <c r="AO25" s="11"/>
      <c r="AP25" s="125"/>
      <c r="AQ25" s="13"/>
      <c r="AR25" s="7"/>
      <c r="AS25" s="7"/>
      <c r="AT25" s="7"/>
      <c r="AU25" s="7"/>
      <c r="AV25" s="7"/>
      <c r="AW25" s="26"/>
      <c r="AX25" s="11"/>
      <c r="AY25" s="11"/>
      <c r="AZ25" s="125"/>
      <c r="BA25" s="13"/>
      <c r="BB25" s="7"/>
      <c r="BC25" s="7"/>
      <c r="BD25" s="7"/>
      <c r="BE25" s="7"/>
      <c r="BF25" s="7"/>
      <c r="BG25" s="26"/>
      <c r="BH25" s="11"/>
      <c r="BI25" s="11"/>
      <c r="BJ25" s="125"/>
      <c r="BK25" s="13"/>
      <c r="BL25" s="7"/>
      <c r="BM25" s="7"/>
      <c r="BN25" s="7"/>
      <c r="BO25" s="7"/>
      <c r="BP25" s="7"/>
      <c r="BQ25" s="26"/>
      <c r="BR25" s="11"/>
      <c r="BS25" s="11"/>
      <c r="BT25" s="125"/>
      <c r="BU25" s="13"/>
      <c r="BV25" s="7"/>
      <c r="BW25" s="7"/>
      <c r="BX25" s="7"/>
      <c r="BY25" s="7"/>
      <c r="BZ25" s="7"/>
      <c r="CA25" s="26"/>
      <c r="CB25" s="11"/>
      <c r="CC25" s="11"/>
      <c r="CD25" s="125"/>
      <c r="CE25" s="13"/>
      <c r="CF25" s="7"/>
      <c r="CG25" s="7"/>
      <c r="CH25" s="7"/>
      <c r="CI25" s="7"/>
      <c r="CJ25" s="7"/>
      <c r="CK25" s="26"/>
      <c r="CL25" s="11"/>
      <c r="CM25" s="11"/>
      <c r="CN25" s="125"/>
      <c r="CO25" s="13"/>
      <c r="CP25" s="7"/>
      <c r="CQ25" s="7"/>
      <c r="CR25" s="7"/>
      <c r="CS25" s="7"/>
      <c r="CT25" s="7"/>
      <c r="CU25" s="26"/>
      <c r="CV25" s="11"/>
      <c r="CW25" s="11"/>
      <c r="CX25" s="125"/>
      <c r="CY25" s="13"/>
      <c r="CZ25" s="7"/>
      <c r="DA25" s="7"/>
      <c r="DB25" s="7"/>
      <c r="DC25" s="7"/>
      <c r="DD25" s="7"/>
      <c r="DE25" s="26"/>
      <c r="DF25" s="11"/>
      <c r="DG25" s="11"/>
      <c r="DH25" s="125"/>
      <c r="DI25" s="13"/>
      <c r="DJ25" s="7"/>
      <c r="DK25" s="7"/>
      <c r="DL25" s="7"/>
      <c r="DM25" s="7"/>
      <c r="DN25" s="7"/>
      <c r="DO25" s="26"/>
      <c r="DP25" s="11"/>
      <c r="DQ25" s="11"/>
      <c r="DR25" s="125"/>
      <c r="DS25" s="13"/>
      <c r="DT25" s="7"/>
      <c r="DU25" s="7"/>
      <c r="DV25" s="7"/>
      <c r="DW25" s="7"/>
      <c r="DX25" s="7"/>
      <c r="DY25" s="26"/>
      <c r="DZ25" s="11"/>
      <c r="EA25" s="11"/>
      <c r="EB25" s="125"/>
      <c r="EC25" s="13"/>
      <c r="ED25" s="7"/>
      <c r="EE25" s="7"/>
      <c r="EF25" s="7"/>
      <c r="EG25" s="7"/>
      <c r="EH25" s="7"/>
      <c r="EI25" s="26"/>
      <c r="EJ25" s="11"/>
      <c r="EK25" s="11"/>
      <c r="EL25" s="125"/>
      <c r="EM25" s="13"/>
      <c r="EN25" s="7"/>
      <c r="EO25" s="7"/>
      <c r="EP25" s="7"/>
      <c r="EQ25" s="7"/>
      <c r="ER25" s="7"/>
      <c r="ES25" s="26"/>
      <c r="ET25" s="11"/>
      <c r="EU25" s="11"/>
      <c r="EV25" s="125"/>
      <c r="EW25" s="13"/>
      <c r="EX25" s="7"/>
      <c r="EY25" s="7"/>
      <c r="EZ25" s="7"/>
      <c r="FA25" s="7"/>
      <c r="FB25" s="7"/>
      <c r="FC25" s="26"/>
      <c r="FD25" s="11"/>
      <c r="FE25" s="11"/>
      <c r="FF25" s="125" t="s">
        <v>211</v>
      </c>
      <c r="FG25" s="201">
        <v>0</v>
      </c>
      <c r="FH25" s="198">
        <v>0</v>
      </c>
      <c r="FI25" s="198"/>
      <c r="FJ25" s="198">
        <v>0</v>
      </c>
      <c r="FK25" s="198"/>
      <c r="FL25" s="198"/>
      <c r="FM25" s="26"/>
      <c r="FN25" s="11"/>
      <c r="FO25" s="11"/>
      <c r="FP25" s="125"/>
      <c r="FQ25" s="13"/>
      <c r="FR25" s="7"/>
      <c r="FS25" s="7"/>
      <c r="FT25" s="7"/>
      <c r="FU25" s="7"/>
      <c r="FV25" s="7"/>
      <c r="FW25" s="26"/>
      <c r="FX25" s="11"/>
      <c r="FY25" s="11"/>
      <c r="FZ25" s="125"/>
      <c r="GA25" s="13"/>
      <c r="GB25" s="7"/>
      <c r="GC25" s="7"/>
      <c r="GD25" s="7"/>
      <c r="GE25" s="7"/>
      <c r="GF25" s="7"/>
      <c r="GG25" s="26"/>
      <c r="GH25" s="11"/>
      <c r="GI25" s="11"/>
      <c r="GJ25" s="125"/>
      <c r="GK25" s="13"/>
      <c r="GL25" s="7"/>
      <c r="GM25" s="7"/>
      <c r="GN25" s="7"/>
      <c r="GO25" s="7"/>
      <c r="GP25" s="7"/>
      <c r="GQ25" s="26"/>
      <c r="GR25" s="11"/>
      <c r="GS25" s="11"/>
      <c r="GT25" s="125"/>
      <c r="GU25" s="13"/>
      <c r="GV25" s="7"/>
      <c r="GW25" s="7"/>
      <c r="GX25" s="7"/>
      <c r="GY25" s="7"/>
      <c r="GZ25" s="7"/>
      <c r="HA25" s="26"/>
      <c r="HB25" s="11"/>
      <c r="HC25" s="11"/>
      <c r="HD25" s="125"/>
      <c r="HE25" s="13"/>
      <c r="HF25" s="7"/>
      <c r="HG25" s="7"/>
      <c r="HH25" s="7"/>
      <c r="HI25" s="7"/>
      <c r="HJ25" s="7"/>
      <c r="HK25" s="26"/>
      <c r="HL25" s="11"/>
      <c r="HM25" s="11"/>
      <c r="HN25" s="137"/>
      <c r="HX25" s="137"/>
      <c r="IH25" s="137"/>
    </row>
    <row xmlns:x14ac="http://schemas.microsoft.com/office/spreadsheetml/2009/9/ac" r="26" s="2" customFormat="true" ht="83.25" customHeight="true" x14ac:dyDescent="0.25">
      <c r="A26" s="413" t="str">
        <f ca="true">IF(ISBLANK('Data Summary'!A28),"",'Data Summary'!A28)</f>
        <v/>
      </c>
      <c r="B26" s="126" t="s">
        <v>12</v>
      </c>
      <c r="C26" s="599" t="s">
        <v>183</v>
      </c>
      <c r="D26" s="600"/>
      <c r="E26" s="600"/>
      <c r="F26" s="600"/>
      <c r="G26" s="600"/>
      <c r="H26" s="600"/>
      <c r="I26" s="601"/>
      <c r="J26" s="11"/>
      <c r="K26" s="11"/>
      <c r="L26" s="126" t="s">
        <v>12</v>
      </c>
      <c r="M26" s="603" t="s">
        <v>175</v>
      </c>
      <c r="N26" s="603"/>
      <c r="O26" s="603"/>
      <c r="P26" s="603"/>
      <c r="Q26" s="603"/>
      <c r="R26" s="603"/>
      <c r="S26" s="604"/>
      <c r="T26" s="11"/>
      <c r="U26" s="11"/>
      <c r="V26" s="126" t="s">
        <v>12</v>
      </c>
      <c r="W26" s="603" t="s">
        <v>183</v>
      </c>
      <c r="X26" s="603"/>
      <c r="Y26" s="603"/>
      <c r="Z26" s="603"/>
      <c r="AA26" s="603"/>
      <c r="AB26" s="603"/>
      <c r="AC26" s="604"/>
      <c r="AD26" s="11"/>
      <c r="AE26" s="11"/>
      <c r="AF26" s="126" t="s">
        <v>12</v>
      </c>
      <c r="AG26" s="599" t="s">
        <v>175</v>
      </c>
      <c r="AH26" s="600"/>
      <c r="AI26" s="600"/>
      <c r="AJ26" s="600"/>
      <c r="AK26" s="600"/>
      <c r="AL26" s="600"/>
      <c r="AM26" s="601"/>
      <c r="AN26" s="11"/>
      <c r="AO26" s="11"/>
      <c r="AP26" s="126" t="s">
        <v>12</v>
      </c>
      <c r="AQ26" s="599" t="s">
        <v>183</v>
      </c>
      <c r="AR26" s="600"/>
      <c r="AS26" s="600"/>
      <c r="AT26" s="600"/>
      <c r="AU26" s="600"/>
      <c r="AV26" s="600"/>
      <c r="AW26" s="601"/>
      <c r="AX26" s="11"/>
      <c r="AY26" s="11"/>
      <c r="AZ26" s="126" t="s">
        <v>12</v>
      </c>
      <c r="BA26" s="599" t="s">
        <v>175</v>
      </c>
      <c r="BB26" s="600"/>
      <c r="BC26" s="600"/>
      <c r="BD26" s="600"/>
      <c r="BE26" s="600"/>
      <c r="BF26" s="600"/>
      <c r="BG26" s="601"/>
      <c r="BH26" s="11"/>
      <c r="BI26" s="11"/>
      <c r="BJ26" s="126" t="s">
        <v>12</v>
      </c>
      <c r="BK26" s="599" t="s">
        <v>183</v>
      </c>
      <c r="BL26" s="600"/>
      <c r="BM26" s="600"/>
      <c r="BN26" s="600"/>
      <c r="BO26" s="600"/>
      <c r="BP26" s="600"/>
      <c r="BQ26" s="601"/>
      <c r="BR26" s="11"/>
      <c r="BS26" s="11"/>
      <c r="BT26" s="126" t="s">
        <v>12</v>
      </c>
      <c r="BU26" s="599" t="s">
        <v>175</v>
      </c>
      <c r="BV26" s="600"/>
      <c r="BW26" s="600"/>
      <c r="BX26" s="600"/>
      <c r="BY26" s="600"/>
      <c r="BZ26" s="600"/>
      <c r="CA26" s="601"/>
      <c r="CB26" s="11"/>
      <c r="CC26" s="11"/>
      <c r="CD26" s="126" t="s">
        <v>12</v>
      </c>
      <c r="CE26" s="599"/>
      <c r="CF26" s="600"/>
      <c r="CG26" s="600"/>
      <c r="CH26" s="600"/>
      <c r="CI26" s="600"/>
      <c r="CJ26" s="600"/>
      <c r="CK26" s="601"/>
      <c r="CL26" s="11"/>
      <c r="CM26" s="11"/>
      <c r="CN26" s="126" t="s">
        <v>12</v>
      </c>
      <c r="CO26" s="599" t="s">
        <v>183</v>
      </c>
      <c r="CP26" s="600"/>
      <c r="CQ26" s="600"/>
      <c r="CR26" s="600"/>
      <c r="CS26" s="600"/>
      <c r="CT26" s="600"/>
      <c r="CU26" s="601"/>
      <c r="CV26" s="11"/>
      <c r="CW26" s="11"/>
      <c r="CX26" s="126" t="s">
        <v>12</v>
      </c>
      <c r="CY26" s="599" t="s">
        <v>183</v>
      </c>
      <c r="CZ26" s="600"/>
      <c r="DA26" s="600"/>
      <c r="DB26" s="600"/>
      <c r="DC26" s="600"/>
      <c r="DD26" s="600"/>
      <c r="DE26" s="601"/>
      <c r="DF26" s="11"/>
      <c r="DG26" s="11"/>
      <c r="DH26" s="126" t="s">
        <v>12</v>
      </c>
      <c r="DI26" s="599" t="s">
        <v>176</v>
      </c>
      <c r="DJ26" s="600"/>
      <c r="DK26" s="600"/>
      <c r="DL26" s="600"/>
      <c r="DM26" s="600"/>
      <c r="DN26" s="600"/>
      <c r="DO26" s="601"/>
      <c r="DP26" s="11"/>
      <c r="DQ26" s="11"/>
      <c r="DR26" s="126" t="s">
        <v>12</v>
      </c>
      <c r="DS26" s="599" t="s">
        <v>189</v>
      </c>
      <c r="DT26" s="600"/>
      <c r="DU26" s="600"/>
      <c r="DV26" s="600"/>
      <c r="DW26" s="600"/>
      <c r="DX26" s="600"/>
      <c r="DY26" s="601"/>
      <c r="DZ26" s="11"/>
      <c r="EA26" s="11"/>
      <c r="EB26" s="126" t="s">
        <v>12</v>
      </c>
      <c r="EC26" s="599" t="s">
        <v>213</v>
      </c>
      <c r="ED26" s="600"/>
      <c r="EE26" s="600"/>
      <c r="EF26" s="600"/>
      <c r="EG26" s="600"/>
      <c r="EH26" s="600"/>
      <c r="EI26" s="601"/>
      <c r="EJ26" s="11"/>
      <c r="EK26" s="11"/>
      <c r="EL26" s="126" t="s">
        <v>12</v>
      </c>
      <c r="EM26" s="599" t="s">
        <v>247</v>
      </c>
      <c r="EN26" s="600"/>
      <c r="EO26" s="600"/>
      <c r="EP26" s="600"/>
      <c r="EQ26" s="600"/>
      <c r="ER26" s="600"/>
      <c r="ES26" s="601"/>
      <c r="ET26" s="11"/>
      <c r="EU26" s="11"/>
      <c r="EV26" s="126" t="s">
        <v>12</v>
      </c>
      <c r="EW26" s="599" t="s">
        <v>254</v>
      </c>
      <c r="EX26" s="600"/>
      <c r="EY26" s="600"/>
      <c r="EZ26" s="600"/>
      <c r="FA26" s="600"/>
      <c r="FB26" s="600"/>
      <c r="FC26" s="601"/>
      <c r="FD26" s="11"/>
      <c r="FE26" s="11"/>
      <c r="FF26" s="126" t="s">
        <v>12</v>
      </c>
      <c r="FG26" s="599" t="s">
        <v>279</v>
      </c>
      <c r="FH26" s="600"/>
      <c r="FI26" s="600"/>
      <c r="FJ26" s="600"/>
      <c r="FK26" s="600"/>
      <c r="FL26" s="600"/>
      <c r="FM26" s="601"/>
      <c r="FN26" s="11"/>
      <c r="FO26" s="11"/>
      <c r="FP26" s="126" t="s">
        <v>12</v>
      </c>
      <c r="FQ26" s="599" t="s">
        <v>258</v>
      </c>
      <c r="FR26" s="600"/>
      <c r="FS26" s="600"/>
      <c r="FT26" s="600"/>
      <c r="FU26" s="600"/>
      <c r="FV26" s="600"/>
      <c r="FW26" s="601"/>
      <c r="FX26" s="11"/>
      <c r="FY26" s="11"/>
      <c r="FZ26" s="126" t="s">
        <v>12</v>
      </c>
      <c r="GA26" s="599" t="s">
        <v>284</v>
      </c>
      <c r="GB26" s="600"/>
      <c r="GC26" s="600"/>
      <c r="GD26" s="600"/>
      <c r="GE26" s="600"/>
      <c r="GF26" s="600"/>
      <c r="GG26" s="601"/>
      <c r="GH26" s="11"/>
      <c r="GI26" s="11"/>
      <c r="GJ26" s="126" t="s">
        <v>12</v>
      </c>
      <c r="GK26" s="599" t="s">
        <v>333</v>
      </c>
      <c r="GL26" s="600"/>
      <c r="GM26" s="600"/>
      <c r="GN26" s="600"/>
      <c r="GO26" s="600"/>
      <c r="GP26" s="600"/>
      <c r="GQ26" s="601"/>
      <c r="GR26" s="11"/>
      <c r="GS26" s="11"/>
      <c r="GT26" s="126" t="s">
        <v>12</v>
      </c>
      <c r="GU26" s="599"/>
      <c r="GV26" s="600"/>
      <c r="GW26" s="600"/>
      <c r="GX26" s="600"/>
      <c r="GY26" s="600"/>
      <c r="GZ26" s="600"/>
      <c r="HA26" s="601"/>
      <c r="HB26" s="11"/>
      <c r="HC26" s="11"/>
      <c r="HD26" s="126" t="s">
        <v>12</v>
      </c>
      <c r="HE26" s="599" t="s">
        <v>333</v>
      </c>
      <c r="HF26" s="600"/>
      <c r="HG26" s="600"/>
      <c r="HH26" s="600"/>
      <c r="HI26" s="600"/>
      <c r="HJ26" s="600"/>
      <c r="HK26" s="601"/>
      <c r="HL26" s="11"/>
      <c r="HM26" s="11"/>
      <c r="HN26" s="137"/>
      <c r="HX26" s="137"/>
      <c r="IH26" s="137"/>
    </row>
    <row xmlns:x14ac="http://schemas.microsoft.com/office/spreadsheetml/2009/9/ac" r="27" s="2" customFormat="true" ht="15.75" customHeight="true" x14ac:dyDescent="0.25">
      <c r="A27" s="413" t="str">
        <f ca="true">IF(ISBLANK('Data Summary'!A29),"",'Data Summary'!A29)</f>
        <v/>
      </c>
      <c r="B27" s="126"/>
      <c r="C27" s="64" t="s">
        <v>120</v>
      </c>
      <c r="D27" s="52" t="s">
        <v>169</v>
      </c>
      <c r="E27" s="52" t="s">
        <v>169</v>
      </c>
      <c r="F27" s="52" t="s">
        <v>169</v>
      </c>
      <c r="G27" s="52"/>
      <c r="H27" s="52" t="s">
        <v>169</v>
      </c>
      <c r="I27" s="119" t="s">
        <v>169</v>
      </c>
      <c r="J27" s="11"/>
      <c r="K27" s="11"/>
      <c r="L27" s="126"/>
      <c r="M27" s="64" t="s">
        <v>120</v>
      </c>
      <c r="N27" s="52"/>
      <c r="O27" s="52"/>
      <c r="P27" s="52"/>
      <c r="Q27" s="52"/>
      <c r="R27" s="52"/>
      <c r="S27" s="100"/>
      <c r="T27" s="11"/>
      <c r="U27" s="11"/>
      <c r="V27" s="126"/>
      <c r="W27" s="64" t="s">
        <v>120</v>
      </c>
      <c r="X27" s="52" t="s">
        <v>169</v>
      </c>
      <c r="Y27" s="52" t="s">
        <v>169</v>
      </c>
      <c r="Z27" s="52" t="s">
        <v>169</v>
      </c>
      <c r="AA27" s="52"/>
      <c r="AB27" s="52" t="s">
        <v>169</v>
      </c>
      <c r="AC27" s="119" t="s">
        <v>169</v>
      </c>
      <c r="AD27" s="11"/>
      <c r="AE27" s="11"/>
      <c r="AF27" s="126"/>
      <c r="AG27" s="64" t="s">
        <v>120</v>
      </c>
      <c r="AH27" s="52"/>
      <c r="AI27" s="52"/>
      <c r="AJ27" s="52"/>
      <c r="AK27" s="52"/>
      <c r="AL27" s="52"/>
      <c r="AM27" s="100"/>
      <c r="AN27" s="11"/>
      <c r="AO27" s="11"/>
      <c r="AP27" s="126"/>
      <c r="AQ27" s="64" t="s">
        <v>120</v>
      </c>
      <c r="AR27" s="52" t="s">
        <v>169</v>
      </c>
      <c r="AS27" s="52" t="s">
        <v>169</v>
      </c>
      <c r="AT27" s="52" t="s">
        <v>169</v>
      </c>
      <c r="AU27" s="52"/>
      <c r="AV27" s="52" t="s">
        <v>169</v>
      </c>
      <c r="AW27" s="119" t="s">
        <v>169</v>
      </c>
      <c r="AX27" s="11"/>
      <c r="AY27" s="11"/>
      <c r="AZ27" s="126"/>
      <c r="BA27" s="64" t="s">
        <v>120</v>
      </c>
      <c r="BB27" s="52"/>
      <c r="BC27" s="52"/>
      <c r="BD27" s="52"/>
      <c r="BE27" s="52"/>
      <c r="BF27" s="52"/>
      <c r="BG27" s="100"/>
      <c r="BH27" s="11"/>
      <c r="BI27" s="11"/>
      <c r="BJ27" s="126"/>
      <c r="BK27" s="64" t="s">
        <v>120</v>
      </c>
      <c r="BL27" s="52" t="s">
        <v>169</v>
      </c>
      <c r="BM27" s="52" t="s">
        <v>169</v>
      </c>
      <c r="BN27" s="52" t="s">
        <v>169</v>
      </c>
      <c r="BO27" s="52"/>
      <c r="BP27" s="52" t="s">
        <v>169</v>
      </c>
      <c r="BQ27" s="119" t="s">
        <v>169</v>
      </c>
      <c r="BR27" s="11"/>
      <c r="BS27" s="11"/>
      <c r="BT27" s="126"/>
      <c r="BU27" s="64" t="s">
        <v>120</v>
      </c>
      <c r="BV27" s="52"/>
      <c r="BW27" s="52"/>
      <c r="BX27" s="52"/>
      <c r="BY27" s="52"/>
      <c r="BZ27" s="52"/>
      <c r="CA27" s="100"/>
      <c r="CB27" s="11"/>
      <c r="CC27" s="11"/>
      <c r="CD27" s="126"/>
      <c r="CE27" s="64" t="s">
        <v>120</v>
      </c>
      <c r="CF27" s="52"/>
      <c r="CG27" s="52"/>
      <c r="CH27" s="52"/>
      <c r="CI27" s="52"/>
      <c r="CJ27" s="52" t="s">
        <v>169</v>
      </c>
      <c r="CK27" s="100"/>
      <c r="CL27" s="11"/>
      <c r="CM27" s="11"/>
      <c r="CN27" s="126"/>
      <c r="CO27" s="64" t="s">
        <v>120</v>
      </c>
      <c r="CP27" s="52" t="s">
        <v>169</v>
      </c>
      <c r="CQ27" s="52" t="s">
        <v>169</v>
      </c>
      <c r="CR27" s="52" t="s">
        <v>169</v>
      </c>
      <c r="CS27" s="52"/>
      <c r="CT27" s="52" t="s">
        <v>169</v>
      </c>
      <c r="CU27" s="119" t="s">
        <v>169</v>
      </c>
      <c r="CV27" s="11"/>
      <c r="CW27" s="11"/>
      <c r="CX27" s="126"/>
      <c r="CY27" s="64" t="s">
        <v>120</v>
      </c>
      <c r="CZ27" s="52" t="s">
        <v>169</v>
      </c>
      <c r="DA27" s="52" t="s">
        <v>169</v>
      </c>
      <c r="DB27" s="52" t="s">
        <v>169</v>
      </c>
      <c r="DC27" s="52"/>
      <c r="DD27" s="52" t="s">
        <v>169</v>
      </c>
      <c r="DE27" s="119" t="s">
        <v>169</v>
      </c>
      <c r="DF27" s="11"/>
      <c r="DG27" s="11"/>
      <c r="DH27" s="126"/>
      <c r="DI27" s="64" t="s">
        <v>120</v>
      </c>
      <c r="DJ27" s="52"/>
      <c r="DK27" s="52"/>
      <c r="DL27" s="52"/>
      <c r="DM27" s="52"/>
      <c r="DN27" s="52"/>
      <c r="DO27" s="100"/>
      <c r="DP27" s="11"/>
      <c r="DQ27" s="11"/>
      <c r="DR27" s="126"/>
      <c r="DS27" s="64" t="s">
        <v>120</v>
      </c>
      <c r="DT27" s="52" t="s">
        <v>169</v>
      </c>
      <c r="DU27" s="52" t="s">
        <v>169</v>
      </c>
      <c r="DV27" s="52" t="s">
        <v>169</v>
      </c>
      <c r="DW27" s="52"/>
      <c r="DX27" s="52" t="s">
        <v>169</v>
      </c>
      <c r="DY27" s="119" t="s">
        <v>169</v>
      </c>
      <c r="DZ27" s="11"/>
      <c r="EA27" s="11"/>
      <c r="EB27" s="126"/>
      <c r="EC27" s="64" t="s">
        <v>120</v>
      </c>
      <c r="ED27" s="52"/>
      <c r="EE27" s="52"/>
      <c r="EF27" s="52"/>
      <c r="EG27" s="52"/>
      <c r="EH27" s="52"/>
      <c r="EI27" s="100"/>
      <c r="EJ27" s="11"/>
      <c r="EK27" s="11"/>
      <c r="EL27" s="126"/>
      <c r="EM27" s="64" t="s">
        <v>120</v>
      </c>
      <c r="EN27" s="52" t="s">
        <v>169</v>
      </c>
      <c r="EO27" s="52"/>
      <c r="EP27" s="52"/>
      <c r="EQ27" s="52"/>
      <c r="ER27" s="52" t="s">
        <v>169</v>
      </c>
      <c r="ES27" s="100" t="s">
        <v>169</v>
      </c>
      <c r="ET27" s="11"/>
      <c r="EU27" s="11"/>
      <c r="EV27" s="126"/>
      <c r="EW27" s="64" t="s">
        <v>120</v>
      </c>
      <c r="EX27" s="52"/>
      <c r="EY27" s="52"/>
      <c r="EZ27" s="52"/>
      <c r="FA27" s="52"/>
      <c r="FB27" s="52"/>
      <c r="FC27" s="100"/>
      <c r="FD27" s="11"/>
      <c r="FE27" s="11"/>
      <c r="FF27" s="126"/>
      <c r="FG27" s="64" t="s">
        <v>120</v>
      </c>
      <c r="FH27" s="202" t="s">
        <v>169</v>
      </c>
      <c r="FI27" s="202"/>
      <c r="FJ27" s="202" t="s">
        <v>169</v>
      </c>
      <c r="FK27" s="202"/>
      <c r="FL27" s="202"/>
      <c r="FM27" s="102"/>
      <c r="FN27" s="11"/>
      <c r="FO27" s="11"/>
      <c r="FP27" s="126"/>
      <c r="FQ27" s="64" t="s">
        <v>120</v>
      </c>
      <c r="FR27" s="52" t="s">
        <v>169</v>
      </c>
      <c r="FS27" s="52"/>
      <c r="FT27" s="52"/>
      <c r="FU27" s="52"/>
      <c r="FV27" s="52" t="s">
        <v>169</v>
      </c>
      <c r="FW27" s="100" t="s">
        <v>169</v>
      </c>
      <c r="FX27" s="11"/>
      <c r="FY27" s="11"/>
      <c r="FZ27" s="126"/>
      <c r="GA27" s="64" t="s">
        <v>120</v>
      </c>
      <c r="GB27" s="52"/>
      <c r="GC27" s="52"/>
      <c r="GD27" s="52"/>
      <c r="GE27" s="52"/>
      <c r="GF27" s="52"/>
      <c r="GG27" s="100"/>
      <c r="GH27" s="11"/>
      <c r="GI27" s="11"/>
      <c r="GJ27" s="126"/>
      <c r="GK27" s="64" t="s">
        <v>120</v>
      </c>
      <c r="GL27" s="52"/>
      <c r="GM27" s="52"/>
      <c r="GN27" s="52"/>
      <c r="GO27" s="52"/>
      <c r="GP27" s="52"/>
      <c r="GQ27" s="100"/>
      <c r="GR27" s="11"/>
      <c r="GS27" s="11"/>
      <c r="GT27" s="126"/>
      <c r="GU27" s="64" t="s">
        <v>120</v>
      </c>
      <c r="GV27" s="52"/>
      <c r="GW27" s="52"/>
      <c r="GX27" s="52"/>
      <c r="GY27" s="52"/>
      <c r="GZ27" s="52"/>
      <c r="HA27" s="100"/>
      <c r="HB27" s="11"/>
      <c r="HC27" s="11"/>
      <c r="HD27" s="126"/>
      <c r="HE27" s="64" t="s">
        <v>120</v>
      </c>
      <c r="HF27" s="52"/>
      <c r="HG27" s="52"/>
      <c r="HH27" s="52"/>
      <c r="HI27" s="52"/>
      <c r="HJ27" s="52"/>
      <c r="HK27" s="100"/>
      <c r="HL27" s="11"/>
      <c r="HM27" s="11"/>
      <c r="HN27" s="137"/>
      <c r="HX27" s="137"/>
      <c r="IH27" s="137"/>
    </row>
    <row xmlns:x14ac="http://schemas.microsoft.com/office/spreadsheetml/2009/9/ac" r="28" s="2" customFormat="true" ht="15.75" customHeight="true" x14ac:dyDescent="0.25">
      <c r="A28" s="413" t="str">
        <f ca="true">IF(ISBLANK('Data Summary'!A30),"",'Data Summary'!A30)</f>
        <v/>
      </c>
      <c r="B28" s="126"/>
      <c r="C28" s="64" t="s">
        <v>102</v>
      </c>
      <c r="D28" s="52" t="s">
        <v>169</v>
      </c>
      <c r="E28" s="52" t="s">
        <v>169</v>
      </c>
      <c r="F28" s="52" t="s">
        <v>169</v>
      </c>
      <c r="G28" s="52"/>
      <c r="H28" s="52" t="s">
        <v>169</v>
      </c>
      <c r="I28" s="119" t="s">
        <v>169</v>
      </c>
      <c r="J28" s="11"/>
      <c r="K28" s="11"/>
      <c r="L28" s="126"/>
      <c r="M28" s="64" t="s">
        <v>102</v>
      </c>
      <c r="N28" s="52" t="s">
        <v>173</v>
      </c>
      <c r="O28" s="52"/>
      <c r="P28" s="52"/>
      <c r="Q28" s="52"/>
      <c r="R28" s="52" t="s">
        <v>173</v>
      </c>
      <c r="S28" s="100" t="s">
        <v>173</v>
      </c>
      <c r="T28" s="11"/>
      <c r="U28" s="11"/>
      <c r="V28" s="126"/>
      <c r="W28" s="64" t="s">
        <v>102</v>
      </c>
      <c r="X28" s="52" t="s">
        <v>169</v>
      </c>
      <c r="Y28" s="52" t="s">
        <v>169</v>
      </c>
      <c r="Z28" s="52" t="s">
        <v>169</v>
      </c>
      <c r="AA28" s="52"/>
      <c r="AB28" s="52" t="s">
        <v>169</v>
      </c>
      <c r="AC28" s="119" t="s">
        <v>169</v>
      </c>
      <c r="AD28" s="11"/>
      <c r="AE28" s="11"/>
      <c r="AF28" s="126"/>
      <c r="AG28" s="64" t="s">
        <v>102</v>
      </c>
      <c r="AH28" s="70" t="s">
        <v>173</v>
      </c>
      <c r="AI28" s="52"/>
      <c r="AJ28" s="52"/>
      <c r="AK28" s="52"/>
      <c r="AL28" s="52" t="s">
        <v>173</v>
      </c>
      <c r="AM28" s="100" t="s">
        <v>173</v>
      </c>
      <c r="AN28" s="11"/>
      <c r="AO28" s="11"/>
      <c r="AP28" s="126"/>
      <c r="AQ28" s="64" t="s">
        <v>102</v>
      </c>
      <c r="AR28" s="70" t="s">
        <v>169</v>
      </c>
      <c r="AS28" s="52" t="s">
        <v>169</v>
      </c>
      <c r="AT28" s="52" t="s">
        <v>169</v>
      </c>
      <c r="AU28" s="52"/>
      <c r="AV28" s="52" t="s">
        <v>169</v>
      </c>
      <c r="AW28" s="119" t="s">
        <v>169</v>
      </c>
      <c r="AX28" s="11"/>
      <c r="AY28" s="11"/>
      <c r="AZ28" s="126"/>
      <c r="BA28" s="64" t="s">
        <v>102</v>
      </c>
      <c r="BB28" s="70" t="s">
        <v>173</v>
      </c>
      <c r="BC28" s="52"/>
      <c r="BD28" s="52"/>
      <c r="BE28" s="52"/>
      <c r="BF28" s="52" t="s">
        <v>173</v>
      </c>
      <c r="BG28" s="100" t="s">
        <v>173</v>
      </c>
      <c r="BH28" s="11"/>
      <c r="BI28" s="11"/>
      <c r="BJ28" s="126"/>
      <c r="BK28" s="64" t="s">
        <v>102</v>
      </c>
      <c r="BL28" s="70" t="s">
        <v>169</v>
      </c>
      <c r="BM28" s="70" t="s">
        <v>169</v>
      </c>
      <c r="BN28" s="70" t="s">
        <v>169</v>
      </c>
      <c r="BO28" s="70"/>
      <c r="BP28" s="70" t="s">
        <v>169</v>
      </c>
      <c r="BQ28" s="120" t="s">
        <v>169</v>
      </c>
      <c r="BR28" s="11"/>
      <c r="BS28" s="11"/>
      <c r="BT28" s="126"/>
      <c r="BU28" s="64" t="s">
        <v>102</v>
      </c>
      <c r="BV28" s="70" t="s">
        <v>173</v>
      </c>
      <c r="BW28" s="52"/>
      <c r="BX28" s="52"/>
      <c r="BY28" s="52"/>
      <c r="BZ28" s="52" t="s">
        <v>173</v>
      </c>
      <c r="CA28" s="100" t="s">
        <v>173</v>
      </c>
      <c r="CB28" s="11"/>
      <c r="CC28" s="11"/>
      <c r="CD28" s="126"/>
      <c r="CE28" s="64" t="s">
        <v>102</v>
      </c>
      <c r="CF28" s="70"/>
      <c r="CG28" s="52"/>
      <c r="CH28" s="52"/>
      <c r="CI28" s="52"/>
      <c r="CJ28" s="52"/>
      <c r="CK28" s="100"/>
      <c r="CL28" s="11"/>
      <c r="CM28" s="11"/>
      <c r="CN28" s="126"/>
      <c r="CO28" s="64" t="s">
        <v>102</v>
      </c>
      <c r="CP28" s="70" t="s">
        <v>169</v>
      </c>
      <c r="CQ28" s="52" t="s">
        <v>169</v>
      </c>
      <c r="CR28" s="52" t="s">
        <v>169</v>
      </c>
      <c r="CS28" s="52"/>
      <c r="CT28" s="52" t="s">
        <v>169</v>
      </c>
      <c r="CU28" s="119" t="s">
        <v>169</v>
      </c>
      <c r="CV28" s="11"/>
      <c r="CW28" s="11"/>
      <c r="CX28" s="126"/>
      <c r="CY28" s="64" t="s">
        <v>102</v>
      </c>
      <c r="CZ28" s="70" t="s">
        <v>169</v>
      </c>
      <c r="DA28" s="70" t="s">
        <v>169</v>
      </c>
      <c r="DB28" s="70" t="s">
        <v>169</v>
      </c>
      <c r="DC28" s="70"/>
      <c r="DD28" s="70" t="s">
        <v>169</v>
      </c>
      <c r="DE28" s="120" t="s">
        <v>169</v>
      </c>
      <c r="DF28" s="11"/>
      <c r="DG28" s="11"/>
      <c r="DH28" s="126"/>
      <c r="DI28" s="64" t="s">
        <v>102</v>
      </c>
      <c r="DJ28" s="70"/>
      <c r="DK28" s="52"/>
      <c r="DL28" s="52"/>
      <c r="DM28" s="52"/>
      <c r="DN28" s="52" t="s">
        <v>173</v>
      </c>
      <c r="DO28" s="100"/>
      <c r="DP28" s="11"/>
      <c r="DQ28" s="11"/>
      <c r="DR28" s="126"/>
      <c r="DS28" s="64" t="s">
        <v>102</v>
      </c>
      <c r="DT28" s="70" t="s">
        <v>169</v>
      </c>
      <c r="DU28" s="70" t="s">
        <v>169</v>
      </c>
      <c r="DV28" s="70" t="s">
        <v>169</v>
      </c>
      <c r="DW28" s="70"/>
      <c r="DX28" s="70" t="s">
        <v>169</v>
      </c>
      <c r="DY28" s="120" t="s">
        <v>169</v>
      </c>
      <c r="DZ28" s="11"/>
      <c r="EA28" s="11"/>
      <c r="EB28" s="126"/>
      <c r="EC28" s="64" t="s">
        <v>102</v>
      </c>
      <c r="ED28" s="70"/>
      <c r="EE28" s="52"/>
      <c r="EF28" s="52"/>
      <c r="EG28" s="52"/>
      <c r="EH28" s="52"/>
      <c r="EI28" s="100"/>
      <c r="EJ28" s="11"/>
      <c r="EK28" s="11"/>
      <c r="EL28" s="126"/>
      <c r="EM28" s="64" t="s">
        <v>102</v>
      </c>
      <c r="EN28" s="70" t="s">
        <v>169</v>
      </c>
      <c r="EO28" s="52"/>
      <c r="EP28" s="52"/>
      <c r="EQ28" s="52"/>
      <c r="ER28" s="52" t="s">
        <v>169</v>
      </c>
      <c r="ES28" s="100" t="s">
        <v>169</v>
      </c>
      <c r="ET28" s="11"/>
      <c r="EU28" s="11"/>
      <c r="EV28" s="126"/>
      <c r="EW28" s="64" t="s">
        <v>102</v>
      </c>
      <c r="EX28" s="70"/>
      <c r="EY28" s="52"/>
      <c r="EZ28" s="52"/>
      <c r="FA28" s="52"/>
      <c r="FB28" s="52"/>
      <c r="FC28" s="100"/>
      <c r="FD28" s="11"/>
      <c r="FE28" s="11"/>
      <c r="FF28" s="126"/>
      <c r="FG28" s="64" t="s">
        <v>102</v>
      </c>
      <c r="FH28" s="52" t="s">
        <v>169</v>
      </c>
      <c r="FI28" s="52"/>
      <c r="FJ28" s="52" t="s">
        <v>169</v>
      </c>
      <c r="FK28" s="52"/>
      <c r="FL28" s="52"/>
      <c r="FM28" s="100"/>
      <c r="FN28" s="11"/>
      <c r="FO28" s="11"/>
      <c r="FP28" s="126"/>
      <c r="FQ28" s="64" t="s">
        <v>102</v>
      </c>
      <c r="FR28" s="70" t="s">
        <v>169</v>
      </c>
      <c r="FS28" s="52"/>
      <c r="FT28" s="52"/>
      <c r="FU28" s="52"/>
      <c r="FV28" s="52" t="s">
        <v>169</v>
      </c>
      <c r="FW28" s="100" t="s">
        <v>169</v>
      </c>
      <c r="FX28" s="11"/>
      <c r="FY28" s="11"/>
      <c r="FZ28" s="126"/>
      <c r="GA28" s="64" t="s">
        <v>102</v>
      </c>
      <c r="GB28" s="70"/>
      <c r="GC28" s="52"/>
      <c r="GD28" s="52"/>
      <c r="GE28" s="52"/>
      <c r="GF28" s="52"/>
      <c r="GG28" s="100"/>
      <c r="GH28" s="11"/>
      <c r="GI28" s="11"/>
      <c r="GJ28" s="126"/>
      <c r="GK28" s="64" t="s">
        <v>102</v>
      </c>
      <c r="GL28" s="70"/>
      <c r="GM28" s="52"/>
      <c r="GN28" s="52"/>
      <c r="GO28" s="52"/>
      <c r="GP28" s="52"/>
      <c r="GQ28" s="100"/>
      <c r="GR28" s="11"/>
      <c r="GS28" s="11"/>
      <c r="GT28" s="126"/>
      <c r="GU28" s="64" t="s">
        <v>102</v>
      </c>
      <c r="GV28" s="70"/>
      <c r="GW28" s="52"/>
      <c r="GX28" s="52"/>
      <c r="GY28" s="52"/>
      <c r="GZ28" s="52"/>
      <c r="HA28" s="100"/>
      <c r="HB28" s="11"/>
      <c r="HC28" s="11"/>
      <c r="HD28" s="126"/>
      <c r="HE28" s="64" t="s">
        <v>102</v>
      </c>
      <c r="HF28" s="70"/>
      <c r="HG28" s="52"/>
      <c r="HH28" s="52"/>
      <c r="HI28" s="52"/>
      <c r="HJ28" s="52"/>
      <c r="HK28" s="100"/>
      <c r="HL28" s="11"/>
      <c r="HM28" s="11"/>
      <c r="HN28" s="137"/>
      <c r="HX28" s="137"/>
      <c r="IH28" s="137"/>
    </row>
    <row xmlns:x14ac="http://schemas.microsoft.com/office/spreadsheetml/2009/9/ac" r="29" ht="15.75" customHeight="true" x14ac:dyDescent="0.25">
      <c r="A29" s="413" t="str">
        <f ca="true">IF(ISBLANK('Data Summary'!A31),"",'Data Summary'!A31)</f>
        <v/>
      </c>
      <c r="B29" s="126"/>
      <c r="C29" s="64" t="s">
        <v>170</v>
      </c>
      <c r="D29" s="52"/>
      <c r="E29" s="52"/>
      <c r="F29" s="52"/>
      <c r="G29" s="52"/>
      <c r="H29" s="52"/>
      <c r="I29" s="100"/>
      <c r="J29" s="11"/>
      <c r="K29" s="11"/>
      <c r="L29" s="126"/>
      <c r="M29" s="64" t="s">
        <v>170</v>
      </c>
      <c r="N29" s="52"/>
      <c r="O29" s="52"/>
      <c r="P29" s="52"/>
      <c r="Q29" s="52"/>
      <c r="R29" s="52"/>
      <c r="S29" s="100"/>
      <c r="T29" s="11"/>
      <c r="U29" s="11"/>
      <c r="V29" s="126"/>
      <c r="W29" s="64" t="s">
        <v>103</v>
      </c>
      <c r="X29" s="52"/>
      <c r="Y29" s="52"/>
      <c r="Z29" s="52"/>
      <c r="AA29" s="52"/>
      <c r="AB29" s="52"/>
      <c r="AC29" s="100"/>
      <c r="AD29" s="11"/>
      <c r="AE29" s="11"/>
      <c r="AF29" s="126"/>
      <c r="AG29" s="64" t="s">
        <v>103</v>
      </c>
      <c r="AH29" s="52"/>
      <c r="AI29" s="52"/>
      <c r="AJ29" s="52"/>
      <c r="AK29" s="52"/>
      <c r="AL29" s="52"/>
      <c r="AM29" s="100"/>
      <c r="AN29" s="11"/>
      <c r="AO29" s="11"/>
      <c r="AP29" s="126"/>
      <c r="AQ29" s="64" t="s">
        <v>103</v>
      </c>
      <c r="AR29" s="52"/>
      <c r="AS29" s="52"/>
      <c r="AT29" s="52"/>
      <c r="AU29" s="52"/>
      <c r="AV29" s="52"/>
      <c r="AW29" s="100"/>
      <c r="AX29" s="11"/>
      <c r="AY29" s="11"/>
      <c r="AZ29" s="126"/>
      <c r="BA29" s="64" t="s">
        <v>103</v>
      </c>
      <c r="BB29" s="52"/>
      <c r="BC29" s="52"/>
      <c r="BD29" s="52"/>
      <c r="BE29" s="52"/>
      <c r="BF29" s="52"/>
      <c r="BG29" s="100"/>
      <c r="BH29" s="11"/>
      <c r="BI29" s="11"/>
      <c r="BJ29" s="126"/>
      <c r="BK29" s="64" t="s">
        <v>103</v>
      </c>
      <c r="BL29" s="52"/>
      <c r="BM29" s="52"/>
      <c r="BN29" s="52"/>
      <c r="BO29" s="52"/>
      <c r="BP29" s="52"/>
      <c r="BQ29" s="100"/>
      <c r="BR29" s="11"/>
      <c r="BS29" s="11"/>
      <c r="BT29" s="126"/>
      <c r="BU29" s="64" t="s">
        <v>103</v>
      </c>
      <c r="BV29" s="52"/>
      <c r="BW29" s="52"/>
      <c r="BX29" s="52"/>
      <c r="BY29" s="52"/>
      <c r="BZ29" s="52"/>
      <c r="CA29" s="100"/>
      <c r="CB29" s="11"/>
      <c r="CC29" s="11"/>
      <c r="CD29" s="126"/>
      <c r="CE29" s="64" t="s">
        <v>103</v>
      </c>
      <c r="CF29" s="52"/>
      <c r="CG29" s="52"/>
      <c r="CH29" s="52"/>
      <c r="CI29" s="52"/>
      <c r="CJ29" s="52"/>
      <c r="CK29" s="100"/>
      <c r="CL29" s="11"/>
      <c r="CM29" s="11"/>
      <c r="CN29" s="126"/>
      <c r="CO29" s="64" t="s">
        <v>103</v>
      </c>
      <c r="CP29" s="52"/>
      <c r="CQ29" s="52"/>
      <c r="CR29" s="52"/>
      <c r="CS29" s="52"/>
      <c r="CT29" s="52"/>
      <c r="CU29" s="100"/>
      <c r="CV29" s="11"/>
      <c r="CW29" s="11"/>
      <c r="CX29" s="126"/>
      <c r="CY29" s="64" t="s">
        <v>103</v>
      </c>
      <c r="CZ29" s="52"/>
      <c r="DA29" s="52"/>
      <c r="DB29" s="52"/>
      <c r="DC29" s="52"/>
      <c r="DD29" s="52"/>
      <c r="DE29" s="100"/>
      <c r="DF29" s="11"/>
      <c r="DG29" s="11"/>
      <c r="DH29" s="126"/>
      <c r="DI29" s="64" t="s">
        <v>103</v>
      </c>
      <c r="DJ29" s="52"/>
      <c r="DK29" s="52"/>
      <c r="DL29" s="52"/>
      <c r="DM29" s="52"/>
      <c r="DN29" s="52"/>
      <c r="DO29" s="100"/>
      <c r="DP29" s="11"/>
      <c r="DQ29" s="11"/>
      <c r="DR29" s="126"/>
      <c r="DS29" s="64" t="s">
        <v>103</v>
      </c>
      <c r="DT29" s="52"/>
      <c r="DU29" s="52"/>
      <c r="DV29" s="52"/>
      <c r="DW29" s="52"/>
      <c r="DX29" s="52"/>
      <c r="DY29" s="100"/>
      <c r="DZ29" s="11"/>
      <c r="EA29" s="11"/>
      <c r="EB29" s="126"/>
      <c r="EC29" s="64" t="s">
        <v>103</v>
      </c>
      <c r="ED29" s="52"/>
      <c r="EE29" s="52"/>
      <c r="EF29" s="52"/>
      <c r="EG29" s="52"/>
      <c r="EH29" s="52"/>
      <c r="EI29" s="100"/>
      <c r="EJ29" s="11"/>
      <c r="EK29" s="11"/>
      <c r="EL29" s="126"/>
      <c r="EM29" s="64" t="s">
        <v>103</v>
      </c>
      <c r="EN29" s="52"/>
      <c r="EO29" s="52"/>
      <c r="EP29" s="52"/>
      <c r="EQ29" s="52"/>
      <c r="ER29" s="52"/>
      <c r="ES29" s="100"/>
      <c r="ET29" s="11"/>
      <c r="EU29" s="11"/>
      <c r="EV29" s="126"/>
      <c r="EW29" s="64" t="s">
        <v>103</v>
      </c>
      <c r="EX29" s="52" t="s">
        <v>169</v>
      </c>
      <c r="EY29" s="52"/>
      <c r="EZ29" s="52"/>
      <c r="FA29" s="52"/>
      <c r="FB29" s="52" t="s">
        <v>169</v>
      </c>
      <c r="FC29" s="100"/>
      <c r="FD29" s="11"/>
      <c r="FE29" s="11"/>
      <c r="FF29" s="126"/>
      <c r="FG29" s="64" t="s">
        <v>103</v>
      </c>
      <c r="FH29" s="52" t="s">
        <v>169</v>
      </c>
      <c r="FI29" s="52"/>
      <c r="FJ29" s="52" t="s">
        <v>169</v>
      </c>
      <c r="FK29" s="52"/>
      <c r="FL29" s="52"/>
      <c r="FM29" s="100"/>
      <c r="FN29" s="11"/>
      <c r="FO29" s="11"/>
      <c r="FP29" s="126"/>
      <c r="FQ29" s="64" t="s">
        <v>103</v>
      </c>
      <c r="FR29" s="52"/>
      <c r="FS29" s="52"/>
      <c r="FT29" s="52"/>
      <c r="FU29" s="52"/>
      <c r="FV29" s="52"/>
      <c r="FW29" s="100"/>
      <c r="FX29" s="11"/>
      <c r="FY29" s="11"/>
      <c r="FZ29" s="126"/>
      <c r="GA29" s="64" t="s">
        <v>103</v>
      </c>
      <c r="GB29" s="52"/>
      <c r="GC29" s="52"/>
      <c r="GD29" s="52"/>
      <c r="GE29" s="52"/>
      <c r="GF29" s="52"/>
      <c r="GG29" s="100" t="s">
        <v>169</v>
      </c>
      <c r="GH29" s="11"/>
      <c r="GI29" s="11"/>
      <c r="GJ29" s="126"/>
      <c r="GK29" s="64" t="s">
        <v>103</v>
      </c>
      <c r="GL29" s="52"/>
      <c r="GM29" s="52"/>
      <c r="GN29" s="52"/>
      <c r="GO29" s="52"/>
      <c r="GP29" s="52"/>
      <c r="GQ29" s="100"/>
      <c r="GR29" s="11"/>
      <c r="GS29" s="11"/>
      <c r="GT29" s="126"/>
      <c r="GU29" s="64" t="s">
        <v>103</v>
      </c>
      <c r="GV29" s="52" t="s">
        <v>169</v>
      </c>
      <c r="GW29" s="52"/>
      <c r="GX29" s="52"/>
      <c r="GY29" s="52"/>
      <c r="GZ29" s="52" t="s">
        <v>169</v>
      </c>
      <c r="HA29" s="100" t="s">
        <v>169</v>
      </c>
      <c r="HB29" s="11"/>
      <c r="HC29" s="11"/>
      <c r="HD29" s="126"/>
      <c r="HE29" s="64" t="s">
        <v>103</v>
      </c>
      <c r="HF29" s="52" t="s">
        <v>169</v>
      </c>
      <c r="HG29" s="52"/>
      <c r="HH29" s="52"/>
      <c r="HI29" s="52"/>
      <c r="HJ29" s="52" t="s">
        <v>169</v>
      </c>
      <c r="HK29" s="100" t="s">
        <v>169</v>
      </c>
      <c r="HL29" s="11"/>
      <c r="HM29" s="11"/>
    </row>
    <row xmlns:x14ac="http://schemas.microsoft.com/office/spreadsheetml/2009/9/ac" r="30" ht="15.75" customHeight="true" x14ac:dyDescent="0.25">
      <c r="A30" s="413" t="str">
        <f ca="true">IF(ISBLANK('Data Summary'!A32),"",'Data Summary'!A32)</f>
        <v/>
      </c>
      <c r="B30" s="127"/>
      <c r="C30" s="12" t="s">
        <v>23</v>
      </c>
      <c r="D30" s="71"/>
      <c r="E30" s="71"/>
      <c r="F30" s="71"/>
      <c r="G30" s="72"/>
      <c r="H30" s="73"/>
      <c r="I30" s="74"/>
      <c r="J30" s="11"/>
      <c r="K30" s="11"/>
      <c r="L30" s="127"/>
      <c r="M30" s="12" t="s">
        <v>23</v>
      </c>
      <c r="N30" s="71"/>
      <c r="O30" s="71"/>
      <c r="P30" s="71"/>
      <c r="Q30" s="72"/>
      <c r="R30" s="73"/>
      <c r="S30" s="74"/>
      <c r="T30" s="11"/>
      <c r="U30" s="11"/>
      <c r="V30" s="127"/>
      <c r="W30" s="12" t="s">
        <v>23</v>
      </c>
      <c r="X30" s="71"/>
      <c r="Y30" s="71"/>
      <c r="Z30" s="71"/>
      <c r="AA30" s="72"/>
      <c r="AB30" s="73"/>
      <c r="AC30" s="74"/>
      <c r="AD30" s="11"/>
      <c r="AE30" s="11"/>
      <c r="AF30" s="127"/>
      <c r="AG30" s="12" t="s">
        <v>23</v>
      </c>
      <c r="AH30" s="71"/>
      <c r="AI30" s="71"/>
      <c r="AJ30" s="71"/>
      <c r="AK30" s="72"/>
      <c r="AL30" s="73"/>
      <c r="AM30" s="74"/>
      <c r="AN30" s="11"/>
      <c r="AO30" s="11"/>
      <c r="AP30" s="127"/>
      <c r="AQ30" s="12" t="s">
        <v>23</v>
      </c>
      <c r="AR30" s="71"/>
      <c r="AS30" s="71"/>
      <c r="AT30" s="71"/>
      <c r="AU30" s="72"/>
      <c r="AV30" s="73"/>
      <c r="AW30" s="74"/>
      <c r="AX30" s="11"/>
      <c r="AY30" s="11"/>
      <c r="AZ30" s="127"/>
      <c r="BA30" s="12" t="s">
        <v>23</v>
      </c>
      <c r="BB30" s="71"/>
      <c r="BC30" s="71"/>
      <c r="BD30" s="71"/>
      <c r="BE30" s="72"/>
      <c r="BF30" s="73"/>
      <c r="BG30" s="74"/>
      <c r="BH30" s="11"/>
      <c r="BI30" s="11"/>
      <c r="BJ30" s="127"/>
      <c r="BK30" s="12" t="s">
        <v>23</v>
      </c>
      <c r="BL30" s="71"/>
      <c r="BM30" s="71"/>
      <c r="BN30" s="71"/>
      <c r="BO30" s="72"/>
      <c r="BP30" s="73"/>
      <c r="BQ30" s="74"/>
      <c r="BR30" s="11"/>
      <c r="BS30" s="11"/>
      <c r="BT30" s="127"/>
      <c r="BU30" s="12" t="s">
        <v>23</v>
      </c>
      <c r="BV30" s="71"/>
      <c r="BW30" s="71"/>
      <c r="BX30" s="71"/>
      <c r="BY30" s="72"/>
      <c r="BZ30" s="73"/>
      <c r="CA30" s="74"/>
      <c r="CB30" s="11"/>
      <c r="CC30" s="11"/>
      <c r="CD30" s="127"/>
      <c r="CE30" s="12" t="s">
        <v>23</v>
      </c>
      <c r="CF30" s="71"/>
      <c r="CG30" s="71"/>
      <c r="CH30" s="71"/>
      <c r="CI30" s="72"/>
      <c r="CJ30" s="73"/>
      <c r="CK30" s="74"/>
      <c r="CL30" s="11"/>
      <c r="CM30" s="11"/>
      <c r="CN30" s="127"/>
      <c r="CO30" s="12" t="s">
        <v>23</v>
      </c>
      <c r="CP30" s="71"/>
      <c r="CQ30" s="71"/>
      <c r="CR30" s="71"/>
      <c r="CS30" s="72"/>
      <c r="CT30" s="73"/>
      <c r="CU30" s="74"/>
      <c r="CV30" s="11"/>
      <c r="CW30" s="11"/>
      <c r="CX30" s="127"/>
      <c r="CY30" s="12" t="s">
        <v>23</v>
      </c>
      <c r="CZ30" s="71"/>
      <c r="DA30" s="71"/>
      <c r="DB30" s="71"/>
      <c r="DC30" s="72"/>
      <c r="DD30" s="73"/>
      <c r="DE30" s="74"/>
      <c r="DF30" s="11"/>
      <c r="DG30" s="11"/>
      <c r="DH30" s="127"/>
      <c r="DI30" s="12" t="s">
        <v>23</v>
      </c>
      <c r="DJ30" s="71"/>
      <c r="DK30" s="71"/>
      <c r="DL30" s="71"/>
      <c r="DM30" s="72"/>
      <c r="DN30" s="73"/>
      <c r="DO30" s="74"/>
      <c r="DP30" s="11"/>
      <c r="DQ30" s="11"/>
      <c r="DR30" s="127"/>
      <c r="DS30" s="12" t="s">
        <v>23</v>
      </c>
      <c r="DT30" s="71"/>
      <c r="DU30" s="71"/>
      <c r="DV30" s="71"/>
      <c r="DW30" s="72"/>
      <c r="DX30" s="73"/>
      <c r="DY30" s="74"/>
      <c r="DZ30" s="11"/>
      <c r="EA30" s="11"/>
      <c r="EB30" s="127"/>
      <c r="EC30" s="12" t="s">
        <v>23</v>
      </c>
      <c r="ED30" s="71"/>
      <c r="EE30" s="71"/>
      <c r="EF30" s="71"/>
      <c r="EG30" s="72"/>
      <c r="EH30" s="73"/>
      <c r="EI30" s="74"/>
      <c r="EJ30" s="11"/>
      <c r="EK30" s="11"/>
      <c r="EL30" s="127"/>
      <c r="EM30" s="12" t="s">
        <v>23</v>
      </c>
      <c r="EN30" s="71"/>
      <c r="EO30" s="71"/>
      <c r="EP30" s="71"/>
      <c r="EQ30" s="72"/>
      <c r="ER30" s="73">
        <v>6065</v>
      </c>
      <c r="ES30" s="74">
        <v>1469</v>
      </c>
      <c r="ET30" s="11"/>
      <c r="EU30" s="11"/>
      <c r="EV30" s="127"/>
      <c r="EW30" s="12" t="s">
        <v>23</v>
      </c>
      <c r="EX30" s="71"/>
      <c r="EY30" s="71"/>
      <c r="EZ30" s="71"/>
      <c r="FA30" s="72"/>
      <c r="FB30" s="73"/>
      <c r="FC30" s="74"/>
      <c r="FD30" s="11"/>
      <c r="FE30" s="11"/>
      <c r="FF30" s="127"/>
      <c r="FG30" s="12" t="s">
        <v>23</v>
      </c>
      <c r="FH30" s="203"/>
      <c r="FI30" s="203"/>
      <c r="FJ30" s="203"/>
      <c r="FK30" s="204"/>
      <c r="FL30" s="205"/>
      <c r="FM30" s="74"/>
      <c r="FN30" s="11"/>
      <c r="FO30" s="11"/>
      <c r="FP30" s="127"/>
      <c r="FQ30" s="12" t="s">
        <v>23</v>
      </c>
      <c r="FR30" s="71"/>
      <c r="FS30" s="71"/>
      <c r="FT30" s="71"/>
      <c r="FU30" s="72"/>
      <c r="FV30" s="73">
        <v>6194</v>
      </c>
      <c r="FW30" s="74">
        <v>1487</v>
      </c>
      <c r="FX30" s="11"/>
      <c r="FY30" s="11"/>
      <c r="FZ30" s="127"/>
      <c r="GA30" s="12" t="s">
        <v>23</v>
      </c>
      <c r="GB30" s="71"/>
      <c r="GC30" s="71"/>
      <c r="GD30" s="71"/>
      <c r="GE30" s="72"/>
      <c r="GF30" s="73"/>
      <c r="GG30" s="74"/>
      <c r="GH30" s="11"/>
      <c r="GI30" s="11"/>
      <c r="GJ30" s="127"/>
      <c r="GK30" s="12" t="s">
        <v>23</v>
      </c>
      <c r="GL30" s="71"/>
      <c r="GM30" s="71"/>
      <c r="GN30" s="71"/>
      <c r="GO30" s="72"/>
      <c r="GP30" s="73"/>
      <c r="GQ30" s="74"/>
      <c r="GR30" s="11"/>
      <c r="GS30" s="11"/>
      <c r="GT30" s="127"/>
      <c r="GU30" s="12" t="s">
        <v>23</v>
      </c>
      <c r="GV30" s="71"/>
      <c r="GW30" s="71"/>
      <c r="GX30" s="71"/>
      <c r="GY30" s="72"/>
      <c r="GZ30" s="73"/>
      <c r="HA30" s="74"/>
      <c r="HB30" s="11"/>
      <c r="HC30" s="11"/>
      <c r="HD30" s="127"/>
      <c r="HE30" s="12" t="s">
        <v>23</v>
      </c>
      <c r="HF30" s="71"/>
      <c r="HG30" s="71"/>
      <c r="HH30" s="71"/>
      <c r="HI30" s="72"/>
      <c r="HJ30" s="73"/>
      <c r="HK30" s="74"/>
      <c r="HL30" s="11"/>
      <c r="HM30" s="11"/>
    </row>
    <row xmlns:x14ac="http://schemas.microsoft.com/office/spreadsheetml/2009/9/ac" r="31" s="3" customFormat="true" ht="16.9" customHeight="true" thickBot="true" x14ac:dyDescent="0.3">
      <c r="A31" s="413" t="str">
        <f ca="true">IF(ISBLANK('Data Summary'!A33),"",'Data Summary'!A33)</f>
        <v/>
      </c>
      <c r="B31" s="128"/>
      <c r="C31" s="75" t="s">
        <v>20</v>
      </c>
      <c r="D31" s="76">
        <v>6440</v>
      </c>
      <c r="E31" s="76">
        <v>556</v>
      </c>
      <c r="F31" s="76">
        <v>5868</v>
      </c>
      <c r="G31" s="76"/>
      <c r="H31" s="76">
        <v>5392</v>
      </c>
      <c r="I31" s="77">
        <v>1048</v>
      </c>
      <c r="J31" s="11"/>
      <c r="K31" s="11"/>
      <c r="L31" s="128"/>
      <c r="M31" s="75" t="s">
        <v>20</v>
      </c>
      <c r="N31" s="76"/>
      <c r="O31" s="76"/>
      <c r="P31" s="76"/>
      <c r="Q31" s="76"/>
      <c r="R31" s="76"/>
      <c r="S31" s="77"/>
      <c r="T31" s="11"/>
      <c r="U31" s="11"/>
      <c r="V31" s="128"/>
      <c r="W31" s="75" t="s">
        <v>20</v>
      </c>
      <c r="X31" s="76">
        <v>6435</v>
      </c>
      <c r="Y31" s="76">
        <v>451</v>
      </c>
      <c r="Z31" s="76">
        <v>5984</v>
      </c>
      <c r="AA31" s="76"/>
      <c r="AB31" s="76">
        <v>5394</v>
      </c>
      <c r="AC31" s="77">
        <v>1041</v>
      </c>
      <c r="AD31" s="11"/>
      <c r="AE31" s="11"/>
      <c r="AF31" s="128"/>
      <c r="AG31" s="75" t="s">
        <v>20</v>
      </c>
      <c r="AH31" s="76"/>
      <c r="AI31" s="76"/>
      <c r="AJ31" s="76"/>
      <c r="AK31" s="76"/>
      <c r="AL31" s="76"/>
      <c r="AM31" s="77"/>
      <c r="AN31" s="11"/>
      <c r="AO31" s="11"/>
      <c r="AP31" s="128"/>
      <c r="AQ31" s="75" t="s">
        <v>20</v>
      </c>
      <c r="AR31" s="76">
        <v>6420</v>
      </c>
      <c r="AS31" s="76">
        <v>612</v>
      </c>
      <c r="AT31" s="76">
        <v>5807</v>
      </c>
      <c r="AU31" s="76"/>
      <c r="AV31" s="76">
        <v>5405</v>
      </c>
      <c r="AW31" s="77">
        <v>1015</v>
      </c>
      <c r="AX31" s="11"/>
      <c r="AY31" s="11"/>
      <c r="AZ31" s="128"/>
      <c r="BA31" s="75" t="s">
        <v>20</v>
      </c>
      <c r="BB31" s="76"/>
      <c r="BC31" s="76"/>
      <c r="BD31" s="76"/>
      <c r="BE31" s="76"/>
      <c r="BF31" s="76"/>
      <c r="BG31" s="77"/>
      <c r="BH31" s="11"/>
      <c r="BI31" s="11"/>
      <c r="BJ31" s="128"/>
      <c r="BK31" s="75" t="s">
        <v>20</v>
      </c>
      <c r="BL31" s="76">
        <v>6751</v>
      </c>
      <c r="BM31" s="76">
        <v>788</v>
      </c>
      <c r="BN31" s="76">
        <v>5963</v>
      </c>
      <c r="BO31" s="76"/>
      <c r="BP31" s="76">
        <v>5561</v>
      </c>
      <c r="BQ31" s="77">
        <v>1190</v>
      </c>
      <c r="BR31" s="11"/>
      <c r="BS31" s="11"/>
      <c r="BT31" s="128"/>
      <c r="BU31" s="75" t="s">
        <v>20</v>
      </c>
      <c r="BV31" s="76"/>
      <c r="BW31" s="76"/>
      <c r="BX31" s="76"/>
      <c r="BY31" s="76"/>
      <c r="BZ31" s="76"/>
      <c r="CA31" s="77"/>
      <c r="CB31" s="11"/>
      <c r="CC31" s="11"/>
      <c r="CD31" s="128"/>
      <c r="CE31" s="75" t="s">
        <v>20</v>
      </c>
      <c r="CF31" s="76"/>
      <c r="CG31" s="76"/>
      <c r="CH31" s="76"/>
      <c r="CI31" s="76"/>
      <c r="CJ31" s="76">
        <v>126</v>
      </c>
      <c r="CK31" s="77"/>
      <c r="CL31" s="11"/>
      <c r="CM31" s="11"/>
      <c r="CN31" s="128"/>
      <c r="CO31" s="75" t="s">
        <v>20</v>
      </c>
      <c r="CP31" s="76">
        <v>6953</v>
      </c>
      <c r="CQ31" s="76">
        <v>847</v>
      </c>
      <c r="CR31" s="76">
        <v>6103</v>
      </c>
      <c r="CS31" s="76"/>
      <c r="CT31" s="76">
        <v>5641</v>
      </c>
      <c r="CU31" s="77">
        <v>1312</v>
      </c>
      <c r="CV31" s="11"/>
      <c r="CW31" s="11"/>
      <c r="CX31" s="128"/>
      <c r="CY31" s="75" t="s">
        <v>20</v>
      </c>
      <c r="CZ31" s="76">
        <v>7096</v>
      </c>
      <c r="DA31" s="76">
        <v>673</v>
      </c>
      <c r="DB31" s="76">
        <v>6414</v>
      </c>
      <c r="DC31" s="76"/>
      <c r="DD31" s="76">
        <v>5738</v>
      </c>
      <c r="DE31" s="77">
        <v>1358</v>
      </c>
      <c r="DF31" s="11"/>
      <c r="DG31" s="11"/>
      <c r="DH31" s="128"/>
      <c r="DI31" s="75" t="s">
        <v>20</v>
      </c>
      <c r="DJ31" s="76"/>
      <c r="DK31" s="76"/>
      <c r="DL31" s="76"/>
      <c r="DM31" s="76"/>
      <c r="DN31" s="76"/>
      <c r="DO31" s="77"/>
      <c r="DP31" s="11"/>
      <c r="DQ31" s="11"/>
      <c r="DR31" s="128"/>
      <c r="DS31" s="75" t="s">
        <v>20</v>
      </c>
      <c r="DT31" s="76">
        <v>7197</v>
      </c>
      <c r="DU31" s="76">
        <v>757</v>
      </c>
      <c r="DV31" s="76">
        <v>6439</v>
      </c>
      <c r="DW31" s="76"/>
      <c r="DX31" s="76">
        <v>5863</v>
      </c>
      <c r="DY31" s="77">
        <v>1334</v>
      </c>
      <c r="DZ31" s="11"/>
      <c r="EA31" s="11"/>
      <c r="EB31" s="128"/>
      <c r="EC31" s="75" t="s">
        <v>20</v>
      </c>
      <c r="ED31" s="76"/>
      <c r="EE31" s="76"/>
      <c r="EF31" s="76"/>
      <c r="EG31" s="76"/>
      <c r="EH31" s="76"/>
      <c r="EI31" s="77"/>
      <c r="EJ31" s="11"/>
      <c r="EK31" s="11"/>
      <c r="EL31" s="128"/>
      <c r="EM31" s="75" t="s">
        <v>20</v>
      </c>
      <c r="EN31" s="76">
        <v>7534</v>
      </c>
      <c r="EO31" s="76"/>
      <c r="EP31" s="76"/>
      <c r="EQ31" s="76"/>
      <c r="ER31" s="76">
        <v>6065</v>
      </c>
      <c r="ES31" s="77">
        <v>1469</v>
      </c>
      <c r="ET31" s="11"/>
      <c r="EU31" s="11"/>
      <c r="EV31" s="128"/>
      <c r="EW31" s="75" t="s">
        <v>20</v>
      </c>
      <c r="EX31" s="76"/>
      <c r="EY31" s="76"/>
      <c r="EZ31" s="76"/>
      <c r="FA31" s="76"/>
      <c r="FB31" s="76"/>
      <c r="FC31" s="77"/>
      <c r="FD31" s="11"/>
      <c r="FE31" s="11"/>
      <c r="FF31" s="128"/>
      <c r="FG31" s="75" t="s">
        <v>20</v>
      </c>
      <c r="FH31" s="76">
        <v>85</v>
      </c>
      <c r="FI31" s="76"/>
      <c r="FJ31" s="76">
        <v>85</v>
      </c>
      <c r="FK31" s="76"/>
      <c r="FL31" s="76"/>
      <c r="FM31" s="77"/>
      <c r="FN31" s="11"/>
      <c r="FO31" s="11"/>
      <c r="FP31" s="128"/>
      <c r="FQ31" s="75" t="s">
        <v>20</v>
      </c>
      <c r="FR31" s="76">
        <v>7681</v>
      </c>
      <c r="FS31" s="76"/>
      <c r="FT31" s="76"/>
      <c r="FU31" s="76"/>
      <c r="FV31" s="76">
        <v>6194</v>
      </c>
      <c r="FW31" s="77">
        <v>1487</v>
      </c>
      <c r="FX31" s="11"/>
      <c r="FY31" s="11"/>
      <c r="FZ31" s="128"/>
      <c r="GA31" s="75" t="s">
        <v>20</v>
      </c>
      <c r="GB31" s="76">
        <f>SUM(GF31:GG31)</f>
        <v>7719</v>
      </c>
      <c r="GC31" s="76"/>
      <c r="GD31" s="76"/>
      <c r="GE31" s="76"/>
      <c r="GF31" s="76">
        <v>6359</v>
      </c>
      <c r="GG31" s="77">
        <v>1360</v>
      </c>
      <c r="GH31" s="11"/>
      <c r="GI31" s="11"/>
      <c r="GJ31" s="128"/>
      <c r="GK31" s="75" t="s">
        <v>20</v>
      </c>
      <c r="GL31" s="76"/>
      <c r="GM31" s="76"/>
      <c r="GN31" s="76"/>
      <c r="GO31" s="76"/>
      <c r="GP31" s="76"/>
      <c r="GQ31" s="77"/>
      <c r="GR31" s="11"/>
      <c r="GS31" s="11"/>
      <c r="GT31" s="128"/>
      <c r="GU31" s="75" t="s">
        <v>20</v>
      </c>
      <c r="GV31" s="76"/>
      <c r="GW31" s="76"/>
      <c r="GX31" s="76"/>
      <c r="GY31" s="76"/>
      <c r="GZ31" s="76"/>
      <c r="HA31" s="77"/>
      <c r="HB31" s="11"/>
      <c r="HC31" s="11"/>
      <c r="HD31" s="128"/>
      <c r="HE31" s="75" t="s">
        <v>20</v>
      </c>
      <c r="HF31" s="76"/>
      <c r="HG31" s="76"/>
      <c r="HH31" s="76"/>
      <c r="HI31" s="76"/>
      <c r="HJ31" s="76"/>
      <c r="HK31" s="77"/>
      <c r="HL31" s="11"/>
      <c r="HM31" s="11"/>
      <c r="HN31" s="129"/>
      <c r="HX31" s="129"/>
      <c r="IH31" s="129"/>
    </row>
    <row xmlns:x14ac="http://schemas.microsoft.com/office/spreadsheetml/2009/9/ac" r="32" s="3" customFormat="true" x14ac:dyDescent="0.25">
      <c r="A32" s="413" t="str">
        <f ca="true">IF(ISBLANK('Data Summary'!A34),"",'Data Summary'!A34)</f>
        <v/>
      </c>
      <c r="B32" s="129"/>
      <c r="L32" s="129"/>
      <c r="V32" s="129"/>
      <c r="AF32" s="129"/>
      <c r="AP32" s="129"/>
      <c r="AZ32" s="129"/>
      <c r="BA32" s="129"/>
      <c r="BB32" s="129"/>
      <c r="BC32" s="129"/>
      <c r="BD32" s="129"/>
      <c r="BE32" s="129"/>
      <c r="BF32" s="129"/>
      <c r="BG32" s="129"/>
      <c r="BJ32" s="129"/>
      <c r="BT32" s="129"/>
      <c r="CD32" s="129"/>
      <c r="CN32" s="129"/>
      <c r="CX32" s="129"/>
      <c r="DH32" s="129"/>
      <c r="DR32" s="129"/>
      <c r="EB32" s="129"/>
      <c r="EL32" s="129"/>
      <c r="EV32" s="129"/>
      <c r="FF32" s="129"/>
      <c r="FP32" s="129"/>
      <c r="FZ32" s="129"/>
      <c r="GJ32" s="129"/>
      <c r="GT32" s="129"/>
      <c r="HD32" s="129"/>
      <c r="HN32" s="129"/>
      <c r="HX32" s="129"/>
      <c r="IH32" s="129"/>
    </row>
    <row xmlns:x14ac="http://schemas.microsoft.com/office/spreadsheetml/2009/9/ac" r="33" s="3" customFormat="true" x14ac:dyDescent="0.25">
      <c r="A33" s="413" t="str">
        <f ca="true">IF(ISBLANK('Data Summary'!A35),"",'Data Summary'!A35)</f>
        <v/>
      </c>
      <c r="B33" s="129"/>
      <c r="L33" s="129"/>
      <c r="V33" s="129"/>
      <c r="AF33" s="129"/>
      <c r="AP33" s="129"/>
      <c r="AZ33" s="129"/>
      <c r="BA33" s="129"/>
      <c r="BB33" s="129"/>
      <c r="BC33" s="129"/>
      <c r="BD33" s="129"/>
      <c r="BE33" s="129"/>
      <c r="BF33" s="129"/>
      <c r="BG33" s="129"/>
      <c r="BJ33" s="129"/>
      <c r="BT33" s="129"/>
      <c r="CD33" s="129"/>
      <c r="CN33" s="129"/>
      <c r="CX33" s="129"/>
      <c r="DH33" s="129"/>
      <c r="DR33" s="129"/>
      <c r="EB33" s="129"/>
      <c r="EL33" s="129"/>
      <c r="EV33" s="129"/>
      <c r="FF33" s="129"/>
      <c r="FP33" s="129"/>
      <c r="FZ33" s="129"/>
      <c r="GJ33" s="129"/>
      <c r="GT33" s="129"/>
      <c r="HD33" s="129"/>
      <c r="HN33" s="129"/>
      <c r="HX33" s="129"/>
      <c r="IH33" s="129"/>
    </row>
    <row xmlns:x14ac="http://schemas.microsoft.com/office/spreadsheetml/2009/9/ac" r="34" s="3" customFormat="true" x14ac:dyDescent="0.25">
      <c r="A34" s="413" t="str">
        <f ca="true">IF(ISBLANK('Data Summary'!A36),"",'Data Summary'!A36)</f>
        <v/>
      </c>
      <c r="B34" s="129"/>
      <c r="L34" s="129"/>
      <c r="V34" s="129"/>
      <c r="AF34" s="129"/>
      <c r="AP34" s="129"/>
      <c r="AZ34" s="129"/>
      <c r="BA34" s="129"/>
      <c r="BB34" s="129"/>
      <c r="BC34" s="129"/>
      <c r="BD34" s="129"/>
      <c r="BE34" s="129"/>
      <c r="BF34" s="129"/>
      <c r="BG34" s="129"/>
      <c r="BJ34" s="129"/>
      <c r="BT34" s="129"/>
      <c r="CD34" s="129"/>
      <c r="CN34" s="129"/>
      <c r="CX34" s="129"/>
      <c r="DH34" s="129"/>
      <c r="DR34" s="129"/>
      <c r="EB34" s="129"/>
      <c r="EL34" s="129"/>
      <c r="EV34" s="129"/>
      <c r="FF34" s="129"/>
      <c r="FP34" s="129"/>
      <c r="FZ34" s="129"/>
      <c r="GJ34" s="129"/>
      <c r="GT34" s="129"/>
      <c r="HD34" s="129"/>
      <c r="HN34" s="129"/>
      <c r="HX34" s="129"/>
      <c r="IH34" s="129"/>
    </row>
    <row xmlns:x14ac="http://schemas.microsoft.com/office/spreadsheetml/2009/9/ac" r="35" s="3" customFormat="true" x14ac:dyDescent="0.25">
      <c r="A35" s="413" t="str">
        <f ca="true">IF(ISBLANK('Data Summary'!A37),"",'Data Summary'!A37)</f>
        <v/>
      </c>
      <c r="B35" s="129"/>
      <c r="L35" s="129"/>
      <c r="V35" s="129"/>
      <c r="AF35" s="129"/>
      <c r="AP35" s="129"/>
      <c r="AZ35" s="129"/>
      <c r="BA35" s="129"/>
      <c r="BB35" s="129"/>
      <c r="BC35" s="129"/>
      <c r="BD35" s="129"/>
      <c r="BE35" s="129"/>
      <c r="BF35" s="129"/>
      <c r="BG35" s="129"/>
      <c r="BJ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413" t="str">
        <f ca="true">IF(ISBLANK('Data Summary'!A38),"",'Data Summary'!A38)</f>
        <v/>
      </c>
      <c r="B36" s="129"/>
      <c r="L36" s="129"/>
      <c r="V36" s="129"/>
      <c r="AF36" s="129"/>
      <c r="AP36" s="129"/>
      <c r="AZ36" s="129"/>
      <c r="BA36" s="129"/>
      <c r="BB36" s="129"/>
      <c r="BC36" s="129"/>
      <c r="BD36" s="129"/>
      <c r="BE36" s="129"/>
      <c r="BF36" s="129"/>
      <c r="BG36" s="129"/>
      <c r="BJ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413" t="str">
        <f ca="true">IF(ISBLANK('Data Summary'!A39),"",'Data Summary'!A39)</f>
        <v/>
      </c>
      <c r="B37" s="129"/>
      <c r="L37" s="129"/>
      <c r="V37" s="129"/>
      <c r="AF37" s="129"/>
      <c r="AP37" s="129"/>
      <c r="AZ37" s="129"/>
      <c r="BA37" s="129"/>
      <c r="BB37" s="129"/>
      <c r="BC37" s="129"/>
      <c r="BD37" s="129"/>
      <c r="BE37" s="129"/>
      <c r="BF37" s="129"/>
      <c r="BG37" s="129"/>
      <c r="BJ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413" t="str">
        <f ca="true">IF(ISBLANK('Data Summary'!A40),"",'Data Summary'!A40)</f>
        <v/>
      </c>
      <c r="B38" s="129"/>
      <c r="L38" s="129"/>
      <c r="V38" s="129"/>
      <c r="AF38" s="129"/>
      <c r="AP38" s="129"/>
      <c r="AZ38" s="129"/>
      <c r="BA38" s="129"/>
      <c r="BB38" s="129"/>
      <c r="BC38" s="129"/>
      <c r="BD38" s="129"/>
      <c r="BE38" s="129"/>
      <c r="BF38" s="129"/>
      <c r="BG38" s="129"/>
      <c r="BJ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413" t="str">
        <f ca="true">IF(ISBLANK('Data Summary'!A41),"",'Data Summary'!A41)</f>
        <v/>
      </c>
      <c r="B39" s="129"/>
      <c r="L39" s="129"/>
      <c r="V39" s="129"/>
      <c r="AF39" s="129"/>
      <c r="AP39" s="129"/>
      <c r="AZ39" s="129"/>
      <c r="BA39" s="129"/>
      <c r="BB39" s="129"/>
      <c r="BC39" s="129"/>
      <c r="BD39" s="129"/>
      <c r="BE39" s="129"/>
      <c r="BF39" s="129"/>
      <c r="BG39" s="129"/>
      <c r="BJ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413" t="str">
        <f ca="true">IF(ISBLANK('Data Summary'!A42),"",'Data Summary'!A42)</f>
        <v/>
      </c>
      <c r="B40" s="129"/>
      <c r="L40" s="129"/>
      <c r="V40" s="129"/>
      <c r="AF40" s="129"/>
      <c r="AP40" s="129"/>
      <c r="AZ40" s="129"/>
      <c r="BA40" s="129"/>
      <c r="BB40" s="129"/>
      <c r="BC40" s="129"/>
      <c r="BD40" s="129"/>
      <c r="BE40" s="129"/>
      <c r="BF40" s="129"/>
      <c r="BG40" s="129"/>
      <c r="BJ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413" t="str">
        <f ca="true">IF(ISBLANK('Data Summary'!A43),"",'Data Summary'!A43)</f>
        <v/>
      </c>
      <c r="B41" s="129"/>
      <c r="L41" s="129"/>
      <c r="V41" s="129"/>
      <c r="AF41" s="129"/>
      <c r="AP41" s="129"/>
      <c r="AZ41" s="129"/>
      <c r="BA41" s="129"/>
      <c r="BB41" s="129"/>
      <c r="BC41" s="129"/>
      <c r="BD41" s="129"/>
      <c r="BE41" s="129"/>
      <c r="BF41" s="129"/>
      <c r="BG41" s="129"/>
      <c r="BJ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413" t="str">
        <f ca="true">IF(ISBLANK('Data Summary'!A44),"",'Data Summary'!A44)</f>
        <v/>
      </c>
      <c r="B42" s="129"/>
      <c r="L42" s="129"/>
      <c r="V42" s="129"/>
      <c r="AF42" s="129"/>
      <c r="AP42" s="129"/>
      <c r="AZ42" s="129"/>
      <c r="BA42" s="129"/>
      <c r="BB42" s="129"/>
      <c r="BC42" s="129"/>
      <c r="BD42" s="129"/>
      <c r="BE42" s="129"/>
      <c r="BF42" s="129"/>
      <c r="BG42" s="129"/>
      <c r="BJ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413" t="str">
        <f ca="true">IF(ISBLANK('Data Summary'!A45),"",'Data Summary'!A45)</f>
        <v/>
      </c>
      <c r="B43" s="129"/>
      <c r="L43" s="129"/>
      <c r="V43" s="129"/>
      <c r="AF43" s="129"/>
      <c r="AP43" s="129"/>
      <c r="AZ43" s="129"/>
      <c r="BA43" s="129"/>
      <c r="BB43" s="129"/>
      <c r="BC43" s="129"/>
      <c r="BD43" s="129"/>
      <c r="BE43" s="129"/>
      <c r="BF43" s="129"/>
      <c r="BG43" s="129"/>
      <c r="BJ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413" t="str">
        <f ca="true">IF(ISBLANK('Data Summary'!A46),"",'Data Summary'!A46)</f>
        <v/>
      </c>
      <c r="B44" s="129"/>
      <c r="L44" s="129"/>
      <c r="V44" s="129"/>
      <c r="AF44" s="129"/>
      <c r="AP44" s="129"/>
      <c r="AZ44" s="129"/>
      <c r="BA44" s="129"/>
      <c r="BB44" s="129"/>
      <c r="BC44" s="129"/>
      <c r="BD44" s="129"/>
      <c r="BE44" s="129"/>
      <c r="BF44" s="129"/>
      <c r="BG44" s="129"/>
      <c r="BJ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413" t="str">
        <f ca="true">IF(ISBLANK('Data Summary'!A47),"",'Data Summary'!A47)</f>
        <v/>
      </c>
      <c r="B45" s="129"/>
      <c r="L45" s="129"/>
      <c r="V45" s="129"/>
      <c r="AF45" s="129"/>
      <c r="AP45" s="129"/>
      <c r="AZ45" s="129"/>
      <c r="BA45" s="129"/>
      <c r="BB45" s="129"/>
      <c r="BC45" s="129"/>
      <c r="BD45" s="129"/>
      <c r="BE45" s="129"/>
      <c r="BF45" s="129"/>
      <c r="BG45" s="129"/>
      <c r="BJ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413" t="str">
        <f ca="true">IF(ISBLANK('Data Summary'!A48),"",'Data Summary'!A48)</f>
        <v/>
      </c>
      <c r="B46" s="129"/>
      <c r="L46" s="129"/>
      <c r="V46" s="129"/>
      <c r="AF46" s="129"/>
      <c r="AP46" s="129"/>
      <c r="AZ46" s="129"/>
      <c r="BA46" s="129"/>
      <c r="BB46" s="129"/>
      <c r="BC46" s="129"/>
      <c r="BD46" s="129"/>
      <c r="BE46" s="129"/>
      <c r="BF46" s="129"/>
      <c r="BG46" s="129"/>
      <c r="BJ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413" t="str">
        <f ca="true">IF(ISBLANK('Data Summary'!A49),"",'Data Summary'!A49)</f>
        <v/>
      </c>
      <c r="B47" s="129"/>
      <c r="L47" s="129"/>
      <c r="V47" s="129"/>
      <c r="AF47" s="129"/>
      <c r="AP47" s="129"/>
      <c r="AZ47" s="129"/>
      <c r="BA47" s="129"/>
      <c r="BB47" s="129"/>
      <c r="BC47" s="129"/>
      <c r="BD47" s="129"/>
      <c r="BE47" s="129"/>
      <c r="BF47" s="129"/>
      <c r="BG47" s="129"/>
      <c r="BJ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413" t="str">
        <f ca="true">IF(ISBLANK('Data Summary'!A50),"",'Data Summary'!A50)</f>
        <v/>
      </c>
      <c r="B48" s="129"/>
      <c r="L48" s="129"/>
      <c r="V48" s="129"/>
      <c r="AF48" s="129"/>
      <c r="AP48" s="129"/>
      <c r="AZ48" s="129"/>
      <c r="BA48" s="129"/>
      <c r="BB48" s="129"/>
      <c r="BC48" s="129"/>
      <c r="BD48" s="129"/>
      <c r="BE48" s="129"/>
      <c r="BF48" s="129"/>
      <c r="BG48" s="129"/>
      <c r="BJ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413" t="str">
        <f ca="true">IF(ISBLANK('Data Summary'!A51),"",'Data Summary'!A51)</f>
        <v/>
      </c>
      <c r="B49" s="129"/>
      <c r="L49" s="129"/>
      <c r="V49" s="129"/>
      <c r="AF49" s="129"/>
      <c r="AP49" s="129"/>
      <c r="AZ49" s="129"/>
      <c r="BA49" s="129"/>
      <c r="BB49" s="129"/>
      <c r="BC49" s="129"/>
      <c r="BD49" s="129"/>
      <c r="BE49" s="129"/>
      <c r="BF49" s="129"/>
      <c r="BG49" s="129"/>
      <c r="BJ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413" t="str">
        <f ca="true">IF(ISBLANK('Data Summary'!A52),"",'Data Summary'!A52)</f>
        <v/>
      </c>
      <c r="B50" s="129"/>
      <c r="L50" s="129"/>
      <c r="V50" s="129"/>
      <c r="AF50" s="129"/>
      <c r="AP50" s="129"/>
      <c r="AZ50" s="129"/>
      <c r="BA50" s="129"/>
      <c r="BB50" s="129"/>
      <c r="BC50" s="129"/>
      <c r="BD50" s="129"/>
      <c r="BE50" s="129"/>
      <c r="BF50" s="129"/>
      <c r="BG50" s="129"/>
      <c r="BJ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413" t="str">
        <f ca="true">IF(ISBLANK('Data Summary'!A53),"",'Data Summary'!A53)</f>
        <v/>
      </c>
      <c r="B51" s="129"/>
      <c r="L51" s="129"/>
      <c r="V51" s="129"/>
      <c r="AF51" s="129"/>
      <c r="AP51" s="129"/>
      <c r="AZ51" s="129"/>
      <c r="BA51" s="129"/>
      <c r="BB51" s="129"/>
      <c r="BC51" s="129"/>
      <c r="BD51" s="129"/>
      <c r="BE51" s="129"/>
      <c r="BF51" s="129"/>
      <c r="BG51" s="129"/>
      <c r="BJ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413" t="str">
        <f ca="true">IF(ISBLANK('Data Summary'!A54),"",'Data Summary'!A54)</f>
        <v/>
      </c>
      <c r="B52" s="129"/>
      <c r="L52" s="129"/>
      <c r="V52" s="129"/>
      <c r="AF52" s="129"/>
      <c r="AP52" s="129"/>
      <c r="AZ52" s="129"/>
      <c r="BA52" s="129"/>
      <c r="BB52" s="129"/>
      <c r="BC52" s="129"/>
      <c r="BD52" s="129"/>
      <c r="BE52" s="129"/>
      <c r="BF52" s="129"/>
      <c r="BG52" s="129"/>
      <c r="BJ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413" t="str">
        <f ca="true">IF(ISBLANK('Data Summary'!A55),"",'Data Summary'!A55)</f>
        <v/>
      </c>
      <c r="B53" s="129"/>
      <c r="L53" s="129"/>
      <c r="V53" s="129"/>
      <c r="AF53" s="129"/>
      <c r="AP53" s="129"/>
      <c r="AZ53" s="129"/>
      <c r="BA53" s="129"/>
      <c r="BB53" s="129"/>
      <c r="BC53" s="129"/>
      <c r="BD53" s="129"/>
      <c r="BE53" s="129"/>
      <c r="BF53" s="129"/>
      <c r="BG53" s="129"/>
      <c r="BJ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413" t="str">
        <f ca="true">IF(ISBLANK('Data Summary'!A56),"",'Data Summary'!A56)</f>
        <v/>
      </c>
      <c r="B54" s="129"/>
      <c r="L54" s="129"/>
      <c r="V54" s="129"/>
      <c r="AF54" s="129"/>
      <c r="AP54" s="129"/>
      <c r="AZ54" s="129"/>
      <c r="BA54" s="129"/>
      <c r="BB54" s="129"/>
      <c r="BC54" s="129"/>
      <c r="BD54" s="129"/>
      <c r="BE54" s="129"/>
      <c r="BF54" s="129"/>
      <c r="BG54" s="129"/>
      <c r="BJ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413" t="str">
        <f ca="true">IF(ISBLANK('Data Summary'!A57),"",'Data Summary'!A57)</f>
        <v/>
      </c>
      <c r="B55" s="129"/>
      <c r="L55" s="129"/>
      <c r="V55" s="129"/>
      <c r="AF55" s="129"/>
      <c r="AP55" s="129"/>
      <c r="AZ55" s="129"/>
      <c r="BA55" s="129"/>
      <c r="BB55" s="129"/>
      <c r="BC55" s="129"/>
      <c r="BD55" s="129"/>
      <c r="BE55" s="129"/>
      <c r="BF55" s="129"/>
      <c r="BG55" s="129"/>
      <c r="BJ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413" t="str">
        <f ca="true">IF(ISBLANK('Data Summary'!A58),"",'Data Summary'!A58)</f>
        <v/>
      </c>
      <c r="B56" s="129"/>
      <c r="L56" s="129"/>
      <c r="V56" s="129"/>
      <c r="AF56" s="129"/>
      <c r="AP56" s="129"/>
      <c r="AZ56" s="129"/>
      <c r="BA56" s="129"/>
      <c r="BB56" s="129"/>
      <c r="BC56" s="129"/>
      <c r="BD56" s="129"/>
      <c r="BE56" s="129"/>
      <c r="BF56" s="129"/>
      <c r="BG56" s="129"/>
      <c r="BJ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413" t="str">
        <f ca="true">IF(ISBLANK('Data Summary'!A59),"",'Data Summary'!A59)</f>
        <v/>
      </c>
      <c r="B57" s="129"/>
      <c r="L57" s="129"/>
      <c r="V57" s="129"/>
      <c r="AF57" s="129"/>
      <c r="AP57" s="129"/>
      <c r="AZ57" s="129"/>
      <c r="BA57" s="129"/>
      <c r="BB57" s="129"/>
      <c r="BC57" s="129"/>
      <c r="BD57" s="129"/>
      <c r="BE57" s="129"/>
      <c r="BF57" s="129"/>
      <c r="BG57" s="129"/>
      <c r="BJ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413" t="str">
        <f ca="true">IF(ISBLANK('Data Summary'!A60),"",'Data Summary'!A60)</f>
        <v/>
      </c>
      <c r="B58" s="129"/>
      <c r="L58" s="129"/>
      <c r="V58" s="129"/>
      <c r="AF58" s="129"/>
      <c r="AP58" s="129"/>
      <c r="AZ58" s="129"/>
      <c r="BA58" s="129"/>
      <c r="BB58" s="129"/>
      <c r="BC58" s="129"/>
      <c r="BD58" s="129"/>
      <c r="BE58" s="129"/>
      <c r="BF58" s="129"/>
      <c r="BG58" s="129"/>
      <c r="BJ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413" t="str">
        <f ca="true">IF(ISBLANK('Data Summary'!A61),"",'Data Summary'!A61)</f>
        <v/>
      </c>
      <c r="B59" s="129"/>
      <c r="L59" s="129"/>
      <c r="V59" s="129"/>
      <c r="AF59" s="129"/>
      <c r="AP59" s="129"/>
      <c r="AZ59" s="129"/>
      <c r="BA59" s="129"/>
      <c r="BB59" s="129"/>
      <c r="BC59" s="129"/>
      <c r="BD59" s="129"/>
      <c r="BE59" s="129"/>
      <c r="BF59" s="129"/>
      <c r="BG59" s="129"/>
      <c r="BJ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413" t="str">
        <f ca="true">IF(ISBLANK('Data Summary'!A62),"",'Data Summary'!A62)</f>
        <v/>
      </c>
      <c r="B60" s="129"/>
      <c r="L60" s="129"/>
      <c r="V60" s="129"/>
      <c r="AF60" s="129"/>
      <c r="AP60" s="129"/>
      <c r="AZ60" s="129"/>
      <c r="BA60" s="129"/>
      <c r="BB60" s="129"/>
      <c r="BC60" s="129"/>
      <c r="BD60" s="129"/>
      <c r="BE60" s="129"/>
      <c r="BF60" s="129"/>
      <c r="BG60" s="129"/>
      <c r="BJ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413" t="str">
        <f ca="true">IF(ISBLANK('Data Summary'!A63),"",'Data Summary'!A63)</f>
        <v/>
      </c>
      <c r="B61" s="129"/>
      <c r="L61" s="129"/>
      <c r="V61" s="129"/>
      <c r="AF61" s="129"/>
      <c r="AP61" s="129"/>
      <c r="AZ61" s="129"/>
      <c r="BA61" s="129"/>
      <c r="BB61" s="129"/>
      <c r="BC61" s="129"/>
      <c r="BD61" s="129"/>
      <c r="BE61" s="129"/>
      <c r="BF61" s="129"/>
      <c r="BG61" s="129"/>
      <c r="BJ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413" t="str">
        <f ca="true">IF(ISBLANK('Data Summary'!A64),"",'Data Summary'!A64)</f>
        <v/>
      </c>
      <c r="B62" s="129"/>
      <c r="L62" s="129"/>
      <c r="V62" s="129"/>
      <c r="AF62" s="129"/>
      <c r="AP62" s="129"/>
      <c r="AZ62" s="129"/>
      <c r="BA62" s="129"/>
      <c r="BB62" s="129"/>
      <c r="BC62" s="129"/>
      <c r="BD62" s="129"/>
      <c r="BE62" s="129"/>
      <c r="BF62" s="129"/>
      <c r="BG62" s="129"/>
      <c r="BJ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413" t="str">
        <f ca="true">IF(ISBLANK('Data Summary'!A65),"",'Data Summary'!A65)</f>
        <v/>
      </c>
      <c r="B63" s="129"/>
      <c r="L63" s="129"/>
      <c r="V63" s="129"/>
      <c r="AF63" s="129"/>
      <c r="AP63" s="129"/>
      <c r="AZ63" s="129"/>
      <c r="BA63" s="129"/>
      <c r="BB63" s="129"/>
      <c r="BC63" s="129"/>
      <c r="BD63" s="129"/>
      <c r="BE63" s="129"/>
      <c r="BF63" s="129"/>
      <c r="BG63" s="129"/>
      <c r="BJ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413" t="str">
        <f ca="true">IF(ISBLANK('Data Summary'!A66),"",'Data Summary'!A66)</f>
        <v/>
      </c>
      <c r="B64" s="129"/>
      <c r="L64" s="129"/>
      <c r="V64" s="129"/>
      <c r="AF64" s="129"/>
      <c r="AP64" s="129"/>
      <c r="AZ64" s="129"/>
      <c r="BA64" s="129"/>
      <c r="BB64" s="129"/>
      <c r="BC64" s="129"/>
      <c r="BD64" s="129"/>
      <c r="BE64" s="129"/>
      <c r="BF64" s="129"/>
      <c r="BG64" s="129"/>
      <c r="BJ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413" t="str">
        <f ca="true">IF(ISBLANK('Data Summary'!A67),"",'Data Summary'!A67)</f>
        <v/>
      </c>
      <c r="B65" s="129"/>
      <c r="L65" s="129"/>
      <c r="V65" s="129"/>
      <c r="AF65" s="129"/>
      <c r="AP65" s="129"/>
      <c r="AZ65" s="129"/>
      <c r="BA65" s="129"/>
      <c r="BB65" s="129"/>
      <c r="BC65" s="129"/>
      <c r="BD65" s="129"/>
      <c r="BE65" s="129"/>
      <c r="BF65" s="129"/>
      <c r="BG65" s="129"/>
      <c r="BJ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413" t="str">
        <f ca="true">IF(ISBLANK('Data Summary'!A68),"",'Data Summary'!A68)</f>
        <v/>
      </c>
      <c r="B66" s="129"/>
      <c r="L66" s="129"/>
      <c r="V66" s="129"/>
      <c r="AF66" s="129"/>
      <c r="AP66" s="129"/>
      <c r="AZ66" s="129"/>
      <c r="BA66" s="129"/>
      <c r="BB66" s="129"/>
      <c r="BC66" s="129"/>
      <c r="BD66" s="129"/>
      <c r="BE66" s="129"/>
      <c r="BF66" s="129"/>
      <c r="BG66" s="129"/>
      <c r="BJ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413" t="str">
        <f ca="true">IF(ISBLANK('Data Summary'!A69),"",'Data Summary'!A69)</f>
        <v/>
      </c>
      <c r="B67" s="129"/>
      <c r="L67" s="129"/>
      <c r="V67" s="129"/>
      <c r="AF67" s="129"/>
      <c r="AP67" s="129"/>
      <c r="AZ67" s="129"/>
      <c r="BA67" s="129"/>
      <c r="BB67" s="129"/>
      <c r="BC67" s="129"/>
      <c r="BD67" s="129"/>
      <c r="BE67" s="129"/>
      <c r="BF67" s="129"/>
      <c r="BG67" s="129"/>
      <c r="BJ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413" t="str">
        <f ca="true">IF(ISBLANK('Data Summary'!A70),"",'Data Summary'!A70)</f>
        <v/>
      </c>
      <c r="B68" s="129"/>
      <c r="L68" s="129"/>
      <c r="V68" s="129"/>
      <c r="AF68" s="129"/>
      <c r="AP68" s="129"/>
      <c r="AZ68" s="129"/>
      <c r="BA68" s="129"/>
      <c r="BB68" s="129"/>
      <c r="BC68" s="129"/>
      <c r="BD68" s="129"/>
      <c r="BE68" s="129"/>
      <c r="BF68" s="129"/>
      <c r="BG68" s="129"/>
      <c r="BJ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413" t="str">
        <f ca="true">IF(ISBLANK('Data Summary'!A71),"",'Data Summary'!A71)</f>
        <v/>
      </c>
      <c r="B69" s="129"/>
      <c r="L69" s="129"/>
      <c r="V69" s="129"/>
      <c r="AF69" s="129"/>
      <c r="AP69" s="129"/>
      <c r="AZ69" s="129"/>
      <c r="BA69" s="129"/>
      <c r="BB69" s="129"/>
      <c r="BC69" s="129"/>
      <c r="BD69" s="129"/>
      <c r="BE69" s="129"/>
      <c r="BF69" s="129"/>
      <c r="BG69" s="129"/>
      <c r="BJ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413" t="str">
        <f ca="true">IF(ISBLANK('Data Summary'!A72),"",'Data Summary'!A72)</f>
        <v/>
      </c>
      <c r="B70" s="129"/>
      <c r="L70" s="129"/>
      <c r="V70" s="129"/>
      <c r="AF70" s="129"/>
      <c r="AP70" s="129"/>
      <c r="AZ70" s="129"/>
      <c r="BA70" s="129"/>
      <c r="BB70" s="129"/>
      <c r="BC70" s="129"/>
      <c r="BD70" s="129"/>
      <c r="BE70" s="129"/>
      <c r="BF70" s="129"/>
      <c r="BG70" s="129"/>
      <c r="BJ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413" t="str">
        <f ca="true">IF(ISBLANK('Data Summary'!A73),"",'Data Summary'!A73)</f>
        <v/>
      </c>
      <c r="B71" s="129"/>
      <c r="L71" s="129"/>
      <c r="V71" s="129"/>
      <c r="AF71" s="129"/>
      <c r="AP71" s="129"/>
      <c r="AZ71" s="129"/>
      <c r="BA71" s="129"/>
      <c r="BB71" s="129"/>
      <c r="BC71" s="129"/>
      <c r="BD71" s="129"/>
      <c r="BE71" s="129"/>
      <c r="BF71" s="129"/>
      <c r="BG71" s="129"/>
      <c r="BJ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413" t="str">
        <f ca="true">IF(ISBLANK('Data Summary'!A74),"",'Data Summary'!A74)</f>
        <v/>
      </c>
      <c r="B72" s="129"/>
      <c r="L72" s="129"/>
      <c r="V72" s="129"/>
      <c r="AF72" s="129"/>
      <c r="AP72" s="129"/>
      <c r="AZ72" s="129"/>
      <c r="BA72" s="129"/>
      <c r="BB72" s="129"/>
      <c r="BC72" s="129"/>
      <c r="BD72" s="129"/>
      <c r="BE72" s="129"/>
      <c r="BF72" s="129"/>
      <c r="BG72" s="129"/>
      <c r="BJ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413" t="str">
        <f ca="true">IF(ISBLANK('Data Summary'!A75),"",'Data Summary'!A75)</f>
        <v/>
      </c>
      <c r="B73" s="129"/>
      <c r="L73" s="129"/>
      <c r="V73" s="129"/>
      <c r="AF73" s="129"/>
      <c r="AP73" s="129"/>
      <c r="AZ73" s="129"/>
      <c r="BA73" s="129"/>
      <c r="BB73" s="129"/>
      <c r="BC73" s="129"/>
      <c r="BD73" s="129"/>
      <c r="BE73" s="129"/>
      <c r="BF73" s="129"/>
      <c r="BG73" s="129"/>
      <c r="BJ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413" t="str">
        <f ca="true">IF(ISBLANK('Data Summary'!A76),"",'Data Summary'!A76)</f>
        <v/>
      </c>
      <c r="B74" s="129"/>
      <c r="L74" s="129"/>
      <c r="V74" s="129"/>
      <c r="AF74" s="129"/>
      <c r="AP74" s="129"/>
      <c r="AZ74" s="129"/>
      <c r="BA74" s="129"/>
      <c r="BB74" s="129"/>
      <c r="BC74" s="129"/>
      <c r="BD74" s="129"/>
      <c r="BE74" s="129"/>
      <c r="BF74" s="129"/>
      <c r="BG74" s="129"/>
      <c r="BJ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413" t="str">
        <f ca="true">IF(ISBLANK('Data Summary'!A77),"",'Data Summary'!A77)</f>
        <v/>
      </c>
      <c r="B75" s="129"/>
      <c r="L75" s="129"/>
      <c r="V75" s="129"/>
      <c r="AF75" s="129"/>
      <c r="AP75" s="129"/>
      <c r="AZ75" s="129"/>
      <c r="BA75" s="129"/>
      <c r="BB75" s="129"/>
      <c r="BC75" s="129"/>
      <c r="BD75" s="129"/>
      <c r="BE75" s="129"/>
      <c r="BF75" s="129"/>
      <c r="BG75" s="129"/>
      <c r="BJ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413" t="str">
        <f ca="true">IF(ISBLANK('Data Summary'!A78),"",'Data Summary'!A78)</f>
        <v/>
      </c>
      <c r="B76" s="129"/>
      <c r="L76" s="129"/>
      <c r="V76" s="129"/>
      <c r="AF76" s="129"/>
      <c r="AP76" s="129"/>
      <c r="AZ76" s="129"/>
      <c r="BA76" s="129"/>
      <c r="BB76" s="129"/>
      <c r="BC76" s="129"/>
      <c r="BD76" s="129"/>
      <c r="BE76" s="129"/>
      <c r="BF76" s="129"/>
      <c r="BG76" s="129"/>
      <c r="BJ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413" t="str">
        <f ca="true">IF(ISBLANK('Data Summary'!A79),"",'Data Summary'!A79)</f>
        <v/>
      </c>
      <c r="B77" s="129"/>
      <c r="L77" s="129"/>
      <c r="V77" s="129"/>
      <c r="AF77" s="129"/>
      <c r="AP77" s="129"/>
      <c r="AZ77" s="129"/>
      <c r="BA77" s="129"/>
      <c r="BB77" s="129"/>
      <c r="BC77" s="129"/>
      <c r="BD77" s="129"/>
      <c r="BE77" s="129"/>
      <c r="BF77" s="129"/>
      <c r="BG77" s="129"/>
      <c r="BJ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413" t="str">
        <f ca="true">IF(ISBLANK('Data Summary'!A80),"",'Data Summary'!A80)</f>
        <v/>
      </c>
      <c r="B78" s="129"/>
      <c r="L78" s="129"/>
      <c r="V78" s="129"/>
      <c r="AF78" s="129"/>
      <c r="AP78" s="129"/>
      <c r="AZ78" s="129"/>
      <c r="BA78" s="129"/>
      <c r="BB78" s="129"/>
      <c r="BC78" s="129"/>
      <c r="BD78" s="129"/>
      <c r="BE78" s="129"/>
      <c r="BF78" s="129"/>
      <c r="BG78" s="129"/>
      <c r="BJ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413" t="str">
        <f ca="true">IF(ISBLANK('Data Summary'!A81),"",'Data Summary'!A81)</f>
        <v/>
      </c>
      <c r="B79" s="129"/>
      <c r="L79" s="129"/>
      <c r="V79" s="129"/>
      <c r="AF79" s="129"/>
      <c r="AP79" s="129"/>
      <c r="AZ79" s="129"/>
      <c r="BA79" s="129"/>
      <c r="BB79" s="129"/>
      <c r="BC79" s="129"/>
      <c r="BD79" s="129"/>
      <c r="BE79" s="129"/>
      <c r="BF79" s="129"/>
      <c r="BG79" s="129"/>
      <c r="BJ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413" t="str">
        <f ca="true">IF(ISBLANK('Data Summary'!A82),"",'Data Summary'!A82)</f>
        <v/>
      </c>
      <c r="B80" s="129"/>
      <c r="L80" s="129"/>
      <c r="V80" s="129"/>
      <c r="AF80" s="129"/>
      <c r="AP80" s="129"/>
      <c r="AZ80" s="129"/>
      <c r="BA80" s="129"/>
      <c r="BB80" s="129"/>
      <c r="BC80" s="129"/>
      <c r="BD80" s="129"/>
      <c r="BE80" s="129"/>
      <c r="BF80" s="129"/>
      <c r="BG80" s="129"/>
      <c r="BJ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413" t="str">
        <f ca="true">IF(ISBLANK('Data Summary'!A83),"",'Data Summary'!A83)</f>
        <v/>
      </c>
      <c r="B81" s="129"/>
      <c r="L81" s="129"/>
      <c r="V81" s="129"/>
      <c r="AF81" s="129"/>
      <c r="AP81" s="129"/>
      <c r="AZ81" s="129"/>
      <c r="BA81" s="129"/>
      <c r="BB81" s="129"/>
      <c r="BC81" s="129"/>
      <c r="BD81" s="129"/>
      <c r="BE81" s="129"/>
      <c r="BF81" s="129"/>
      <c r="BG81" s="129"/>
      <c r="BJ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413" t="str">
        <f ca="true">IF(ISBLANK('Data Summary'!A84),"",'Data Summary'!A84)</f>
        <v/>
      </c>
      <c r="B82" s="129"/>
      <c r="L82" s="129"/>
      <c r="V82" s="129"/>
      <c r="AF82" s="129"/>
      <c r="AP82" s="129"/>
      <c r="AZ82" s="129"/>
      <c r="BA82" s="129"/>
      <c r="BB82" s="129"/>
      <c r="BC82" s="129"/>
      <c r="BD82" s="129"/>
      <c r="BE82" s="129"/>
      <c r="BF82" s="129"/>
      <c r="BG82" s="129"/>
      <c r="BJ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413" t="str">
        <f ca="true">IF(ISBLANK('Data Summary'!A85),"",'Data Summary'!A85)</f>
        <v/>
      </c>
      <c r="B83" s="129"/>
      <c r="L83" s="129"/>
      <c r="V83" s="129"/>
      <c r="AF83" s="129"/>
      <c r="AP83" s="129"/>
      <c r="AZ83" s="129"/>
      <c r="BA83" s="129"/>
      <c r="BB83" s="129"/>
      <c r="BC83" s="129"/>
      <c r="BD83" s="129"/>
      <c r="BE83" s="129"/>
      <c r="BF83" s="129"/>
      <c r="BG83" s="129"/>
      <c r="BJ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413" t="str">
        <f ca="true">IF(ISBLANK('Data Summary'!A86),"",'Data Summary'!A86)</f>
        <v/>
      </c>
      <c r="B84" s="129"/>
      <c r="L84" s="129"/>
      <c r="V84" s="129"/>
      <c r="AF84" s="129"/>
      <c r="AP84" s="129"/>
      <c r="AZ84" s="129"/>
      <c r="BA84" s="129"/>
      <c r="BB84" s="129"/>
      <c r="BC84" s="129"/>
      <c r="BD84" s="129"/>
      <c r="BE84" s="129"/>
      <c r="BF84" s="129"/>
      <c r="BG84" s="129"/>
      <c r="BJ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413" t="str">
        <f ca="true">IF(ISBLANK('Data Summary'!A87),"",'Data Summary'!A87)</f>
        <v/>
      </c>
      <c r="B85" s="129"/>
      <c r="L85" s="129"/>
      <c r="V85" s="129"/>
      <c r="AF85" s="129"/>
      <c r="AP85" s="129"/>
      <c r="AZ85" s="129"/>
      <c r="BA85" s="129"/>
      <c r="BB85" s="129"/>
      <c r="BC85" s="129"/>
      <c r="BD85" s="129"/>
      <c r="BE85" s="129"/>
      <c r="BF85" s="129"/>
      <c r="BG85" s="129"/>
      <c r="BJ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413" t="str">
        <f ca="true">IF(ISBLANK('Data Summary'!A88),"",'Data Summary'!A88)</f>
        <v/>
      </c>
      <c r="B86" s="129"/>
      <c r="L86" s="129"/>
      <c r="V86" s="129"/>
      <c r="AF86" s="129"/>
      <c r="AP86" s="129"/>
      <c r="AZ86" s="129"/>
      <c r="BA86" s="129"/>
      <c r="BB86" s="129"/>
      <c r="BC86" s="129"/>
      <c r="BD86" s="129"/>
      <c r="BE86" s="129"/>
      <c r="BF86" s="129"/>
      <c r="BG86" s="129"/>
      <c r="BJ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413" t="str">
        <f ca="true">IF(ISBLANK('Data Summary'!A89),"",'Data Summary'!A89)</f>
        <v/>
      </c>
      <c r="B87" s="129"/>
      <c r="L87" s="129"/>
      <c r="V87" s="129"/>
      <c r="AF87" s="129"/>
      <c r="AP87" s="129"/>
      <c r="AZ87" s="129"/>
      <c r="BA87" s="129"/>
      <c r="BB87" s="129"/>
      <c r="BC87" s="129"/>
      <c r="BD87" s="129"/>
      <c r="BE87" s="129"/>
      <c r="BF87" s="129"/>
      <c r="BG87" s="129"/>
      <c r="BJ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413" t="str">
        <f ca="true">IF(ISBLANK('Data Summary'!A90),"",'Data Summary'!A90)</f>
        <v/>
      </c>
      <c r="B88" s="129"/>
      <c r="L88" s="129"/>
      <c r="V88" s="129"/>
      <c r="AF88" s="129"/>
      <c r="AP88" s="129"/>
      <c r="AZ88" s="129"/>
      <c r="BA88" s="129"/>
      <c r="BB88" s="129"/>
      <c r="BC88" s="129"/>
      <c r="BD88" s="129"/>
      <c r="BE88" s="129"/>
      <c r="BF88" s="129"/>
      <c r="BG88" s="129"/>
      <c r="BJ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413" t="str">
        <f ca="true">IF(ISBLANK('Data Summary'!A91),"",'Data Summary'!A91)</f>
        <v/>
      </c>
      <c r="B89" s="129"/>
      <c r="L89" s="129"/>
      <c r="V89" s="129"/>
      <c r="AF89" s="129"/>
      <c r="AP89" s="129"/>
      <c r="AZ89" s="129"/>
      <c r="BA89" s="129"/>
      <c r="BB89" s="129"/>
      <c r="BC89" s="129"/>
      <c r="BD89" s="129"/>
      <c r="BE89" s="129"/>
      <c r="BF89" s="129"/>
      <c r="BG89" s="129"/>
      <c r="BJ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413" t="str">
        <f ca="true">IF(ISBLANK('Data Summary'!A92),"",'Data Summary'!A92)</f>
        <v/>
      </c>
      <c r="B90" s="129"/>
      <c r="L90" s="129"/>
      <c r="V90" s="129"/>
      <c r="AF90" s="129"/>
      <c r="AP90" s="129"/>
      <c r="AZ90" s="129"/>
      <c r="BA90" s="129"/>
      <c r="BB90" s="129"/>
      <c r="BC90" s="129"/>
      <c r="BD90" s="129"/>
      <c r="BE90" s="129"/>
      <c r="BF90" s="129"/>
      <c r="BG90" s="129"/>
      <c r="BJ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413" t="str">
        <f ca="true">IF(ISBLANK('Data Summary'!A93),"",'Data Summary'!A93)</f>
        <v/>
      </c>
      <c r="B91" s="129"/>
      <c r="L91" s="129"/>
      <c r="V91" s="129"/>
      <c r="AF91" s="129"/>
      <c r="AP91" s="129"/>
      <c r="AZ91" s="129"/>
      <c r="BA91" s="129"/>
      <c r="BB91" s="129"/>
      <c r="BC91" s="129"/>
      <c r="BD91" s="129"/>
      <c r="BE91" s="129"/>
      <c r="BF91" s="129"/>
      <c r="BG91" s="129"/>
      <c r="BJ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413" t="str">
        <f ca="true">IF(ISBLANK('Data Summary'!A94),"",'Data Summary'!A94)</f>
        <v/>
      </c>
      <c r="B92" s="129"/>
      <c r="L92" s="129"/>
      <c r="V92" s="129"/>
      <c r="AF92" s="129"/>
      <c r="AP92" s="129"/>
      <c r="AZ92" s="129"/>
      <c r="BA92" s="129"/>
      <c r="BB92" s="129"/>
      <c r="BC92" s="129"/>
      <c r="BD92" s="129"/>
      <c r="BE92" s="129"/>
      <c r="BF92" s="129"/>
      <c r="BG92" s="129"/>
      <c r="BJ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413" t="str">
        <f ca="true">IF(ISBLANK('Data Summary'!A95),"",'Data Summary'!A95)</f>
        <v/>
      </c>
      <c r="B93" s="129"/>
      <c r="L93" s="129"/>
      <c r="V93" s="129"/>
      <c r="AF93" s="129"/>
      <c r="AP93" s="129"/>
      <c r="AZ93" s="129"/>
      <c r="BA93" s="129"/>
      <c r="BB93" s="129"/>
      <c r="BC93" s="129"/>
      <c r="BD93" s="129"/>
      <c r="BE93" s="129"/>
      <c r="BF93" s="129"/>
      <c r="BG93" s="129"/>
      <c r="BJ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413" t="str">
        <f ca="true">IF(ISBLANK('Data Summary'!A96),"",'Data Summary'!A96)</f>
        <v/>
      </c>
      <c r="B94" s="129"/>
      <c r="L94" s="129"/>
      <c r="V94" s="129"/>
      <c r="AF94" s="129"/>
      <c r="AP94" s="129"/>
      <c r="AZ94" s="129"/>
      <c r="BA94" s="129"/>
      <c r="BB94" s="129"/>
      <c r="BC94" s="129"/>
      <c r="BD94" s="129"/>
      <c r="BE94" s="129"/>
      <c r="BF94" s="129"/>
      <c r="BG94" s="129"/>
      <c r="BJ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413" t="str">
        <f ca="true">IF(ISBLANK('Data Summary'!A97),"",'Data Summary'!A97)</f>
        <v/>
      </c>
      <c r="B95" s="129"/>
      <c r="L95" s="129"/>
      <c r="V95" s="129"/>
      <c r="AF95" s="129"/>
      <c r="AP95" s="129"/>
      <c r="AZ95" s="129"/>
      <c r="BA95" s="129"/>
      <c r="BB95" s="129"/>
      <c r="BC95" s="129"/>
      <c r="BD95" s="129"/>
      <c r="BE95" s="129"/>
      <c r="BF95" s="129"/>
      <c r="BG95" s="129"/>
      <c r="BJ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413" t="str">
        <f ca="true">IF(ISBLANK('Data Summary'!A98),"",'Data Summary'!A98)</f>
        <v/>
      </c>
      <c r="B96" s="129"/>
      <c r="L96" s="129"/>
      <c r="V96" s="129"/>
      <c r="AF96" s="129"/>
      <c r="AP96" s="129"/>
      <c r="AZ96" s="129"/>
      <c r="BA96" s="129"/>
      <c r="BB96" s="129"/>
      <c r="BC96" s="129"/>
      <c r="BD96" s="129"/>
      <c r="BE96" s="129"/>
      <c r="BF96" s="129"/>
      <c r="BG96" s="129"/>
      <c r="BJ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413" t="str">
        <f ca="true">IF(ISBLANK('Data Summary'!A99),"",'Data Summary'!A99)</f>
        <v/>
      </c>
      <c r="B97" s="129"/>
      <c r="L97" s="129"/>
      <c r="V97" s="129"/>
      <c r="AF97" s="129"/>
      <c r="AP97" s="129"/>
      <c r="AZ97" s="129"/>
      <c r="BA97" s="129"/>
      <c r="BB97" s="129"/>
      <c r="BC97" s="129"/>
      <c r="BD97" s="129"/>
      <c r="BE97" s="129"/>
      <c r="BF97" s="129"/>
      <c r="BG97" s="129"/>
      <c r="BJ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413" t="str">
        <f ca="true">IF(ISBLANK('Data Summary'!A100),"",'Data Summary'!A100)</f>
        <v/>
      </c>
      <c r="B98" s="129"/>
      <c r="L98" s="129"/>
      <c r="V98" s="129"/>
      <c r="AF98" s="129"/>
      <c r="AP98" s="129"/>
      <c r="AZ98" s="129"/>
      <c r="BA98" s="129"/>
      <c r="BB98" s="129"/>
      <c r="BC98" s="129"/>
      <c r="BD98" s="129"/>
      <c r="BE98" s="129"/>
      <c r="BF98" s="129"/>
      <c r="BG98" s="129"/>
      <c r="BJ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413" t="str">
        <f ca="true">IF(ISBLANK('Data Summary'!A101),"",'Data Summary'!A101)</f>
        <v/>
      </c>
      <c r="B99" s="129"/>
      <c r="L99" s="129"/>
      <c r="V99" s="129"/>
      <c r="AF99" s="129"/>
      <c r="AP99" s="129"/>
      <c r="AZ99" s="129"/>
      <c r="BA99" s="129"/>
      <c r="BB99" s="129"/>
      <c r="BC99" s="129"/>
      <c r="BD99" s="129"/>
      <c r="BE99" s="129"/>
      <c r="BF99" s="129"/>
      <c r="BG99" s="129"/>
      <c r="BJ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413" t="str">
        <f ca="true">IF(ISBLANK('Data Summary'!A102),"",'Data Summary'!A102)</f>
        <v/>
      </c>
      <c r="B100" s="129"/>
      <c r="L100" s="129"/>
      <c r="V100" s="129"/>
      <c r="AF100" s="129"/>
      <c r="AP100" s="129"/>
      <c r="AZ100" s="129"/>
      <c r="BA100" s="129"/>
      <c r="BB100" s="129"/>
      <c r="BC100" s="129"/>
      <c r="BD100" s="129"/>
      <c r="BE100" s="129"/>
      <c r="BF100" s="129"/>
      <c r="BG100" s="129"/>
      <c r="BJ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413" t="str">
        <f ca="true">IF(ISBLANK('Data Summary'!A103),"",'Data Summary'!A103)</f>
        <v/>
      </c>
      <c r="B101" s="129"/>
      <c r="L101" s="129"/>
      <c r="V101" s="129"/>
      <c r="AF101" s="129"/>
      <c r="AP101" s="129"/>
      <c r="AZ101" s="129"/>
      <c r="BA101" s="129"/>
      <c r="BB101" s="129"/>
      <c r="BC101" s="129"/>
      <c r="BD101" s="129"/>
      <c r="BE101" s="129"/>
      <c r="BF101" s="129"/>
      <c r="BG101" s="129"/>
      <c r="BJ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413" t="str">
        <f ca="true">IF(ISBLANK('Data Summary'!A104),"",'Data Summary'!A104)</f>
        <v/>
      </c>
      <c r="B102" s="129"/>
      <c r="L102" s="129"/>
      <c r="V102" s="129"/>
      <c r="AF102" s="129"/>
      <c r="AP102" s="129"/>
      <c r="AZ102" s="129"/>
      <c r="BA102" s="129"/>
      <c r="BB102" s="129"/>
      <c r="BC102" s="129"/>
      <c r="BD102" s="129"/>
      <c r="BE102" s="129"/>
      <c r="BF102" s="129"/>
      <c r="BG102" s="129"/>
      <c r="BJ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413" t="str">
        <f ca="true">IF(ISBLANK('Data Summary'!A105),"",'Data Summary'!A105)</f>
        <v/>
      </c>
      <c r="B103" s="129"/>
      <c r="L103" s="129"/>
      <c r="V103" s="129"/>
      <c r="AF103" s="129"/>
      <c r="AP103" s="129"/>
      <c r="AZ103" s="129"/>
      <c r="BA103" s="129"/>
      <c r="BB103" s="129"/>
      <c r="BC103" s="129"/>
      <c r="BD103" s="129"/>
      <c r="BE103" s="129"/>
      <c r="BF103" s="129"/>
      <c r="BG103" s="129"/>
      <c r="BJ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413" t="str">
        <f ca="true">IF(ISBLANK('Data Summary'!A106),"",'Data Summary'!A106)</f>
        <v/>
      </c>
      <c r="B104" s="129"/>
      <c r="L104" s="129"/>
      <c r="V104" s="129"/>
      <c r="AF104" s="129"/>
      <c r="AP104" s="129"/>
      <c r="AZ104" s="129"/>
      <c r="BA104" s="129"/>
      <c r="BB104" s="129"/>
      <c r="BC104" s="129"/>
      <c r="BD104" s="129"/>
      <c r="BE104" s="129"/>
      <c r="BF104" s="129"/>
      <c r="BG104" s="129"/>
      <c r="BJ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413" t="str">
        <f ca="true">IF(ISBLANK('Data Summary'!A107),"",'Data Summary'!A107)</f>
        <v/>
      </c>
      <c r="B105" s="129"/>
      <c r="L105" s="129"/>
      <c r="V105" s="129"/>
      <c r="AF105" s="129"/>
      <c r="AP105" s="129"/>
      <c r="AZ105" s="129"/>
      <c r="BA105" s="129"/>
      <c r="BB105" s="129"/>
      <c r="BC105" s="129"/>
      <c r="BD105" s="129"/>
      <c r="BE105" s="129"/>
      <c r="BF105" s="129"/>
      <c r="BG105" s="129"/>
      <c r="BJ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413" t="str">
        <f ca="true">IF(ISBLANK('Data Summary'!A108),"",'Data Summary'!A108)</f>
        <v/>
      </c>
      <c r="B106" s="129"/>
      <c r="L106" s="129"/>
      <c r="V106" s="129"/>
      <c r="AF106" s="129"/>
      <c r="AP106" s="129"/>
      <c r="AZ106" s="129"/>
      <c r="BA106" s="129"/>
      <c r="BB106" s="129"/>
      <c r="BC106" s="129"/>
      <c r="BD106" s="129"/>
      <c r="BE106" s="129"/>
      <c r="BF106" s="129"/>
      <c r="BG106" s="129"/>
      <c r="BJ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413" t="str">
        <f ca="true">IF(ISBLANK('Data Summary'!A109),"",'Data Summary'!A109)</f>
        <v/>
      </c>
      <c r="B107" s="129"/>
      <c r="L107" s="129"/>
      <c r="V107" s="129"/>
      <c r="AF107" s="129"/>
      <c r="AP107" s="129"/>
      <c r="AZ107" s="129"/>
      <c r="BA107" s="129"/>
      <c r="BB107" s="129"/>
      <c r="BC107" s="129"/>
      <c r="BD107" s="129"/>
      <c r="BE107" s="129"/>
      <c r="BF107" s="129"/>
      <c r="BG107" s="129"/>
      <c r="BJ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413" t="str">
        <f ca="true">IF(ISBLANK('Data Summary'!A110),"",'Data Summary'!A110)</f>
        <v/>
      </c>
      <c r="B108" s="129"/>
      <c r="L108" s="129"/>
      <c r="V108" s="129"/>
      <c r="AF108" s="129"/>
      <c r="AP108" s="129"/>
      <c r="AZ108" s="129"/>
      <c r="BA108" s="129"/>
      <c r="BB108" s="129"/>
      <c r="BC108" s="129"/>
      <c r="BD108" s="129"/>
      <c r="BE108" s="129"/>
      <c r="BF108" s="129"/>
      <c r="BG108" s="129"/>
      <c r="BJ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413" t="str">
        <f ca="true">IF(ISBLANK('Data Summary'!A111),"",'Data Summary'!A111)</f>
        <v/>
      </c>
      <c r="B109" s="129"/>
      <c r="L109" s="129"/>
      <c r="V109" s="129"/>
      <c r="AF109" s="129"/>
      <c r="AP109" s="129"/>
      <c r="AZ109" s="129"/>
      <c r="BA109" s="129"/>
      <c r="BB109" s="129"/>
      <c r="BC109" s="129"/>
      <c r="BD109" s="129"/>
      <c r="BE109" s="129"/>
      <c r="BF109" s="129"/>
      <c r="BG109" s="129"/>
      <c r="BJ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413" t="str">
        <f ca="true">IF(ISBLANK('Data Summary'!A112),"",'Data Summary'!A112)</f>
        <v/>
      </c>
      <c r="B110" s="129"/>
      <c r="L110" s="129"/>
      <c r="V110" s="129"/>
      <c r="AF110" s="129"/>
      <c r="AP110" s="129"/>
      <c r="AZ110" s="129"/>
      <c r="BA110" s="129"/>
      <c r="BB110" s="129"/>
      <c r="BC110" s="129"/>
      <c r="BD110" s="129"/>
      <c r="BE110" s="129"/>
      <c r="BF110" s="129"/>
      <c r="BG110" s="129"/>
      <c r="BJ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413" t="str">
        <f ca="true">IF(ISBLANK('Data Summary'!A113),"",'Data Summary'!A113)</f>
        <v/>
      </c>
      <c r="B111" s="129"/>
      <c r="L111" s="129"/>
      <c r="V111" s="129"/>
      <c r="AF111" s="129"/>
      <c r="AP111" s="129"/>
      <c r="AZ111" s="129"/>
      <c r="BA111" s="129"/>
      <c r="BB111" s="129"/>
      <c r="BC111" s="129"/>
      <c r="BD111" s="129"/>
      <c r="BE111" s="129"/>
      <c r="BF111" s="129"/>
      <c r="BG111" s="129"/>
      <c r="BJ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413" t="str">
        <f ca="true">IF(ISBLANK('Data Summary'!A114),"",'Data Summary'!A114)</f>
        <v/>
      </c>
      <c r="B112" s="129"/>
      <c r="L112" s="129"/>
      <c r="V112" s="129"/>
      <c r="AF112" s="129"/>
      <c r="AP112" s="129"/>
      <c r="AZ112" s="129"/>
      <c r="BA112" s="129"/>
      <c r="BB112" s="129"/>
      <c r="BC112" s="129"/>
      <c r="BD112" s="129"/>
      <c r="BE112" s="129"/>
      <c r="BF112" s="129"/>
      <c r="BG112" s="129"/>
      <c r="BJ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413" t="str">
        <f ca="true">IF(ISBLANK('Data Summary'!A115),"",'Data Summary'!A115)</f>
        <v/>
      </c>
      <c r="B113" s="129"/>
      <c r="L113" s="129"/>
      <c r="V113" s="129"/>
      <c r="AF113" s="129"/>
      <c r="AP113" s="129"/>
      <c r="AZ113" s="129"/>
      <c r="BA113" s="129"/>
      <c r="BB113" s="129"/>
      <c r="BC113" s="129"/>
      <c r="BD113" s="129"/>
      <c r="BE113" s="129"/>
      <c r="BF113" s="129"/>
      <c r="BG113" s="129"/>
      <c r="BJ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413" t="str">
        <f ca="true">IF(ISBLANK('Data Summary'!A116),"",'Data Summary'!A116)</f>
        <v/>
      </c>
      <c r="B114" s="129"/>
      <c r="L114" s="129"/>
      <c r="V114" s="129"/>
      <c r="AF114" s="129"/>
      <c r="AP114" s="129"/>
      <c r="AZ114" s="129"/>
      <c r="BA114" s="129"/>
      <c r="BB114" s="129"/>
      <c r="BC114" s="129"/>
      <c r="BD114" s="129"/>
      <c r="BE114" s="129"/>
      <c r="BF114" s="129"/>
      <c r="BG114" s="129"/>
      <c r="BJ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413" t="str">
        <f ca="true">IF(ISBLANK('Data Summary'!A117),"",'Data Summary'!A117)</f>
        <v/>
      </c>
      <c r="B115" s="129"/>
      <c r="L115" s="129"/>
      <c r="V115" s="129"/>
      <c r="AF115" s="129"/>
      <c r="AP115" s="129"/>
      <c r="AZ115" s="129"/>
      <c r="BA115" s="129"/>
      <c r="BB115" s="129"/>
      <c r="BC115" s="129"/>
      <c r="BD115" s="129"/>
      <c r="BE115" s="129"/>
      <c r="BF115" s="129"/>
      <c r="BG115" s="129"/>
      <c r="BJ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413" t="str">
        <f ca="true">IF(ISBLANK('Data Summary'!A118),"",'Data Summary'!A118)</f>
        <v/>
      </c>
      <c r="B116" s="129"/>
      <c r="L116" s="129"/>
      <c r="V116" s="129"/>
      <c r="AF116" s="129"/>
      <c r="AP116" s="129"/>
      <c r="AZ116" s="129"/>
      <c r="BA116" s="129"/>
      <c r="BB116" s="129"/>
      <c r="BC116" s="129"/>
      <c r="BD116" s="129"/>
      <c r="BE116" s="129"/>
      <c r="BF116" s="129"/>
      <c r="BG116" s="129"/>
      <c r="BJ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413" t="str">
        <f ca="true">IF(ISBLANK('Data Summary'!A119),"",'Data Summary'!A119)</f>
        <v/>
      </c>
      <c r="B117" s="129"/>
      <c r="L117" s="129"/>
      <c r="V117" s="129"/>
      <c r="AF117" s="129"/>
      <c r="AP117" s="129"/>
      <c r="AZ117" s="129"/>
      <c r="BA117" s="129"/>
      <c r="BB117" s="129"/>
      <c r="BC117" s="129"/>
      <c r="BD117" s="129"/>
      <c r="BE117" s="129"/>
      <c r="BF117" s="129"/>
      <c r="BG117" s="129"/>
      <c r="BJ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413" t="str">
        <f ca="true">IF(ISBLANK('Data Summary'!A120),"",'Data Summary'!A120)</f>
        <v/>
      </c>
      <c r="B118" s="129"/>
      <c r="L118" s="129"/>
      <c r="V118" s="129"/>
      <c r="AF118" s="129"/>
      <c r="AP118" s="129"/>
      <c r="AZ118" s="129"/>
      <c r="BA118" s="129"/>
      <c r="BB118" s="129"/>
      <c r="BC118" s="129"/>
      <c r="BD118" s="129"/>
      <c r="BE118" s="129"/>
      <c r="BF118" s="129"/>
      <c r="BG118" s="129"/>
      <c r="BJ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413" t="str">
        <f ca="true">IF(ISBLANK('Data Summary'!A121),"",'Data Summary'!A121)</f>
        <v/>
      </c>
      <c r="B119" s="129"/>
      <c r="L119" s="129"/>
      <c r="V119" s="129"/>
      <c r="AF119" s="129"/>
      <c r="AP119" s="129"/>
      <c r="AZ119" s="129"/>
      <c r="BA119" s="129"/>
      <c r="BB119" s="129"/>
      <c r="BC119" s="129"/>
      <c r="BD119" s="129"/>
      <c r="BE119" s="129"/>
      <c r="BF119" s="129"/>
      <c r="BG119" s="129"/>
      <c r="BJ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413" t="str">
        <f ca="true">IF(ISBLANK('Data Summary'!A122),"",'Data Summary'!A122)</f>
        <v/>
      </c>
      <c r="B120" s="129"/>
      <c r="L120" s="129"/>
      <c r="V120" s="129"/>
      <c r="AF120" s="129"/>
      <c r="AP120" s="129"/>
      <c r="AZ120" s="129"/>
      <c r="BA120" s="129"/>
      <c r="BB120" s="129"/>
      <c r="BC120" s="129"/>
      <c r="BD120" s="129"/>
      <c r="BE120" s="129"/>
      <c r="BF120" s="129"/>
      <c r="BG120" s="129"/>
      <c r="BJ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413" t="str">
        <f ca="true">IF(ISBLANK('Data Summary'!A123),"",'Data Summary'!A123)</f>
        <v/>
      </c>
      <c r="B121" s="129"/>
      <c r="L121" s="129"/>
      <c r="V121" s="129"/>
      <c r="AF121" s="129"/>
      <c r="AP121" s="129"/>
      <c r="AZ121" s="129"/>
      <c r="BA121" s="129"/>
      <c r="BB121" s="129"/>
      <c r="BC121" s="129"/>
      <c r="BD121" s="129"/>
      <c r="BE121" s="129"/>
      <c r="BF121" s="129"/>
      <c r="BG121" s="129"/>
      <c r="BJ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413" t="str">
        <f ca="true">IF(ISBLANK('Data Summary'!A124),"",'Data Summary'!A124)</f>
        <v/>
      </c>
      <c r="B122" s="129"/>
      <c r="L122" s="129"/>
      <c r="V122" s="129"/>
      <c r="AF122" s="129"/>
      <c r="AP122" s="129"/>
      <c r="AZ122" s="129"/>
      <c r="BA122" s="129"/>
      <c r="BB122" s="129"/>
      <c r="BC122" s="129"/>
      <c r="BD122" s="129"/>
      <c r="BE122" s="129"/>
      <c r="BF122" s="129"/>
      <c r="BG122" s="129"/>
      <c r="BJ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413" t="str">
        <f ca="true">IF(ISBLANK('Data Summary'!A125),"",'Data Summary'!A125)</f>
        <v/>
      </c>
      <c r="B123" s="129"/>
      <c r="L123" s="129"/>
      <c r="V123" s="129"/>
      <c r="AF123" s="129"/>
      <c r="AP123" s="129"/>
      <c r="AZ123" s="129"/>
      <c r="BA123" s="129"/>
      <c r="BB123" s="129"/>
      <c r="BC123" s="129"/>
      <c r="BD123" s="129"/>
      <c r="BE123" s="129"/>
      <c r="BF123" s="129"/>
      <c r="BG123" s="129"/>
      <c r="BJ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413" t="str">
        <f ca="true">IF(ISBLANK('Data Summary'!A126),"",'Data Summary'!A126)</f>
        <v/>
      </c>
      <c r="B124" s="129"/>
      <c r="L124" s="129"/>
      <c r="V124" s="129"/>
      <c r="AF124" s="129"/>
      <c r="AP124" s="129"/>
      <c r="AZ124" s="129"/>
      <c r="BA124" s="129"/>
      <c r="BB124" s="129"/>
      <c r="BC124" s="129"/>
      <c r="BD124" s="129"/>
      <c r="BE124" s="129"/>
      <c r="BF124" s="129"/>
      <c r="BG124" s="129"/>
      <c r="BJ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413" t="str">
        <f ca="true">IF(ISBLANK('Data Summary'!A127),"",'Data Summary'!A127)</f>
        <v/>
      </c>
      <c r="B125" s="129"/>
      <c r="L125" s="129"/>
      <c r="V125" s="129"/>
      <c r="AF125" s="129"/>
      <c r="AP125" s="129"/>
      <c r="AZ125" s="129"/>
      <c r="BA125" s="129"/>
      <c r="BB125" s="129"/>
      <c r="BC125" s="129"/>
      <c r="BD125" s="129"/>
      <c r="BE125" s="129"/>
      <c r="BF125" s="129"/>
      <c r="BG125" s="129"/>
      <c r="BJ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413" t="str">
        <f ca="true">IF(ISBLANK('Data Summary'!A128),"",'Data Summary'!A128)</f>
        <v/>
      </c>
      <c r="B126" s="129"/>
      <c r="L126" s="129"/>
      <c r="V126" s="129"/>
      <c r="AF126" s="129"/>
      <c r="AP126" s="129"/>
      <c r="AZ126" s="129"/>
      <c r="BA126" s="129"/>
      <c r="BB126" s="129"/>
      <c r="BC126" s="129"/>
      <c r="BD126" s="129"/>
      <c r="BE126" s="129"/>
      <c r="BF126" s="129"/>
      <c r="BG126" s="129"/>
      <c r="BJ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413" t="str">
        <f ca="true">IF(ISBLANK('Data Summary'!A129),"",'Data Summary'!A129)</f>
        <v/>
      </c>
      <c r="B127" s="129"/>
      <c r="L127" s="129"/>
      <c r="V127" s="129"/>
      <c r="AF127" s="129"/>
      <c r="AP127" s="129"/>
      <c r="AZ127" s="129"/>
      <c r="BA127" s="129"/>
      <c r="BB127" s="129"/>
      <c r="BC127" s="129"/>
      <c r="BD127" s="129"/>
      <c r="BE127" s="129"/>
      <c r="BF127" s="129"/>
      <c r="BG127" s="129"/>
      <c r="BJ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413" t="str">
        <f ca="true">IF(ISBLANK('Data Summary'!A130),"",'Data Summary'!A130)</f>
        <v/>
      </c>
      <c r="B128" s="129"/>
      <c r="L128" s="129"/>
      <c r="V128" s="129"/>
      <c r="AF128" s="129"/>
      <c r="AP128" s="129"/>
      <c r="AZ128" s="129"/>
      <c r="BA128" s="129"/>
      <c r="BB128" s="129"/>
      <c r="BC128" s="129"/>
      <c r="BD128" s="129"/>
      <c r="BE128" s="129"/>
      <c r="BF128" s="129"/>
      <c r="BG128" s="129"/>
      <c r="BJ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413" t="str">
        <f ca="true">IF(ISBLANK('Data Summary'!A131),"",'Data Summary'!A131)</f>
        <v/>
      </c>
      <c r="B129" s="129"/>
      <c r="L129" s="129"/>
      <c r="V129" s="129"/>
      <c r="AF129" s="129"/>
      <c r="AP129" s="129"/>
      <c r="AZ129" s="129"/>
      <c r="BA129" s="129"/>
      <c r="BB129" s="129"/>
      <c r="BC129" s="129"/>
      <c r="BD129" s="129"/>
      <c r="BE129" s="129"/>
      <c r="BF129" s="129"/>
      <c r="BG129" s="129"/>
      <c r="BJ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413" t="str">
        <f ca="true">IF(ISBLANK('Data Summary'!A132),"",'Data Summary'!A132)</f>
        <v/>
      </c>
      <c r="B130" s="129"/>
      <c r="L130" s="129"/>
      <c r="V130" s="129"/>
      <c r="AF130" s="129"/>
      <c r="AP130" s="129"/>
      <c r="AZ130" s="129"/>
      <c r="BA130" s="129"/>
      <c r="BB130" s="129"/>
      <c r="BC130" s="129"/>
      <c r="BD130" s="129"/>
      <c r="BE130" s="129"/>
      <c r="BF130" s="129"/>
      <c r="BG130" s="129"/>
      <c r="BJ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413" t="str">
        <f ca="true">IF(ISBLANK('Data Summary'!A133),"",'Data Summary'!A133)</f>
        <v/>
      </c>
      <c r="B131" s="129"/>
      <c r="L131" s="129"/>
      <c r="V131" s="129"/>
      <c r="AF131" s="129"/>
      <c r="AP131" s="129"/>
      <c r="AZ131" s="129"/>
      <c r="BA131" s="129"/>
      <c r="BB131" s="129"/>
      <c r="BC131" s="129"/>
      <c r="BD131" s="129"/>
      <c r="BE131" s="129"/>
      <c r="BF131" s="129"/>
      <c r="BG131" s="129"/>
      <c r="BJ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413" t="str">
        <f ca="true">IF(ISBLANK('Data Summary'!A134),"",'Data Summary'!A134)</f>
        <v/>
      </c>
      <c r="B132" s="129"/>
      <c r="L132" s="129"/>
      <c r="V132" s="129"/>
      <c r="AF132" s="129"/>
      <c r="AP132" s="129"/>
      <c r="AZ132" s="129"/>
      <c r="BA132" s="129"/>
      <c r="BB132" s="129"/>
      <c r="BC132" s="129"/>
      <c r="BD132" s="129"/>
      <c r="BE132" s="129"/>
      <c r="BF132" s="129"/>
      <c r="BG132" s="129"/>
      <c r="BJ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413" t="str">
        <f ca="true">IF(ISBLANK('Data Summary'!A135),"",'Data Summary'!A135)</f>
        <v/>
      </c>
      <c r="B133" s="129"/>
      <c r="L133" s="129"/>
      <c r="V133" s="129"/>
      <c r="AF133" s="129"/>
      <c r="AP133" s="129"/>
      <c r="AZ133" s="129"/>
      <c r="BA133" s="129"/>
      <c r="BB133" s="129"/>
      <c r="BC133" s="129"/>
      <c r="BD133" s="129"/>
      <c r="BE133" s="129"/>
      <c r="BF133" s="129"/>
      <c r="BG133" s="129"/>
      <c r="BJ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413" t="str">
        <f ca="true">IF(ISBLANK('Data Summary'!A136),"",'Data Summary'!A136)</f>
        <v/>
      </c>
      <c r="B134" s="129"/>
      <c r="L134" s="129"/>
      <c r="V134" s="129"/>
      <c r="AF134" s="129"/>
      <c r="AP134" s="129"/>
      <c r="AZ134" s="129"/>
      <c r="BA134" s="129"/>
      <c r="BB134" s="129"/>
      <c r="BC134" s="129"/>
      <c r="BD134" s="129"/>
      <c r="BE134" s="129"/>
      <c r="BF134" s="129"/>
      <c r="BG134" s="129"/>
      <c r="BJ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413" t="str">
        <f ca="true">IF(ISBLANK('Data Summary'!A137),"",'Data Summary'!A137)</f>
        <v/>
      </c>
      <c r="B135" s="129"/>
      <c r="L135" s="129"/>
      <c r="V135" s="129"/>
      <c r="AF135" s="129"/>
      <c r="AP135" s="129"/>
      <c r="AZ135" s="129"/>
      <c r="BA135" s="129"/>
      <c r="BB135" s="129"/>
      <c r="BC135" s="129"/>
      <c r="BD135" s="129"/>
      <c r="BE135" s="129"/>
      <c r="BF135" s="129"/>
      <c r="BG135" s="129"/>
      <c r="BJ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413" t="str">
        <f ca="true">IF(ISBLANK('Data Summary'!A138),"",'Data Summary'!A138)</f>
        <v/>
      </c>
      <c r="B136" s="129"/>
      <c r="L136" s="129"/>
      <c r="V136" s="129"/>
      <c r="AF136" s="129"/>
      <c r="AP136" s="129"/>
      <c r="AZ136" s="129"/>
      <c r="BA136" s="129"/>
      <c r="BB136" s="129"/>
      <c r="BC136" s="129"/>
      <c r="BD136" s="129"/>
      <c r="BE136" s="129"/>
      <c r="BF136" s="129"/>
      <c r="BG136" s="129"/>
      <c r="BJ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413" t="str">
        <f ca="true">IF(ISBLANK('Data Summary'!A139),"",'Data Summary'!A139)</f>
        <v/>
      </c>
      <c r="B137" s="129"/>
      <c r="L137" s="129"/>
      <c r="V137" s="129"/>
      <c r="AF137" s="129"/>
      <c r="AP137" s="129"/>
      <c r="AZ137" s="129"/>
      <c r="BA137" s="129"/>
      <c r="BB137" s="129"/>
      <c r="BC137" s="129"/>
      <c r="BD137" s="129"/>
      <c r="BE137" s="129"/>
      <c r="BF137" s="129"/>
      <c r="BG137" s="129"/>
      <c r="BJ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413" t="str">
        <f ca="true">IF(ISBLANK('Data Summary'!A140),"",'Data Summary'!A140)</f>
        <v/>
      </c>
      <c r="B138" s="129"/>
      <c r="L138" s="129"/>
      <c r="V138" s="129"/>
      <c r="AF138" s="129"/>
      <c r="AP138" s="129"/>
      <c r="AZ138" s="129"/>
      <c r="BA138" s="129"/>
      <c r="BB138" s="129"/>
      <c r="BC138" s="129"/>
      <c r="BD138" s="129"/>
      <c r="BE138" s="129"/>
      <c r="BF138" s="129"/>
      <c r="BG138" s="129"/>
      <c r="BJ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413" t="str">
        <f ca="true">IF(ISBLANK('Data Summary'!A141),"",'Data Summary'!A141)</f>
        <v/>
      </c>
      <c r="B139" s="129"/>
      <c r="L139" s="129"/>
      <c r="V139" s="129"/>
      <c r="AF139" s="129"/>
      <c r="AP139" s="129"/>
      <c r="AZ139" s="129"/>
      <c r="BA139" s="129"/>
      <c r="BB139" s="129"/>
      <c r="BC139" s="129"/>
      <c r="BD139" s="129"/>
      <c r="BE139" s="129"/>
      <c r="BF139" s="129"/>
      <c r="BG139" s="129"/>
      <c r="BJ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413" t="str">
        <f ca="true">IF(ISBLANK('Data Summary'!A142),"",'Data Summary'!A142)</f>
        <v/>
      </c>
      <c r="B140" s="129"/>
      <c r="L140" s="129"/>
      <c r="V140" s="129"/>
      <c r="AF140" s="129"/>
      <c r="AP140" s="129"/>
      <c r="AZ140" s="129"/>
      <c r="BA140" s="129"/>
      <c r="BB140" s="129"/>
      <c r="BC140" s="129"/>
      <c r="BD140" s="129"/>
      <c r="BE140" s="129"/>
      <c r="BF140" s="129"/>
      <c r="BG140" s="129"/>
      <c r="BJ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413" t="str">
        <f ca="true">IF(ISBLANK('Data Summary'!A143),"",'Data Summary'!A143)</f>
        <v/>
      </c>
      <c r="B141" s="129"/>
      <c r="L141" s="129"/>
      <c r="V141" s="129"/>
      <c r="AF141" s="129"/>
      <c r="AP141" s="129"/>
      <c r="AZ141" s="129"/>
      <c r="BA141" s="129"/>
      <c r="BB141" s="129"/>
      <c r="BC141" s="129"/>
      <c r="BD141" s="129"/>
      <c r="BE141" s="129"/>
      <c r="BF141" s="129"/>
      <c r="BG141" s="129"/>
      <c r="BJ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413" t="str">
        <f ca="true">IF(ISBLANK('Data Summary'!A144),"",'Data Summary'!A144)</f>
        <v/>
      </c>
      <c r="B142" s="129"/>
      <c r="L142" s="129"/>
      <c r="V142" s="129"/>
      <c r="AF142" s="129"/>
      <c r="AP142" s="129"/>
      <c r="AZ142" s="129"/>
      <c r="BA142" s="129"/>
      <c r="BB142" s="129"/>
      <c r="BC142" s="129"/>
      <c r="BD142" s="129"/>
      <c r="BE142" s="129"/>
      <c r="BF142" s="129"/>
      <c r="BG142" s="129"/>
      <c r="BJ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413" t="str">
        <f ca="true">IF(ISBLANK('Data Summary'!A145),"",'Data Summary'!A145)</f>
        <v/>
      </c>
      <c r="B143" s="129"/>
      <c r="L143" s="129"/>
      <c r="V143" s="129"/>
      <c r="AF143" s="129"/>
      <c r="AP143" s="129"/>
      <c r="AZ143" s="129"/>
      <c r="BA143" s="129"/>
      <c r="BB143" s="129"/>
      <c r="BC143" s="129"/>
      <c r="BD143" s="129"/>
      <c r="BE143" s="129"/>
      <c r="BF143" s="129"/>
      <c r="BG143" s="129"/>
      <c r="BJ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413" t="str">
        <f ca="true">IF(ISBLANK('Data Summary'!A146),"",'Data Summary'!A146)</f>
        <v/>
      </c>
      <c r="B144" s="129"/>
      <c r="L144" s="129"/>
      <c r="V144" s="129"/>
      <c r="AF144" s="129"/>
      <c r="AP144" s="129"/>
      <c r="AZ144" s="129"/>
      <c r="BA144" s="129"/>
      <c r="BB144" s="129"/>
      <c r="BC144" s="129"/>
      <c r="BD144" s="129"/>
      <c r="BE144" s="129"/>
      <c r="BF144" s="129"/>
      <c r="BG144" s="129"/>
      <c r="BJ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413" t="str">
        <f ca="true">IF(ISBLANK('Data Summary'!A147),"",'Data Summary'!A147)</f>
        <v/>
      </c>
      <c r="B145" s="129"/>
      <c r="L145" s="129"/>
      <c r="V145" s="129"/>
      <c r="AF145" s="129"/>
      <c r="AP145" s="129"/>
      <c r="AZ145" s="129"/>
      <c r="BA145" s="129"/>
      <c r="BB145" s="129"/>
      <c r="BC145" s="129"/>
      <c r="BD145" s="129"/>
      <c r="BE145" s="129"/>
      <c r="BF145" s="129"/>
      <c r="BG145" s="129"/>
      <c r="BJ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413" t="str">
        <f ca="true">IF(ISBLANK('Data Summary'!A148),"",'Data Summary'!A148)</f>
        <v/>
      </c>
      <c r="B146" s="129"/>
      <c r="L146" s="129"/>
      <c r="V146" s="129"/>
      <c r="AF146" s="129"/>
      <c r="AP146" s="129"/>
      <c r="AZ146" s="129"/>
      <c r="BA146" s="129"/>
      <c r="BB146" s="129"/>
      <c r="BC146" s="129"/>
      <c r="BD146" s="129"/>
      <c r="BE146" s="129"/>
      <c r="BF146" s="129"/>
      <c r="BG146" s="129"/>
      <c r="BJ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413" t="str">
        <f ca="true">IF(ISBLANK('Data Summary'!A149),"",'Data Summary'!A149)</f>
        <v/>
      </c>
      <c r="B147" s="129"/>
      <c r="L147" s="129"/>
      <c r="V147" s="129"/>
      <c r="AF147" s="129"/>
      <c r="AP147" s="129"/>
      <c r="AZ147" s="129"/>
      <c r="BA147" s="129"/>
      <c r="BB147" s="129"/>
      <c r="BC147" s="129"/>
      <c r="BD147" s="129"/>
      <c r="BE147" s="129"/>
      <c r="BF147" s="129"/>
      <c r="BG147" s="129"/>
      <c r="BJ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413" t="str">
        <f ca="true">IF(ISBLANK('Data Summary'!A150),"",'Data Summary'!A150)</f>
        <v/>
      </c>
      <c r="B148" s="129"/>
      <c r="L148" s="129"/>
      <c r="V148" s="129"/>
      <c r="AF148" s="129"/>
      <c r="AP148" s="129"/>
      <c r="AZ148" s="129"/>
      <c r="BA148" s="129"/>
      <c r="BB148" s="129"/>
      <c r="BC148" s="129"/>
      <c r="BD148" s="129"/>
      <c r="BE148" s="129"/>
      <c r="BF148" s="129"/>
      <c r="BG148" s="129"/>
      <c r="BJ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413" t="str">
        <f ca="true">IF(ISBLANK('Data Summary'!A151),"",'Data Summary'!A151)</f>
        <v/>
      </c>
      <c r="B149" s="129"/>
      <c r="L149" s="129"/>
      <c r="V149" s="129"/>
      <c r="AF149" s="129"/>
      <c r="AP149" s="129"/>
      <c r="AZ149" s="129"/>
      <c r="BA149" s="129"/>
      <c r="BB149" s="129"/>
      <c r="BC149" s="129"/>
      <c r="BD149" s="129"/>
      <c r="BE149" s="129"/>
      <c r="BF149" s="129"/>
      <c r="BG149" s="129"/>
      <c r="BJ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413" t="str">
        <f ca="true">IF(ISBLANK('Data Summary'!A152),"",'Data Summary'!A152)</f>
        <v/>
      </c>
      <c r="B150" s="129"/>
      <c r="L150" s="129"/>
      <c r="V150" s="129"/>
      <c r="AF150" s="129"/>
      <c r="AP150" s="129"/>
      <c r="AZ150" s="129"/>
      <c r="BA150" s="129"/>
      <c r="BB150" s="129"/>
      <c r="BC150" s="129"/>
      <c r="BD150" s="129"/>
      <c r="BE150" s="129"/>
      <c r="BF150" s="129"/>
      <c r="BG150" s="129"/>
      <c r="BJ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413" t="str">
        <f ca="true">IF(ISBLANK('Data Summary'!A153),"",'Data Summary'!A153)</f>
        <v/>
      </c>
      <c r="B151" s="129"/>
      <c r="L151" s="129"/>
      <c r="V151" s="129"/>
      <c r="AF151" s="129"/>
      <c r="AP151" s="129"/>
      <c r="AZ151" s="129"/>
      <c r="BA151" s="129"/>
      <c r="BB151" s="129"/>
      <c r="BC151" s="129"/>
      <c r="BD151" s="129"/>
      <c r="BE151" s="129"/>
      <c r="BF151" s="129"/>
      <c r="BG151" s="129"/>
      <c r="BJ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411"/>
      <c r="B152" s="129"/>
      <c r="L152" s="129"/>
      <c r="V152" s="129"/>
      <c r="AF152" s="129"/>
      <c r="AP152" s="129"/>
      <c r="AZ152" s="129"/>
      <c r="BA152" s="129"/>
      <c r="BB152" s="129"/>
      <c r="BC152" s="129"/>
      <c r="BD152" s="129"/>
      <c r="BE152" s="129"/>
      <c r="BF152" s="129"/>
      <c r="BG152" s="129"/>
      <c r="BJ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411"/>
      <c r="B153" s="129"/>
      <c r="L153" s="129"/>
      <c r="V153" s="129"/>
      <c r="AF153" s="129"/>
      <c r="AP153" s="129"/>
      <c r="AZ153" s="129"/>
      <c r="BA153" s="129"/>
      <c r="BB153" s="129"/>
      <c r="BC153" s="129"/>
      <c r="BD153" s="129"/>
      <c r="BE153" s="129"/>
      <c r="BF153" s="129"/>
      <c r="BG153" s="129"/>
      <c r="BJ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411"/>
      <c r="B154" s="129"/>
      <c r="L154" s="129"/>
      <c r="V154" s="129"/>
      <c r="AF154" s="129"/>
      <c r="AP154" s="129"/>
      <c r="AZ154" s="129"/>
      <c r="BA154" s="129"/>
      <c r="BB154" s="129"/>
      <c r="BC154" s="129"/>
      <c r="BD154" s="129"/>
      <c r="BE154" s="129"/>
      <c r="BF154" s="129"/>
      <c r="BG154" s="129"/>
      <c r="BJ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411"/>
      <c r="B155" s="129"/>
      <c r="L155" s="129"/>
      <c r="V155" s="129"/>
      <c r="AF155" s="129"/>
      <c r="AP155" s="129"/>
      <c r="AZ155" s="129"/>
      <c r="BA155" s="129"/>
      <c r="BB155" s="129"/>
      <c r="BC155" s="129"/>
      <c r="BD155" s="129"/>
      <c r="BE155" s="129"/>
      <c r="BF155" s="129"/>
      <c r="BG155" s="129"/>
      <c r="BJ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411"/>
      <c r="B156" s="129"/>
      <c r="L156" s="129"/>
      <c r="V156" s="129"/>
      <c r="AF156" s="129"/>
      <c r="AP156" s="129"/>
      <c r="AZ156" s="129"/>
      <c r="BA156" s="129"/>
      <c r="BB156" s="129"/>
      <c r="BC156" s="129"/>
      <c r="BD156" s="129"/>
      <c r="BE156" s="129"/>
      <c r="BF156" s="129"/>
      <c r="BG156" s="129"/>
      <c r="BJ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411"/>
      <c r="B157" s="129"/>
      <c r="L157" s="129"/>
      <c r="V157" s="129"/>
      <c r="AF157" s="129"/>
      <c r="AP157" s="129"/>
      <c r="AZ157" s="129"/>
      <c r="BA157" s="129"/>
      <c r="BB157" s="129"/>
      <c r="BC157" s="129"/>
      <c r="BD157" s="129"/>
      <c r="BE157" s="129"/>
      <c r="BF157" s="129"/>
      <c r="BG157" s="129"/>
      <c r="BJ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411"/>
      <c r="B158" s="129"/>
      <c r="L158" s="129"/>
      <c r="V158" s="129"/>
      <c r="AF158" s="129"/>
      <c r="AP158" s="129"/>
      <c r="AZ158" s="129"/>
      <c r="BA158" s="129"/>
      <c r="BB158" s="129"/>
      <c r="BC158" s="129"/>
      <c r="BD158" s="129"/>
      <c r="BE158" s="129"/>
      <c r="BF158" s="129"/>
      <c r="BG158" s="129"/>
      <c r="BJ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411"/>
      <c r="B159" s="129"/>
      <c r="L159" s="129"/>
      <c r="V159" s="129"/>
      <c r="AF159" s="129"/>
      <c r="AP159" s="129"/>
      <c r="AZ159" s="129"/>
      <c r="BA159" s="129"/>
      <c r="BB159" s="129"/>
      <c r="BC159" s="129"/>
      <c r="BD159" s="129"/>
      <c r="BE159" s="129"/>
      <c r="BF159" s="129"/>
      <c r="BG159" s="129"/>
      <c r="BJ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411"/>
      <c r="B160" s="129"/>
      <c r="L160" s="129"/>
      <c r="V160" s="129"/>
      <c r="AF160" s="129"/>
      <c r="AP160" s="129"/>
      <c r="AZ160" s="129"/>
      <c r="BA160" s="129"/>
      <c r="BB160" s="129"/>
      <c r="BC160" s="129"/>
      <c r="BD160" s="129"/>
      <c r="BE160" s="129"/>
      <c r="BF160" s="129"/>
      <c r="BG160" s="129"/>
      <c r="BJ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411"/>
      <c r="B161" s="129"/>
      <c r="L161" s="129"/>
      <c r="V161" s="129"/>
      <c r="AF161" s="129"/>
      <c r="AP161" s="129"/>
      <c r="AZ161" s="129"/>
      <c r="BA161" s="129"/>
      <c r="BB161" s="129"/>
      <c r="BC161" s="129"/>
      <c r="BD161" s="129"/>
      <c r="BE161" s="129"/>
      <c r="BF161" s="129"/>
      <c r="BG161" s="129"/>
      <c r="BJ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411"/>
      <c r="B162" s="129"/>
      <c r="L162" s="129"/>
      <c r="V162" s="129"/>
      <c r="AF162" s="129"/>
      <c r="AP162" s="129"/>
      <c r="AZ162" s="129"/>
      <c r="BA162" s="129"/>
      <c r="BB162" s="129"/>
      <c r="BC162" s="129"/>
      <c r="BD162" s="129"/>
      <c r="BE162" s="129"/>
      <c r="BF162" s="129"/>
      <c r="BG162" s="129"/>
      <c r="BJ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411"/>
      <c r="B163" s="129"/>
      <c r="L163" s="129"/>
      <c r="V163" s="129"/>
      <c r="AF163" s="129"/>
      <c r="AP163" s="129"/>
      <c r="AZ163" s="129"/>
      <c r="BA163" s="129"/>
      <c r="BB163" s="129"/>
      <c r="BC163" s="129"/>
      <c r="BD163" s="129"/>
      <c r="BE163" s="129"/>
      <c r="BF163" s="129"/>
      <c r="BG163" s="129"/>
      <c r="BJ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411"/>
      <c r="B164" s="129"/>
      <c r="L164" s="129"/>
      <c r="V164" s="129"/>
      <c r="AF164" s="129"/>
      <c r="AP164" s="129"/>
      <c r="AZ164" s="129"/>
      <c r="BA164" s="129"/>
      <c r="BB164" s="129"/>
      <c r="BC164" s="129"/>
      <c r="BD164" s="129"/>
      <c r="BE164" s="129"/>
      <c r="BF164" s="129"/>
      <c r="BG164" s="129"/>
      <c r="BJ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411"/>
      <c r="B165" s="129"/>
      <c r="L165" s="129"/>
      <c r="V165" s="129"/>
      <c r="AF165" s="129"/>
      <c r="AP165" s="129"/>
      <c r="AZ165" s="129"/>
      <c r="BA165" s="129"/>
      <c r="BB165" s="129"/>
      <c r="BC165" s="129"/>
      <c r="BD165" s="129"/>
      <c r="BE165" s="129"/>
      <c r="BF165" s="129"/>
      <c r="BG165" s="129"/>
      <c r="BJ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411"/>
      <c r="B166" s="129"/>
      <c r="L166" s="129"/>
      <c r="V166" s="129"/>
      <c r="AF166" s="129"/>
      <c r="AP166" s="129"/>
      <c r="AZ166" s="129"/>
      <c r="BA166" s="129"/>
      <c r="BB166" s="129"/>
      <c r="BC166" s="129"/>
      <c r="BD166" s="129"/>
      <c r="BE166" s="129"/>
      <c r="BF166" s="129"/>
      <c r="BG166" s="129"/>
      <c r="BJ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411"/>
      <c r="B167" s="129"/>
      <c r="L167" s="129"/>
      <c r="V167" s="129"/>
      <c r="AF167" s="129"/>
      <c r="AP167" s="129"/>
      <c r="AZ167" s="129"/>
      <c r="BA167" s="129"/>
      <c r="BB167" s="129"/>
      <c r="BC167" s="129"/>
      <c r="BD167" s="129"/>
      <c r="BE167" s="129"/>
      <c r="BF167" s="129"/>
      <c r="BG167" s="129"/>
      <c r="BJ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411"/>
      <c r="B168" s="129"/>
      <c r="L168" s="129"/>
      <c r="V168" s="129"/>
      <c r="AF168" s="129"/>
      <c r="AP168" s="129"/>
      <c r="AZ168" s="129"/>
      <c r="BA168" s="129"/>
      <c r="BB168" s="129"/>
      <c r="BC168" s="129"/>
      <c r="BD168" s="129"/>
      <c r="BE168" s="129"/>
      <c r="BF168" s="129"/>
      <c r="BG168" s="129"/>
      <c r="BJ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411"/>
      <c r="B169" s="129"/>
      <c r="L169" s="129"/>
      <c r="V169" s="129"/>
      <c r="AF169" s="129"/>
      <c r="AP169" s="129"/>
      <c r="AZ169" s="129"/>
      <c r="BA169" s="129"/>
      <c r="BB169" s="129"/>
      <c r="BC169" s="129"/>
      <c r="BD169" s="129"/>
      <c r="BE169" s="129"/>
      <c r="BF169" s="129"/>
      <c r="BG169" s="129"/>
      <c r="BJ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411"/>
      <c r="B170" s="129"/>
      <c r="L170" s="129"/>
      <c r="V170" s="129"/>
      <c r="AF170" s="129"/>
      <c r="AP170" s="129"/>
      <c r="AZ170" s="129"/>
      <c r="BA170" s="129"/>
      <c r="BB170" s="129"/>
      <c r="BC170" s="129"/>
      <c r="BD170" s="129"/>
      <c r="BE170" s="129"/>
      <c r="BF170" s="129"/>
      <c r="BG170" s="129"/>
      <c r="BJ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411"/>
      <c r="B171" s="129"/>
      <c r="L171" s="129"/>
      <c r="V171" s="129"/>
      <c r="AF171" s="129"/>
      <c r="AP171" s="129"/>
      <c r="AZ171" s="129"/>
      <c r="BA171" s="129"/>
      <c r="BB171" s="129"/>
      <c r="BC171" s="129"/>
      <c r="BD171" s="129"/>
      <c r="BE171" s="129"/>
      <c r="BF171" s="129"/>
      <c r="BG171" s="129"/>
      <c r="BJ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411"/>
      <c r="B172" s="129"/>
      <c r="L172" s="129"/>
      <c r="V172" s="129"/>
      <c r="AF172" s="129"/>
      <c r="AP172" s="129"/>
      <c r="AZ172" s="129"/>
      <c r="BA172" s="129"/>
      <c r="BB172" s="129"/>
      <c r="BC172" s="129"/>
      <c r="BD172" s="129"/>
      <c r="BE172" s="129"/>
      <c r="BF172" s="129"/>
      <c r="BG172" s="129"/>
      <c r="BJ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411"/>
      <c r="B173" s="129"/>
      <c r="L173" s="129"/>
      <c r="V173" s="129"/>
      <c r="AF173" s="129"/>
      <c r="AP173" s="129"/>
      <c r="AZ173" s="129"/>
      <c r="BA173" s="129"/>
      <c r="BB173" s="129"/>
      <c r="BC173" s="129"/>
      <c r="BD173" s="129"/>
      <c r="BE173" s="129"/>
      <c r="BF173" s="129"/>
      <c r="BG173" s="129"/>
      <c r="BJ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411"/>
      <c r="B174" s="129"/>
      <c r="L174" s="129"/>
      <c r="V174" s="129"/>
      <c r="AF174" s="129"/>
      <c r="AP174" s="129"/>
      <c r="AZ174" s="129"/>
      <c r="BA174" s="129"/>
      <c r="BB174" s="129"/>
      <c r="BC174" s="129"/>
      <c r="BD174" s="129"/>
      <c r="BE174" s="129"/>
      <c r="BF174" s="129"/>
      <c r="BG174" s="129"/>
      <c r="BJ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411"/>
      <c r="B175" s="129"/>
      <c r="L175" s="129"/>
      <c r="V175" s="129"/>
      <c r="AF175" s="129"/>
      <c r="AP175" s="129"/>
      <c r="AZ175" s="129"/>
      <c r="BA175" s="129"/>
      <c r="BB175" s="129"/>
      <c r="BC175" s="129"/>
      <c r="BD175" s="129"/>
      <c r="BE175" s="129"/>
      <c r="BF175" s="129"/>
      <c r="BG175" s="129"/>
      <c r="BJ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411"/>
      <c r="B176" s="129"/>
      <c r="L176" s="129"/>
      <c r="V176" s="129"/>
      <c r="AF176" s="129"/>
      <c r="AP176" s="129"/>
      <c r="AZ176" s="129"/>
      <c r="BA176" s="129"/>
      <c r="BB176" s="129"/>
      <c r="BC176" s="129"/>
      <c r="BD176" s="129"/>
      <c r="BE176" s="129"/>
      <c r="BF176" s="129"/>
      <c r="BG176" s="129"/>
      <c r="BJ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411"/>
      <c r="B177" s="129"/>
      <c r="L177" s="129"/>
      <c r="V177" s="129"/>
      <c r="AF177" s="129"/>
      <c r="AP177" s="129"/>
      <c r="AZ177" s="129"/>
      <c r="BA177" s="129"/>
      <c r="BB177" s="129"/>
      <c r="BC177" s="129"/>
      <c r="BD177" s="129"/>
      <c r="BE177" s="129"/>
      <c r="BF177" s="129"/>
      <c r="BG177" s="129"/>
      <c r="BJ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411"/>
      <c r="B178" s="129"/>
      <c r="L178" s="129"/>
      <c r="V178" s="129"/>
      <c r="AF178" s="129"/>
      <c r="AP178" s="129"/>
      <c r="AZ178" s="129"/>
      <c r="BA178" s="129"/>
      <c r="BB178" s="129"/>
      <c r="BC178" s="129"/>
      <c r="BD178" s="129"/>
      <c r="BE178" s="129"/>
      <c r="BF178" s="129"/>
      <c r="BG178" s="129"/>
      <c r="BJ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411"/>
      <c r="B179" s="129"/>
      <c r="L179" s="129"/>
      <c r="V179" s="129"/>
      <c r="AF179" s="129"/>
      <c r="AP179" s="129"/>
      <c r="AZ179" s="129"/>
      <c r="BA179" s="129"/>
      <c r="BB179" s="129"/>
      <c r="BC179" s="129"/>
      <c r="BD179" s="129"/>
      <c r="BE179" s="129"/>
      <c r="BF179" s="129"/>
      <c r="BG179" s="129"/>
      <c r="BJ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411"/>
      <c r="B180" s="129"/>
      <c r="L180" s="129"/>
      <c r="V180" s="129"/>
      <c r="AF180" s="129"/>
      <c r="AP180" s="129"/>
      <c r="AZ180" s="129"/>
      <c r="BA180" s="129"/>
      <c r="BB180" s="129"/>
      <c r="BC180" s="129"/>
      <c r="BD180" s="129"/>
      <c r="BE180" s="129"/>
      <c r="BF180" s="129"/>
      <c r="BG180" s="129"/>
      <c r="BJ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411"/>
      <c r="B181" s="129"/>
      <c r="L181" s="129"/>
      <c r="V181" s="129"/>
      <c r="AF181" s="129"/>
      <c r="AP181" s="129"/>
      <c r="AZ181" s="129"/>
      <c r="BA181" s="129"/>
      <c r="BB181" s="129"/>
      <c r="BC181" s="129"/>
      <c r="BD181" s="129"/>
      <c r="BE181" s="129"/>
      <c r="BF181" s="129"/>
      <c r="BG181" s="129"/>
      <c r="BJ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411"/>
      <c r="B182" s="129"/>
      <c r="L182" s="129"/>
      <c r="V182" s="129"/>
      <c r="AF182" s="129"/>
      <c r="AP182" s="129"/>
      <c r="AZ182" s="129"/>
      <c r="BA182" s="129"/>
      <c r="BB182" s="129"/>
      <c r="BC182" s="129"/>
      <c r="BD182" s="129"/>
      <c r="BE182" s="129"/>
      <c r="BF182" s="129"/>
      <c r="BG182" s="129"/>
      <c r="BJ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411"/>
      <c r="B183" s="129"/>
      <c r="L183" s="129"/>
      <c r="V183" s="129"/>
      <c r="AF183" s="129"/>
      <c r="AP183" s="129"/>
      <c r="AZ183" s="129"/>
      <c r="BA183" s="129"/>
      <c r="BB183" s="129"/>
      <c r="BC183" s="129"/>
      <c r="BD183" s="129"/>
      <c r="BE183" s="129"/>
      <c r="BF183" s="129"/>
      <c r="BG183" s="129"/>
      <c r="BJ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411"/>
      <c r="B184" s="129"/>
      <c r="L184" s="129"/>
      <c r="V184" s="129"/>
      <c r="AF184" s="129"/>
      <c r="AP184" s="129"/>
      <c r="AZ184" s="129"/>
      <c r="BA184" s="129"/>
      <c r="BB184" s="129"/>
      <c r="BC184" s="129"/>
      <c r="BD184" s="129"/>
      <c r="BE184" s="129"/>
      <c r="BF184" s="129"/>
      <c r="BG184" s="129"/>
      <c r="BJ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411"/>
      <c r="B185" s="129"/>
      <c r="L185" s="129"/>
      <c r="V185" s="129"/>
      <c r="AF185" s="129"/>
      <c r="AP185" s="129"/>
      <c r="AZ185" s="129"/>
      <c r="BA185" s="129"/>
      <c r="BB185" s="129"/>
      <c r="BC185" s="129"/>
      <c r="BD185" s="129"/>
      <c r="BE185" s="129"/>
      <c r="BF185" s="129"/>
      <c r="BG185" s="129"/>
      <c r="BJ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411"/>
      <c r="B186" s="129"/>
      <c r="L186" s="129"/>
      <c r="V186" s="129"/>
      <c r="AF186" s="129"/>
      <c r="AP186" s="129"/>
      <c r="AZ186" s="129"/>
      <c r="BA186" s="129"/>
      <c r="BB186" s="129"/>
      <c r="BC186" s="129"/>
      <c r="BD186" s="129"/>
      <c r="BE186" s="129"/>
      <c r="BF186" s="129"/>
      <c r="BG186" s="129"/>
      <c r="BJ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411"/>
      <c r="B187" s="129"/>
      <c r="L187" s="129"/>
      <c r="V187" s="129"/>
      <c r="AF187" s="129"/>
      <c r="AP187" s="129"/>
      <c r="AZ187" s="129"/>
      <c r="BA187" s="129"/>
      <c r="BB187" s="129"/>
      <c r="BC187" s="129"/>
      <c r="BD187" s="129"/>
      <c r="BE187" s="129"/>
      <c r="BF187" s="129"/>
      <c r="BG187" s="129"/>
      <c r="BJ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411"/>
      <c r="B188" s="129"/>
      <c r="L188" s="129"/>
      <c r="V188" s="129"/>
      <c r="AF188" s="129"/>
      <c r="AP188" s="129"/>
      <c r="AZ188" s="129"/>
      <c r="BA188" s="129"/>
      <c r="BB188" s="129"/>
      <c r="BC188" s="129"/>
      <c r="BD188" s="129"/>
      <c r="BE188" s="129"/>
      <c r="BF188" s="129"/>
      <c r="BG188" s="129"/>
      <c r="BJ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411"/>
      <c r="B189" s="129"/>
      <c r="L189" s="129"/>
      <c r="V189" s="129"/>
      <c r="AF189" s="129"/>
      <c r="AP189" s="129"/>
      <c r="AZ189" s="129"/>
      <c r="BA189" s="129"/>
      <c r="BB189" s="129"/>
      <c r="BC189" s="129"/>
      <c r="BD189" s="129"/>
      <c r="BE189" s="129"/>
      <c r="BF189" s="129"/>
      <c r="BG189" s="129"/>
      <c r="BJ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411"/>
      <c r="B190" s="129"/>
      <c r="L190" s="129"/>
      <c r="V190" s="129"/>
      <c r="AF190" s="129"/>
      <c r="AP190" s="129"/>
      <c r="AZ190" s="129"/>
      <c r="BA190" s="129"/>
      <c r="BB190" s="129"/>
      <c r="BC190" s="129"/>
      <c r="BD190" s="129"/>
      <c r="BE190" s="129"/>
      <c r="BF190" s="129"/>
      <c r="BG190" s="129"/>
      <c r="BJ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411"/>
      <c r="B191" s="129"/>
      <c r="L191" s="129"/>
      <c r="V191" s="129"/>
      <c r="AF191" s="129"/>
      <c r="AP191" s="129"/>
      <c r="AZ191" s="129"/>
      <c r="BA191" s="129"/>
      <c r="BB191" s="129"/>
      <c r="BC191" s="129"/>
      <c r="BD191" s="129"/>
      <c r="BE191" s="129"/>
      <c r="BF191" s="129"/>
      <c r="BG191" s="129"/>
      <c r="BJ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411"/>
      <c r="B192" s="129"/>
      <c r="L192" s="129"/>
      <c r="V192" s="129"/>
      <c r="AF192" s="129"/>
      <c r="AP192" s="129"/>
      <c r="AZ192" s="129"/>
      <c r="BA192" s="129"/>
      <c r="BB192" s="129"/>
      <c r="BC192" s="129"/>
      <c r="BD192" s="129"/>
      <c r="BE192" s="129"/>
      <c r="BF192" s="129"/>
      <c r="BG192" s="129"/>
      <c r="BJ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411"/>
      <c r="B193" s="129"/>
      <c r="L193" s="129"/>
      <c r="V193" s="129"/>
      <c r="AF193" s="129"/>
      <c r="AP193" s="129"/>
      <c r="AZ193" s="129"/>
      <c r="BA193" s="129"/>
      <c r="BB193" s="129"/>
      <c r="BC193" s="129"/>
      <c r="BD193" s="129"/>
      <c r="BE193" s="129"/>
      <c r="BF193" s="129"/>
      <c r="BG193" s="129"/>
      <c r="BJ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411"/>
      <c r="B194" s="129"/>
      <c r="L194" s="129"/>
      <c r="V194" s="129"/>
      <c r="AF194" s="129"/>
      <c r="AP194" s="129"/>
      <c r="AZ194" s="129"/>
      <c r="BA194" s="129"/>
      <c r="BB194" s="129"/>
      <c r="BC194" s="129"/>
      <c r="BD194" s="129"/>
      <c r="BE194" s="129"/>
      <c r="BF194" s="129"/>
      <c r="BG194" s="129"/>
      <c r="BJ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411"/>
      <c r="B195" s="129"/>
      <c r="L195" s="129"/>
      <c r="V195" s="129"/>
      <c r="AF195" s="129"/>
      <c r="AP195" s="129"/>
      <c r="AZ195" s="129"/>
      <c r="BA195" s="129"/>
      <c r="BB195" s="129"/>
      <c r="BC195" s="129"/>
      <c r="BD195" s="129"/>
      <c r="BE195" s="129"/>
      <c r="BF195" s="129"/>
      <c r="BG195" s="129"/>
      <c r="BJ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411"/>
      <c r="B196" s="129"/>
      <c r="L196" s="129"/>
      <c r="V196" s="129"/>
      <c r="AF196" s="129"/>
      <c r="AP196" s="129"/>
      <c r="AZ196" s="129"/>
      <c r="BA196" s="129"/>
      <c r="BB196" s="129"/>
      <c r="BC196" s="129"/>
      <c r="BD196" s="129"/>
      <c r="BE196" s="129"/>
      <c r="BF196" s="129"/>
      <c r="BG196" s="129"/>
      <c r="BJ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411"/>
      <c r="B197" s="129"/>
      <c r="L197" s="129"/>
      <c r="V197" s="129"/>
      <c r="AF197" s="129"/>
      <c r="AP197" s="129"/>
      <c r="AZ197" s="129"/>
      <c r="BA197" s="129"/>
      <c r="BB197" s="129"/>
      <c r="BC197" s="129"/>
      <c r="BD197" s="129"/>
      <c r="BE197" s="129"/>
      <c r="BF197" s="129"/>
      <c r="BG197" s="129"/>
      <c r="BJ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411"/>
      <c r="B198" s="129"/>
      <c r="L198" s="129"/>
      <c r="V198" s="129"/>
      <c r="AF198" s="129"/>
      <c r="AP198" s="129"/>
      <c r="AZ198" s="129"/>
      <c r="BA198" s="129"/>
      <c r="BB198" s="129"/>
      <c r="BC198" s="129"/>
      <c r="BD198" s="129"/>
      <c r="BE198" s="129"/>
      <c r="BF198" s="129"/>
      <c r="BG198" s="129"/>
      <c r="BJ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411"/>
      <c r="B199" s="129"/>
      <c r="L199" s="129"/>
      <c r="V199" s="129"/>
      <c r="AF199" s="129"/>
      <c r="AP199" s="129"/>
      <c r="AZ199" s="129"/>
      <c r="BA199" s="129"/>
      <c r="BB199" s="129"/>
      <c r="BC199" s="129"/>
      <c r="BD199" s="129"/>
      <c r="BE199" s="129"/>
      <c r="BF199" s="129"/>
      <c r="BG199" s="129"/>
      <c r="BJ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411"/>
      <c r="B200" s="129"/>
      <c r="L200" s="129"/>
      <c r="V200" s="129"/>
      <c r="AF200" s="129"/>
      <c r="AP200" s="129"/>
      <c r="AZ200" s="129"/>
      <c r="BA200" s="129"/>
      <c r="BB200" s="129"/>
      <c r="BC200" s="129"/>
      <c r="BD200" s="129"/>
      <c r="BE200" s="129"/>
      <c r="BF200" s="129"/>
      <c r="BG200" s="129"/>
      <c r="BJ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411"/>
      <c r="B201" s="129"/>
      <c r="L201" s="129"/>
      <c r="V201" s="129"/>
      <c r="AF201" s="129"/>
      <c r="AP201" s="129"/>
      <c r="AZ201" s="129"/>
      <c r="BA201" s="129"/>
      <c r="BB201" s="129"/>
      <c r="BC201" s="129"/>
      <c r="BD201" s="129"/>
      <c r="BE201" s="129"/>
      <c r="BF201" s="129"/>
      <c r="BG201" s="129"/>
      <c r="BJ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411"/>
      <c r="B202" s="129"/>
      <c r="L202" s="129"/>
      <c r="V202" s="129"/>
      <c r="AF202" s="129"/>
      <c r="AP202" s="129"/>
      <c r="AZ202" s="129"/>
      <c r="BA202" s="129"/>
      <c r="BB202" s="129"/>
      <c r="BC202" s="129"/>
      <c r="BD202" s="129"/>
      <c r="BE202" s="129"/>
      <c r="BF202" s="129"/>
      <c r="BG202" s="129"/>
      <c r="BJ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411"/>
      <c r="B203" s="129"/>
      <c r="L203" s="129"/>
      <c r="V203" s="129"/>
      <c r="AF203" s="129"/>
      <c r="AP203" s="129"/>
      <c r="AZ203" s="129"/>
      <c r="BA203" s="129"/>
      <c r="BB203" s="129"/>
      <c r="BC203" s="129"/>
      <c r="BD203" s="129"/>
      <c r="BE203" s="129"/>
      <c r="BF203" s="129"/>
      <c r="BG203" s="129"/>
      <c r="BJ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411"/>
      <c r="B204" s="129"/>
      <c r="L204" s="129"/>
      <c r="V204" s="129"/>
      <c r="AF204" s="129"/>
      <c r="AP204" s="129"/>
      <c r="AZ204" s="129"/>
      <c r="BA204" s="129"/>
      <c r="BB204" s="129"/>
      <c r="BC204" s="129"/>
      <c r="BD204" s="129"/>
      <c r="BE204" s="129"/>
      <c r="BF204" s="129"/>
      <c r="BG204" s="129"/>
      <c r="BJ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411"/>
      <c r="B205" s="129"/>
      <c r="L205" s="129"/>
      <c r="V205" s="129"/>
      <c r="AF205" s="129"/>
      <c r="AP205" s="129"/>
      <c r="AZ205" s="129"/>
      <c r="BA205" s="129"/>
      <c r="BB205" s="129"/>
      <c r="BC205" s="129"/>
      <c r="BD205" s="129"/>
      <c r="BE205" s="129"/>
      <c r="BF205" s="129"/>
      <c r="BG205" s="129"/>
      <c r="BJ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411"/>
      <c r="B206" s="129"/>
      <c r="L206" s="129"/>
      <c r="V206" s="129"/>
      <c r="AF206" s="129"/>
      <c r="AP206" s="129"/>
      <c r="AZ206" s="129"/>
      <c r="BA206" s="129"/>
      <c r="BB206" s="129"/>
      <c r="BC206" s="129"/>
      <c r="BD206" s="129"/>
      <c r="BE206" s="129"/>
      <c r="BF206" s="129"/>
      <c r="BG206" s="129"/>
      <c r="BJ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411"/>
      <c r="B207" s="129"/>
      <c r="L207" s="129"/>
      <c r="V207" s="129"/>
      <c r="AF207" s="129"/>
      <c r="AP207" s="129"/>
      <c r="AZ207" s="129"/>
      <c r="BA207" s="129"/>
      <c r="BB207" s="129"/>
      <c r="BC207" s="129"/>
      <c r="BD207" s="129"/>
      <c r="BE207" s="129"/>
      <c r="BF207" s="129"/>
      <c r="BG207" s="129"/>
      <c r="BJ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411"/>
      <c r="B208" s="129"/>
      <c r="L208" s="129"/>
      <c r="V208" s="129"/>
      <c r="AF208" s="129"/>
      <c r="AP208" s="129"/>
      <c r="AZ208" s="129"/>
      <c r="BA208" s="129"/>
      <c r="BB208" s="129"/>
      <c r="BC208" s="129"/>
      <c r="BD208" s="129"/>
      <c r="BE208" s="129"/>
      <c r="BF208" s="129"/>
      <c r="BG208" s="129"/>
      <c r="BJ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411"/>
      <c r="B209" s="129"/>
      <c r="L209" s="129"/>
      <c r="V209" s="129"/>
      <c r="AF209" s="129"/>
      <c r="AP209" s="129"/>
      <c r="AZ209" s="129"/>
      <c r="BA209" s="129"/>
      <c r="BB209" s="129"/>
      <c r="BC209" s="129"/>
      <c r="BD209" s="129"/>
      <c r="BE209" s="129"/>
      <c r="BF209" s="129"/>
      <c r="BG209" s="129"/>
      <c r="BJ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411"/>
      <c r="B210" s="129"/>
      <c r="L210" s="129"/>
      <c r="V210" s="129"/>
      <c r="AF210" s="129"/>
      <c r="AP210" s="129"/>
      <c r="AZ210" s="129"/>
      <c r="BA210" s="129"/>
      <c r="BB210" s="129"/>
      <c r="BC210" s="129"/>
      <c r="BD210" s="129"/>
      <c r="BE210" s="129"/>
      <c r="BF210" s="129"/>
      <c r="BG210" s="129"/>
      <c r="BJ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411"/>
      <c r="B211" s="129"/>
      <c r="L211" s="129"/>
      <c r="V211" s="129"/>
      <c r="AF211" s="129"/>
      <c r="AP211" s="129"/>
      <c r="AZ211" s="129"/>
      <c r="BA211" s="129"/>
      <c r="BB211" s="129"/>
      <c r="BC211" s="129"/>
      <c r="BD211" s="129"/>
      <c r="BE211" s="129"/>
      <c r="BF211" s="129"/>
      <c r="BG211" s="129"/>
      <c r="BJ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411"/>
      <c r="B212" s="129"/>
      <c r="L212" s="129"/>
      <c r="V212" s="129"/>
      <c r="AF212" s="129"/>
      <c r="AP212" s="129"/>
      <c r="AZ212" s="129"/>
      <c r="BA212" s="129"/>
      <c r="BB212" s="129"/>
      <c r="BC212" s="129"/>
      <c r="BD212" s="129"/>
      <c r="BE212" s="129"/>
      <c r="BF212" s="129"/>
      <c r="BG212" s="129"/>
      <c r="BJ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411"/>
      <c r="B213" s="129"/>
      <c r="L213" s="129"/>
      <c r="V213" s="129"/>
      <c r="AF213" s="129"/>
      <c r="AP213" s="129"/>
      <c r="AZ213" s="129"/>
      <c r="BA213" s="129"/>
      <c r="BB213" s="129"/>
      <c r="BC213" s="129"/>
      <c r="BD213" s="129"/>
      <c r="BE213" s="129"/>
      <c r="BF213" s="129"/>
      <c r="BG213" s="129"/>
      <c r="BJ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411"/>
      <c r="B214" s="129"/>
      <c r="L214" s="129"/>
      <c r="V214" s="129"/>
      <c r="AF214" s="129"/>
      <c r="AP214" s="129"/>
      <c r="AZ214" s="129"/>
      <c r="BA214" s="129"/>
      <c r="BB214" s="129"/>
      <c r="BC214" s="129"/>
      <c r="BD214" s="129"/>
      <c r="BE214" s="129"/>
      <c r="BF214" s="129"/>
      <c r="BG214" s="129"/>
      <c r="BJ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411"/>
      <c r="B215" s="129"/>
      <c r="L215" s="129"/>
      <c r="V215" s="129"/>
      <c r="AF215" s="129"/>
      <c r="AP215" s="129"/>
      <c r="AZ215" s="129"/>
      <c r="BA215" s="129"/>
      <c r="BB215" s="129"/>
      <c r="BC215" s="129"/>
      <c r="BD215" s="129"/>
      <c r="BE215" s="129"/>
      <c r="BF215" s="129"/>
      <c r="BG215" s="129"/>
      <c r="BJ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411"/>
      <c r="B216" s="129"/>
      <c r="L216" s="129"/>
      <c r="V216" s="129"/>
      <c r="AF216" s="129"/>
      <c r="AP216" s="129"/>
      <c r="AZ216" s="129"/>
      <c r="BA216" s="129"/>
      <c r="BB216" s="129"/>
      <c r="BC216" s="129"/>
      <c r="BD216" s="129"/>
      <c r="BE216" s="129"/>
      <c r="BF216" s="129"/>
      <c r="BG216" s="129"/>
      <c r="BJ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411"/>
      <c r="B217" s="129"/>
      <c r="L217" s="129"/>
      <c r="V217" s="129"/>
      <c r="AF217" s="129"/>
      <c r="AP217" s="129"/>
      <c r="AZ217" s="129"/>
      <c r="BA217" s="129"/>
      <c r="BB217" s="129"/>
      <c r="BC217" s="129"/>
      <c r="BD217" s="129"/>
      <c r="BE217" s="129"/>
      <c r="BF217" s="129"/>
      <c r="BG217" s="129"/>
      <c r="BJ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411"/>
      <c r="B218" s="129"/>
      <c r="L218" s="129"/>
      <c r="V218" s="129"/>
      <c r="AF218" s="129"/>
      <c r="AP218" s="129"/>
      <c r="AZ218" s="129"/>
      <c r="BA218" s="129"/>
      <c r="BB218" s="129"/>
      <c r="BC218" s="129"/>
      <c r="BD218" s="129"/>
      <c r="BE218" s="129"/>
      <c r="BF218" s="129"/>
      <c r="BG218" s="129"/>
      <c r="BJ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411"/>
      <c r="B219" s="129"/>
      <c r="L219" s="129"/>
      <c r="V219" s="129"/>
      <c r="AF219" s="129"/>
      <c r="AP219" s="129"/>
      <c r="AZ219" s="129"/>
      <c r="BA219" s="129"/>
      <c r="BB219" s="129"/>
      <c r="BC219" s="129"/>
      <c r="BD219" s="129"/>
      <c r="BE219" s="129"/>
      <c r="BF219" s="129"/>
      <c r="BG219" s="129"/>
      <c r="BJ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411"/>
      <c r="B220" s="129"/>
      <c r="L220" s="129"/>
      <c r="V220" s="129"/>
      <c r="AF220" s="129"/>
      <c r="AP220" s="129"/>
      <c r="AZ220" s="129"/>
      <c r="BA220" s="129"/>
      <c r="BB220" s="129"/>
      <c r="BC220" s="129"/>
      <c r="BD220" s="129"/>
      <c r="BE220" s="129"/>
      <c r="BF220" s="129"/>
      <c r="BG220" s="129"/>
      <c r="BJ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411"/>
      <c r="B221" s="129"/>
      <c r="L221" s="129"/>
      <c r="V221" s="129"/>
      <c r="AF221" s="129"/>
      <c r="AP221" s="129"/>
      <c r="AZ221" s="129"/>
      <c r="BA221" s="129"/>
      <c r="BB221" s="129"/>
      <c r="BC221" s="129"/>
      <c r="BD221" s="129"/>
      <c r="BE221" s="129"/>
      <c r="BF221" s="129"/>
      <c r="BG221" s="129"/>
      <c r="BJ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411"/>
      <c r="B222" s="129"/>
      <c r="L222" s="129"/>
      <c r="V222" s="129"/>
      <c r="AF222" s="129"/>
      <c r="AP222" s="129"/>
      <c r="AZ222" s="129"/>
      <c r="BA222" s="129"/>
      <c r="BB222" s="129"/>
      <c r="BC222" s="129"/>
      <c r="BD222" s="129"/>
      <c r="BE222" s="129"/>
      <c r="BF222" s="129"/>
      <c r="BG222" s="129"/>
      <c r="BJ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411"/>
      <c r="B223" s="129"/>
      <c r="L223" s="129"/>
      <c r="V223" s="129"/>
      <c r="AF223" s="129"/>
      <c r="AP223" s="129"/>
      <c r="AZ223" s="129"/>
      <c r="BA223" s="129"/>
      <c r="BB223" s="129"/>
      <c r="BC223" s="129"/>
      <c r="BD223" s="129"/>
      <c r="BE223" s="129"/>
      <c r="BF223" s="129"/>
      <c r="BG223" s="129"/>
      <c r="BJ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411"/>
      <c r="B224" s="129"/>
      <c r="L224" s="129"/>
      <c r="V224" s="129"/>
      <c r="AF224" s="129"/>
      <c r="AP224" s="129"/>
      <c r="AZ224" s="129"/>
      <c r="BA224" s="129"/>
      <c r="BB224" s="129"/>
      <c r="BC224" s="129"/>
      <c r="BD224" s="129"/>
      <c r="BE224" s="129"/>
      <c r="BF224" s="129"/>
      <c r="BG224" s="129"/>
      <c r="BJ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411"/>
      <c r="B225" s="129"/>
      <c r="L225" s="129"/>
      <c r="V225" s="129"/>
      <c r="AF225" s="129"/>
      <c r="AP225" s="129"/>
      <c r="AZ225" s="129"/>
      <c r="BA225" s="129"/>
      <c r="BB225" s="129"/>
      <c r="BC225" s="129"/>
      <c r="BD225" s="129"/>
      <c r="BE225" s="129"/>
      <c r="BF225" s="129"/>
      <c r="BG225" s="129"/>
      <c r="BJ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411"/>
      <c r="B226" s="129"/>
      <c r="L226" s="129"/>
      <c r="V226" s="129"/>
      <c r="AF226" s="129"/>
      <c r="AP226" s="129"/>
      <c r="AZ226" s="129"/>
      <c r="BA226" s="129"/>
      <c r="BB226" s="129"/>
      <c r="BC226" s="129"/>
      <c r="BD226" s="129"/>
      <c r="BE226" s="129"/>
      <c r="BF226" s="129"/>
      <c r="BG226" s="129"/>
      <c r="BJ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411"/>
      <c r="B227" s="129"/>
      <c r="L227" s="129"/>
      <c r="V227" s="129"/>
      <c r="AF227" s="129"/>
      <c r="AP227" s="129"/>
      <c r="AZ227" s="129"/>
      <c r="BA227" s="129"/>
      <c r="BB227" s="129"/>
      <c r="BC227" s="129"/>
      <c r="BD227" s="129"/>
      <c r="BE227" s="129"/>
      <c r="BF227" s="129"/>
      <c r="BG227" s="129"/>
      <c r="BJ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411"/>
      <c r="B228" s="129"/>
      <c r="L228" s="129"/>
      <c r="V228" s="129"/>
      <c r="AF228" s="129"/>
      <c r="AP228" s="129"/>
      <c r="AZ228" s="129"/>
      <c r="BA228" s="129"/>
      <c r="BB228" s="129"/>
      <c r="BC228" s="129"/>
      <c r="BD228" s="129"/>
      <c r="BE228" s="129"/>
      <c r="BF228" s="129"/>
      <c r="BG228" s="129"/>
      <c r="BJ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411"/>
      <c r="B229" s="129"/>
      <c r="L229" s="129"/>
      <c r="V229" s="129"/>
      <c r="AF229" s="129"/>
      <c r="AP229" s="129"/>
      <c r="AZ229" s="129"/>
      <c r="BA229" s="129"/>
      <c r="BB229" s="129"/>
      <c r="BC229" s="129"/>
      <c r="BD229" s="129"/>
      <c r="BE229" s="129"/>
      <c r="BF229" s="129"/>
      <c r="BG229" s="129"/>
      <c r="BJ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411"/>
      <c r="B230" s="129"/>
      <c r="L230" s="129"/>
      <c r="V230" s="129"/>
      <c r="AF230" s="129"/>
      <c r="AP230" s="129"/>
      <c r="AZ230" s="129"/>
      <c r="BA230" s="129"/>
      <c r="BB230" s="129"/>
      <c r="BC230" s="129"/>
      <c r="BD230" s="129"/>
      <c r="BE230" s="129"/>
      <c r="BF230" s="129"/>
      <c r="BG230" s="129"/>
      <c r="BJ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411"/>
      <c r="B231" s="129"/>
      <c r="L231" s="129"/>
      <c r="V231" s="129"/>
      <c r="AF231" s="129"/>
      <c r="AP231" s="129"/>
      <c r="AZ231" s="129"/>
      <c r="BA231" s="129"/>
      <c r="BB231" s="129"/>
      <c r="BC231" s="129"/>
      <c r="BD231" s="129"/>
      <c r="BE231" s="129"/>
      <c r="BF231" s="129"/>
      <c r="BG231" s="129"/>
      <c r="BJ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411"/>
      <c r="B232" s="129"/>
      <c r="L232" s="129"/>
      <c r="V232" s="129"/>
      <c r="AF232" s="129"/>
      <c r="AP232" s="129"/>
      <c r="AZ232" s="129"/>
      <c r="BA232" s="129"/>
      <c r="BB232" s="129"/>
      <c r="BC232" s="129"/>
      <c r="BD232" s="129"/>
      <c r="BE232" s="129"/>
      <c r="BF232" s="129"/>
      <c r="BG232" s="129"/>
      <c r="BJ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411"/>
      <c r="B233" s="129"/>
      <c r="L233" s="129"/>
      <c r="V233" s="129"/>
      <c r="AF233" s="129"/>
      <c r="AP233" s="129"/>
      <c r="AZ233" s="129"/>
      <c r="BA233" s="129"/>
      <c r="BB233" s="129"/>
      <c r="BC233" s="129"/>
      <c r="BD233" s="129"/>
      <c r="BE233" s="129"/>
      <c r="BF233" s="129"/>
      <c r="BG233" s="129"/>
      <c r="BJ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411"/>
      <c r="B234" s="129"/>
      <c r="L234" s="129"/>
      <c r="V234" s="129"/>
      <c r="AF234" s="129"/>
      <c r="AP234" s="129"/>
      <c r="AZ234" s="129"/>
      <c r="BA234" s="129"/>
      <c r="BB234" s="129"/>
      <c r="BC234" s="129"/>
      <c r="BD234" s="129"/>
      <c r="BE234" s="129"/>
      <c r="BF234" s="129"/>
      <c r="BG234" s="129"/>
      <c r="BJ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411"/>
      <c r="B235" s="129"/>
      <c r="L235" s="129"/>
      <c r="V235" s="129"/>
      <c r="AF235" s="129"/>
      <c r="AP235" s="129"/>
      <c r="AZ235" s="129"/>
      <c r="BA235" s="129"/>
      <c r="BB235" s="129"/>
      <c r="BC235" s="129"/>
      <c r="BD235" s="129"/>
      <c r="BE235" s="129"/>
      <c r="BF235" s="129"/>
      <c r="BG235" s="129"/>
      <c r="BJ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411"/>
      <c r="B236" s="129"/>
      <c r="L236" s="129"/>
      <c r="V236" s="129"/>
      <c r="AF236" s="129"/>
      <c r="AP236" s="129"/>
      <c r="AZ236" s="129"/>
      <c r="BA236" s="129"/>
      <c r="BB236" s="129"/>
      <c r="BC236" s="129"/>
      <c r="BD236" s="129"/>
      <c r="BE236" s="129"/>
      <c r="BF236" s="129"/>
      <c r="BG236" s="129"/>
      <c r="BJ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411"/>
      <c r="B237" s="129"/>
      <c r="L237" s="129"/>
      <c r="V237" s="129"/>
      <c r="AF237" s="129"/>
      <c r="AP237" s="129"/>
      <c r="AZ237" s="129"/>
      <c r="BA237" s="129"/>
      <c r="BB237" s="129"/>
      <c r="BC237" s="129"/>
      <c r="BD237" s="129"/>
      <c r="BE237" s="129"/>
      <c r="BF237" s="129"/>
      <c r="BG237" s="129"/>
      <c r="BJ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411"/>
      <c r="B238" s="129"/>
      <c r="L238" s="129"/>
      <c r="V238" s="129"/>
      <c r="AF238" s="129"/>
      <c r="AP238" s="129"/>
      <c r="AZ238" s="129"/>
      <c r="BA238" s="129"/>
      <c r="BB238" s="129"/>
      <c r="BC238" s="129"/>
      <c r="BD238" s="129"/>
      <c r="BE238" s="129"/>
      <c r="BF238" s="129"/>
      <c r="BG238" s="129"/>
      <c r="BJ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411"/>
      <c r="B239" s="129"/>
      <c r="L239" s="129"/>
      <c r="V239" s="129"/>
      <c r="AF239" s="129"/>
      <c r="AP239" s="129"/>
      <c r="AZ239" s="129"/>
      <c r="BA239" s="129"/>
      <c r="BB239" s="129"/>
      <c r="BC239" s="129"/>
      <c r="BD239" s="129"/>
      <c r="BE239" s="129"/>
      <c r="BF239" s="129"/>
      <c r="BG239" s="129"/>
      <c r="BJ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411"/>
      <c r="B240" s="129"/>
      <c r="L240" s="129"/>
      <c r="V240" s="129"/>
      <c r="AF240" s="129"/>
      <c r="AP240" s="129"/>
      <c r="AZ240" s="129"/>
      <c r="BA240" s="129"/>
      <c r="BB240" s="129"/>
      <c r="BC240" s="129"/>
      <c r="BD240" s="129"/>
      <c r="BE240" s="129"/>
      <c r="BF240" s="129"/>
      <c r="BG240" s="129"/>
      <c r="BJ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411"/>
      <c r="B241" s="129"/>
      <c r="L241" s="129"/>
      <c r="V241" s="129"/>
      <c r="AF241" s="129"/>
      <c r="AP241" s="129"/>
      <c r="AZ241" s="129"/>
      <c r="BA241" s="129"/>
      <c r="BB241" s="129"/>
      <c r="BC241" s="129"/>
      <c r="BD241" s="129"/>
      <c r="BE241" s="129"/>
      <c r="BF241" s="129"/>
      <c r="BG241" s="129"/>
      <c r="BJ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411"/>
      <c r="B242" s="129"/>
      <c r="L242" s="129"/>
      <c r="V242" s="129"/>
      <c r="AF242" s="129"/>
      <c r="AP242" s="129"/>
      <c r="AZ242" s="129"/>
      <c r="BA242" s="129"/>
      <c r="BB242" s="129"/>
      <c r="BC242" s="129"/>
      <c r="BD242" s="129"/>
      <c r="BE242" s="129"/>
      <c r="BF242" s="129"/>
      <c r="BG242" s="129"/>
      <c r="BJ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411"/>
      <c r="B243" s="129"/>
      <c r="L243" s="129"/>
      <c r="V243" s="129"/>
      <c r="AF243" s="129"/>
      <c r="AP243" s="129"/>
      <c r="AZ243" s="129"/>
      <c r="BA243" s="129"/>
      <c r="BB243" s="129"/>
      <c r="BC243" s="129"/>
      <c r="BD243" s="129"/>
      <c r="BE243" s="129"/>
      <c r="BF243" s="129"/>
      <c r="BG243" s="129"/>
      <c r="BJ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411"/>
      <c r="B244" s="129"/>
      <c r="L244" s="129"/>
      <c r="V244" s="129"/>
      <c r="AF244" s="129"/>
      <c r="AP244" s="129"/>
      <c r="AZ244" s="129"/>
      <c r="BA244" s="129"/>
      <c r="BB244" s="129"/>
      <c r="BC244" s="129"/>
      <c r="BD244" s="129"/>
      <c r="BE244" s="129"/>
      <c r="BF244" s="129"/>
      <c r="BG244" s="129"/>
      <c r="BJ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411"/>
      <c r="B245" s="129"/>
      <c r="L245" s="129"/>
      <c r="V245" s="129"/>
      <c r="AF245" s="129"/>
      <c r="AP245" s="129"/>
      <c r="AZ245" s="129"/>
      <c r="BA245" s="129"/>
      <c r="BB245" s="129"/>
      <c r="BC245" s="129"/>
      <c r="BD245" s="129"/>
      <c r="BE245" s="129"/>
      <c r="BF245" s="129"/>
      <c r="BG245" s="129"/>
      <c r="BJ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411"/>
      <c r="B246" s="129"/>
      <c r="L246" s="129"/>
      <c r="V246" s="129"/>
      <c r="AF246" s="129"/>
      <c r="AP246" s="129"/>
      <c r="AZ246" s="129"/>
      <c r="BA246" s="129"/>
      <c r="BB246" s="129"/>
      <c r="BC246" s="129"/>
      <c r="BD246" s="129"/>
      <c r="BE246" s="129"/>
      <c r="BF246" s="129"/>
      <c r="BG246" s="129"/>
      <c r="BJ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411"/>
      <c r="B247" s="129"/>
      <c r="L247" s="129"/>
      <c r="V247" s="129"/>
      <c r="AF247" s="129"/>
      <c r="AP247" s="129"/>
      <c r="AZ247" s="129"/>
      <c r="BA247" s="129"/>
      <c r="BB247" s="129"/>
      <c r="BC247" s="129"/>
      <c r="BD247" s="129"/>
      <c r="BE247" s="129"/>
      <c r="BF247" s="129"/>
      <c r="BG247" s="129"/>
      <c r="BJ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411"/>
      <c r="B248" s="129"/>
      <c r="L248" s="129"/>
      <c r="V248" s="129"/>
      <c r="AF248" s="129"/>
      <c r="AP248" s="129"/>
      <c r="AZ248" s="129"/>
      <c r="BA248" s="129"/>
      <c r="BB248" s="129"/>
      <c r="BC248" s="129"/>
      <c r="BD248" s="129"/>
      <c r="BE248" s="129"/>
      <c r="BF248" s="129"/>
      <c r="BG248" s="129"/>
      <c r="BJ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411"/>
      <c r="B249" s="129"/>
      <c r="L249" s="129"/>
      <c r="V249" s="129"/>
      <c r="AF249" s="129"/>
      <c r="AP249" s="129"/>
      <c r="AZ249" s="129"/>
      <c r="BA249" s="129"/>
      <c r="BB249" s="129"/>
      <c r="BC249" s="129"/>
      <c r="BD249" s="129"/>
      <c r="BE249" s="129"/>
      <c r="BF249" s="129"/>
      <c r="BG249" s="129"/>
      <c r="BJ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411"/>
      <c r="B250" s="129"/>
      <c r="L250" s="129"/>
      <c r="V250" s="129"/>
      <c r="AF250" s="129"/>
      <c r="AP250" s="129"/>
      <c r="AZ250" s="129"/>
      <c r="BA250" s="129"/>
      <c r="BB250" s="129"/>
      <c r="BC250" s="129"/>
      <c r="BD250" s="129"/>
      <c r="BE250" s="129"/>
      <c r="BF250" s="129"/>
      <c r="BG250" s="129"/>
      <c r="BJ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411"/>
      <c r="B251" s="129"/>
      <c r="L251" s="129"/>
      <c r="V251" s="129"/>
      <c r="AF251" s="129"/>
      <c r="AP251" s="129"/>
      <c r="AZ251" s="129"/>
      <c r="BA251" s="129"/>
      <c r="BB251" s="129"/>
      <c r="BC251" s="129"/>
      <c r="BD251" s="129"/>
      <c r="BE251" s="129"/>
      <c r="BF251" s="129"/>
      <c r="BG251" s="129"/>
      <c r="BJ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411"/>
      <c r="B252" s="129"/>
      <c r="L252" s="129"/>
      <c r="V252" s="129"/>
      <c r="AF252" s="129"/>
      <c r="AP252" s="129"/>
      <c r="AZ252" s="129"/>
      <c r="BA252" s="129"/>
      <c r="BB252" s="129"/>
      <c r="BC252" s="129"/>
      <c r="BD252" s="129"/>
      <c r="BE252" s="129"/>
      <c r="BF252" s="129"/>
      <c r="BG252" s="129"/>
      <c r="BJ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411"/>
      <c r="B253" s="129"/>
      <c r="L253" s="129"/>
      <c r="V253" s="129"/>
      <c r="AF253" s="129"/>
      <c r="AP253" s="129"/>
      <c r="AZ253" s="129"/>
      <c r="BA253" s="129"/>
      <c r="BB253" s="129"/>
      <c r="BC253" s="129"/>
      <c r="BD253" s="129"/>
      <c r="BE253" s="129"/>
      <c r="BF253" s="129"/>
      <c r="BG253" s="129"/>
      <c r="BJ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411"/>
      <c r="B254" s="129"/>
      <c r="L254" s="129"/>
      <c r="V254" s="129"/>
      <c r="AF254" s="129"/>
      <c r="AP254" s="129"/>
      <c r="AZ254" s="129"/>
      <c r="BA254" s="129"/>
      <c r="BB254" s="129"/>
      <c r="BC254" s="129"/>
      <c r="BD254" s="129"/>
      <c r="BE254" s="129"/>
      <c r="BF254" s="129"/>
      <c r="BG254" s="129"/>
      <c r="BJ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411"/>
      <c r="B255" s="129"/>
      <c r="L255" s="129"/>
      <c r="V255" s="129"/>
      <c r="AF255" s="129"/>
      <c r="AP255" s="129"/>
      <c r="AZ255" s="129"/>
      <c r="BA255" s="129"/>
      <c r="BB255" s="129"/>
      <c r="BC255" s="129"/>
      <c r="BD255" s="129"/>
      <c r="BE255" s="129"/>
      <c r="BF255" s="129"/>
      <c r="BG255" s="129"/>
      <c r="BJ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411"/>
      <c r="B256" s="129"/>
      <c r="L256" s="129"/>
      <c r="V256" s="129"/>
      <c r="AF256" s="129"/>
      <c r="AP256" s="129"/>
      <c r="AZ256" s="129"/>
      <c r="BA256" s="129"/>
      <c r="BB256" s="129"/>
      <c r="BC256" s="129"/>
      <c r="BD256" s="129"/>
      <c r="BE256" s="129"/>
      <c r="BF256" s="129"/>
      <c r="BG256" s="129"/>
      <c r="BJ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411"/>
      <c r="B257" s="129"/>
      <c r="L257" s="129"/>
      <c r="V257" s="129"/>
      <c r="AF257" s="129"/>
      <c r="AP257" s="129"/>
      <c r="AZ257" s="129"/>
      <c r="BA257" s="129"/>
      <c r="BB257" s="129"/>
      <c r="BC257" s="129"/>
      <c r="BD257" s="129"/>
      <c r="BE257" s="129"/>
      <c r="BF257" s="129"/>
      <c r="BG257" s="129"/>
      <c r="BJ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411"/>
      <c r="B258" s="129"/>
      <c r="L258" s="129"/>
      <c r="V258" s="129"/>
      <c r="AF258" s="129"/>
      <c r="AP258" s="129"/>
      <c r="AZ258" s="129"/>
      <c r="BA258" s="129"/>
      <c r="BB258" s="129"/>
      <c r="BC258" s="129"/>
      <c r="BD258" s="129"/>
      <c r="BE258" s="129"/>
      <c r="BF258" s="129"/>
      <c r="BG258" s="129"/>
      <c r="BJ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411"/>
      <c r="B259" s="129"/>
      <c r="L259" s="129"/>
      <c r="V259" s="129"/>
      <c r="AF259" s="129"/>
      <c r="AP259" s="129"/>
      <c r="AZ259" s="129"/>
      <c r="BA259" s="129"/>
      <c r="BB259" s="129"/>
      <c r="BC259" s="129"/>
      <c r="BD259" s="129"/>
      <c r="BE259" s="129"/>
      <c r="BF259" s="129"/>
      <c r="BG259" s="129"/>
      <c r="BJ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411"/>
      <c r="B260" s="129"/>
      <c r="L260" s="129"/>
      <c r="V260" s="129"/>
      <c r="AF260" s="129"/>
      <c r="AP260" s="129"/>
      <c r="AZ260" s="129"/>
      <c r="BA260" s="129"/>
      <c r="BB260" s="129"/>
      <c r="BC260" s="129"/>
      <c r="BD260" s="129"/>
      <c r="BE260" s="129"/>
      <c r="BF260" s="129"/>
      <c r="BG260" s="129"/>
      <c r="BJ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411"/>
      <c r="B261" s="129"/>
      <c r="L261" s="129"/>
      <c r="V261" s="129"/>
      <c r="AF261" s="129"/>
      <c r="AP261" s="129"/>
      <c r="AZ261" s="129"/>
      <c r="BA261" s="129"/>
      <c r="BB261" s="129"/>
      <c r="BC261" s="129"/>
      <c r="BD261" s="129"/>
      <c r="BE261" s="129"/>
      <c r="BF261" s="129"/>
      <c r="BG261" s="129"/>
      <c r="BJ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411"/>
      <c r="B262" s="129"/>
      <c r="L262" s="129"/>
      <c r="V262" s="129"/>
      <c r="AF262" s="129"/>
      <c r="AP262" s="129"/>
      <c r="AZ262" s="129"/>
      <c r="BA262" s="129"/>
      <c r="BB262" s="129"/>
      <c r="BC262" s="129"/>
      <c r="BD262" s="129"/>
      <c r="BE262" s="129"/>
      <c r="BF262" s="129"/>
      <c r="BG262" s="129"/>
      <c r="BJ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411"/>
      <c r="B263" s="129"/>
      <c r="L263" s="129"/>
      <c r="V263" s="129"/>
      <c r="AF263" s="129"/>
      <c r="AP263" s="129"/>
      <c r="AZ263" s="129"/>
      <c r="BA263" s="129"/>
      <c r="BB263" s="129"/>
      <c r="BC263" s="129"/>
      <c r="BD263" s="129"/>
      <c r="BE263" s="129"/>
      <c r="BF263" s="129"/>
      <c r="BG263" s="129"/>
      <c r="BJ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411"/>
      <c r="B264" s="129"/>
      <c r="L264" s="129"/>
      <c r="V264" s="129"/>
      <c r="AF264" s="129"/>
      <c r="AP264" s="129"/>
      <c r="AZ264" s="129"/>
      <c r="BA264" s="129"/>
      <c r="BB264" s="129"/>
      <c r="BC264" s="129"/>
      <c r="BD264" s="129"/>
      <c r="BE264" s="129"/>
      <c r="BF264" s="129"/>
      <c r="BG264" s="129"/>
      <c r="BJ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411"/>
      <c r="B265" s="129"/>
      <c r="L265" s="129"/>
      <c r="V265" s="129"/>
      <c r="AF265" s="129"/>
      <c r="AP265" s="129"/>
      <c r="AZ265" s="129"/>
      <c r="BA265" s="129"/>
      <c r="BB265" s="129"/>
      <c r="BC265" s="129"/>
      <c r="BD265" s="129"/>
      <c r="BE265" s="129"/>
      <c r="BF265" s="129"/>
      <c r="BG265" s="129"/>
      <c r="BJ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411"/>
      <c r="B266" s="129"/>
      <c r="L266" s="129"/>
      <c r="V266" s="129"/>
      <c r="AF266" s="129"/>
      <c r="AP266" s="129"/>
      <c r="AZ266" s="129"/>
      <c r="BA266" s="129"/>
      <c r="BB266" s="129"/>
      <c r="BC266" s="129"/>
      <c r="BD266" s="129"/>
      <c r="BE266" s="129"/>
      <c r="BF266" s="129"/>
      <c r="BG266" s="129"/>
      <c r="BJ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411"/>
      <c r="B267" s="129"/>
      <c r="L267" s="129"/>
      <c r="V267" s="129"/>
      <c r="AF267" s="129"/>
      <c r="AP267" s="129"/>
      <c r="AZ267" s="129"/>
      <c r="BA267" s="129"/>
      <c r="BB267" s="129"/>
      <c r="BC267" s="129"/>
      <c r="BD267" s="129"/>
      <c r="BE267" s="129"/>
      <c r="BF267" s="129"/>
      <c r="BG267" s="129"/>
      <c r="BJ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411"/>
      <c r="B268" s="129"/>
      <c r="L268" s="129"/>
      <c r="V268" s="129"/>
      <c r="AF268" s="129"/>
      <c r="AP268" s="129"/>
      <c r="AZ268" s="129"/>
      <c r="BA268" s="129"/>
      <c r="BB268" s="129"/>
      <c r="BC268" s="129"/>
      <c r="BD268" s="129"/>
      <c r="BE268" s="129"/>
      <c r="BF268" s="129"/>
      <c r="BG268" s="129"/>
      <c r="BJ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411"/>
      <c r="B269" s="129"/>
      <c r="L269" s="129"/>
      <c r="V269" s="129"/>
      <c r="AF269" s="129"/>
      <c r="AP269" s="129"/>
      <c r="AZ269" s="129"/>
      <c r="BA269" s="129"/>
      <c r="BB269" s="129"/>
      <c r="BC269" s="129"/>
      <c r="BD269" s="129"/>
      <c r="BE269" s="129"/>
      <c r="BF269" s="129"/>
      <c r="BG269" s="129"/>
      <c r="BJ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411"/>
      <c r="B270" s="129"/>
      <c r="L270" s="129"/>
      <c r="V270" s="129"/>
      <c r="AF270" s="129"/>
      <c r="AP270" s="129"/>
      <c r="AZ270" s="129"/>
      <c r="BA270" s="129"/>
      <c r="BB270" s="129"/>
      <c r="BC270" s="129"/>
      <c r="BD270" s="129"/>
      <c r="BE270" s="129"/>
      <c r="BF270" s="129"/>
      <c r="BG270" s="129"/>
      <c r="BJ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411"/>
      <c r="B271" s="129"/>
      <c r="L271" s="129"/>
      <c r="V271" s="129"/>
      <c r="AF271" s="129"/>
      <c r="AP271" s="129"/>
      <c r="AZ271" s="129"/>
      <c r="BA271" s="129"/>
      <c r="BB271" s="129"/>
      <c r="BC271" s="129"/>
      <c r="BD271" s="129"/>
      <c r="BE271" s="129"/>
      <c r="BF271" s="129"/>
      <c r="BG271" s="129"/>
      <c r="BJ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411"/>
      <c r="B272" s="129"/>
      <c r="L272" s="129"/>
      <c r="V272" s="129"/>
      <c r="AF272" s="129"/>
      <c r="AP272" s="129"/>
      <c r="AZ272" s="129"/>
      <c r="BA272" s="129"/>
      <c r="BB272" s="129"/>
      <c r="BC272" s="129"/>
      <c r="BD272" s="129"/>
      <c r="BE272" s="129"/>
      <c r="BF272" s="129"/>
      <c r="BG272" s="129"/>
      <c r="BJ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411"/>
      <c r="B273" s="129"/>
      <c r="L273" s="129"/>
      <c r="V273" s="129"/>
      <c r="AF273" s="129"/>
      <c r="AP273" s="129"/>
      <c r="AZ273" s="129"/>
      <c r="BA273" s="129"/>
      <c r="BB273" s="129"/>
      <c r="BC273" s="129"/>
      <c r="BD273" s="129"/>
      <c r="BE273" s="129"/>
      <c r="BF273" s="129"/>
      <c r="BG273" s="129"/>
      <c r="BJ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411"/>
      <c r="B274" s="129"/>
      <c r="L274" s="129"/>
      <c r="V274" s="129"/>
      <c r="AF274" s="129"/>
      <c r="AP274" s="129"/>
      <c r="AZ274" s="129"/>
      <c r="BA274" s="129"/>
      <c r="BB274" s="129"/>
      <c r="BC274" s="129"/>
      <c r="BD274" s="129"/>
      <c r="BE274" s="129"/>
      <c r="BF274" s="129"/>
      <c r="BG274" s="129"/>
      <c r="BJ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411"/>
      <c r="B275" s="129"/>
      <c r="L275" s="129"/>
      <c r="V275" s="129"/>
      <c r="AF275" s="129"/>
      <c r="AP275" s="129"/>
      <c r="AZ275" s="129"/>
      <c r="BA275" s="129"/>
      <c r="BB275" s="129"/>
      <c r="BC275" s="129"/>
      <c r="BD275" s="129"/>
      <c r="BE275" s="129"/>
      <c r="BF275" s="129"/>
      <c r="BG275" s="129"/>
      <c r="BJ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411"/>
      <c r="B276" s="129"/>
      <c r="L276" s="129"/>
      <c r="V276" s="129"/>
      <c r="AF276" s="129"/>
      <c r="AP276" s="129"/>
      <c r="AZ276" s="129"/>
      <c r="BA276" s="129"/>
      <c r="BB276" s="129"/>
      <c r="BC276" s="129"/>
      <c r="BD276" s="129"/>
      <c r="BE276" s="129"/>
      <c r="BF276" s="129"/>
      <c r="BG276" s="129"/>
      <c r="BJ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411"/>
      <c r="B277" s="129"/>
      <c r="L277" s="129"/>
      <c r="V277" s="129"/>
      <c r="AF277" s="129"/>
      <c r="AP277" s="129"/>
      <c r="AZ277" s="129"/>
      <c r="BA277" s="129"/>
      <c r="BB277" s="129"/>
      <c r="BC277" s="129"/>
      <c r="BD277" s="129"/>
      <c r="BE277" s="129"/>
      <c r="BF277" s="129"/>
      <c r="BG277" s="129"/>
      <c r="BJ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411"/>
      <c r="B278" s="129"/>
      <c r="L278" s="129"/>
      <c r="V278" s="129"/>
      <c r="AF278" s="129"/>
      <c r="AP278" s="129"/>
      <c r="AZ278" s="129"/>
      <c r="BA278" s="129"/>
      <c r="BB278" s="129"/>
      <c r="BC278" s="129"/>
      <c r="BD278" s="129"/>
      <c r="BE278" s="129"/>
      <c r="BF278" s="129"/>
      <c r="BG278" s="129"/>
      <c r="BJ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411"/>
      <c r="B279" s="129"/>
      <c r="L279" s="129"/>
      <c r="V279" s="129"/>
      <c r="AF279" s="129"/>
      <c r="AP279" s="129"/>
      <c r="AZ279" s="129"/>
      <c r="BA279" s="129"/>
      <c r="BB279" s="129"/>
      <c r="BC279" s="129"/>
      <c r="BD279" s="129"/>
      <c r="BE279" s="129"/>
      <c r="BF279" s="129"/>
      <c r="BG279" s="129"/>
      <c r="BJ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411"/>
      <c r="B280" s="129"/>
      <c r="L280" s="129"/>
      <c r="V280" s="129"/>
      <c r="AF280" s="129"/>
      <c r="AP280" s="129"/>
      <c r="AZ280" s="129"/>
      <c r="BA280" s="129"/>
      <c r="BB280" s="129"/>
      <c r="BC280" s="129"/>
      <c r="BD280" s="129"/>
      <c r="BE280" s="129"/>
      <c r="BF280" s="129"/>
      <c r="BG280" s="129"/>
      <c r="BJ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411"/>
      <c r="B281" s="129"/>
      <c r="L281" s="129"/>
      <c r="V281" s="129"/>
      <c r="AF281" s="129"/>
      <c r="AP281" s="129"/>
      <c r="AZ281" s="129"/>
      <c r="BA281" s="129"/>
      <c r="BB281" s="129"/>
      <c r="BC281" s="129"/>
      <c r="BD281" s="129"/>
      <c r="BE281" s="129"/>
      <c r="BF281" s="129"/>
      <c r="BG281" s="129"/>
      <c r="BJ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411"/>
      <c r="B282" s="129"/>
      <c r="L282" s="129"/>
      <c r="V282" s="129"/>
      <c r="AF282" s="129"/>
      <c r="AP282" s="129"/>
      <c r="AZ282" s="129"/>
      <c r="BA282" s="129"/>
      <c r="BB282" s="129"/>
      <c r="BC282" s="129"/>
      <c r="BD282" s="129"/>
      <c r="BE282" s="129"/>
      <c r="BF282" s="129"/>
      <c r="BG282" s="129"/>
      <c r="BJ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411"/>
      <c r="B283" s="129"/>
      <c r="L283" s="129"/>
      <c r="V283" s="129"/>
      <c r="AF283" s="129"/>
      <c r="AP283" s="129"/>
      <c r="AZ283" s="129"/>
      <c r="BA283" s="129"/>
      <c r="BB283" s="129"/>
      <c r="BC283" s="129"/>
      <c r="BD283" s="129"/>
      <c r="BE283" s="129"/>
      <c r="BF283" s="129"/>
      <c r="BG283" s="129"/>
      <c r="BJ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411"/>
      <c r="B284" s="129"/>
      <c r="L284" s="129"/>
      <c r="V284" s="129"/>
      <c r="AF284" s="129"/>
      <c r="AP284" s="129"/>
      <c r="AZ284" s="129"/>
      <c r="BA284" s="129"/>
      <c r="BB284" s="129"/>
      <c r="BC284" s="129"/>
      <c r="BD284" s="129"/>
      <c r="BE284" s="129"/>
      <c r="BF284" s="129"/>
      <c r="BG284" s="129"/>
      <c r="BJ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411"/>
      <c r="B285" s="129"/>
      <c r="L285" s="129"/>
      <c r="V285" s="129"/>
      <c r="AF285" s="129"/>
      <c r="AP285" s="129"/>
      <c r="AZ285" s="129"/>
      <c r="BA285" s="129"/>
      <c r="BB285" s="129"/>
      <c r="BC285" s="129"/>
      <c r="BD285" s="129"/>
      <c r="BE285" s="129"/>
      <c r="BF285" s="129"/>
      <c r="BG285" s="129"/>
      <c r="BJ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411"/>
      <c r="B286" s="129"/>
      <c r="L286" s="129"/>
      <c r="V286" s="129"/>
      <c r="AF286" s="129"/>
      <c r="AP286" s="129"/>
      <c r="AZ286" s="129"/>
      <c r="BA286" s="129"/>
      <c r="BB286" s="129"/>
      <c r="BC286" s="129"/>
      <c r="BD286" s="129"/>
      <c r="BE286" s="129"/>
      <c r="BF286" s="129"/>
      <c r="BG286" s="129"/>
      <c r="BJ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411"/>
      <c r="B287" s="129"/>
      <c r="L287" s="129"/>
      <c r="V287" s="129"/>
      <c r="AF287" s="129"/>
      <c r="AP287" s="129"/>
      <c r="AZ287" s="129"/>
      <c r="BA287" s="129"/>
      <c r="BB287" s="129"/>
      <c r="BC287" s="129"/>
      <c r="BD287" s="129"/>
      <c r="BE287" s="129"/>
      <c r="BF287" s="129"/>
      <c r="BG287" s="129"/>
      <c r="BJ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411"/>
      <c r="B288" s="129"/>
      <c r="L288" s="129"/>
      <c r="V288" s="129"/>
      <c r="AF288" s="129"/>
      <c r="AP288" s="129"/>
      <c r="AZ288" s="129"/>
      <c r="BA288" s="129"/>
      <c r="BB288" s="129"/>
      <c r="BC288" s="129"/>
      <c r="BD288" s="129"/>
      <c r="BE288" s="129"/>
      <c r="BF288" s="129"/>
      <c r="BG288" s="129"/>
      <c r="BJ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411"/>
      <c r="B289" s="129"/>
      <c r="L289" s="129"/>
      <c r="V289" s="129"/>
      <c r="AF289" s="129"/>
      <c r="AP289" s="129"/>
      <c r="AZ289" s="129"/>
      <c r="BA289" s="129"/>
      <c r="BB289" s="129"/>
      <c r="BC289" s="129"/>
      <c r="BD289" s="129"/>
      <c r="BE289" s="129"/>
      <c r="BF289" s="129"/>
      <c r="BG289" s="129"/>
      <c r="BJ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411"/>
      <c r="B290" s="129"/>
      <c r="L290" s="129"/>
      <c r="V290" s="129"/>
      <c r="AF290" s="129"/>
      <c r="AP290" s="129"/>
      <c r="AZ290" s="129"/>
      <c r="BA290" s="129"/>
      <c r="BB290" s="129"/>
      <c r="BC290" s="129"/>
      <c r="BD290" s="129"/>
      <c r="BE290" s="129"/>
      <c r="BF290" s="129"/>
      <c r="BG290" s="129"/>
      <c r="BJ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411"/>
      <c r="B291" s="129"/>
      <c r="L291" s="129"/>
      <c r="V291" s="129"/>
      <c r="AF291" s="129"/>
      <c r="AP291" s="129"/>
      <c r="AZ291" s="129"/>
      <c r="BA291" s="129"/>
      <c r="BB291" s="129"/>
      <c r="BC291" s="129"/>
      <c r="BD291" s="129"/>
      <c r="BE291" s="129"/>
      <c r="BF291" s="129"/>
      <c r="BG291" s="129"/>
      <c r="BJ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411"/>
      <c r="B292" s="129"/>
      <c r="L292" s="129"/>
      <c r="V292" s="129"/>
      <c r="AF292" s="129"/>
      <c r="AP292" s="129"/>
      <c r="AZ292" s="129"/>
      <c r="BA292" s="129"/>
      <c r="BB292" s="129"/>
      <c r="BC292" s="129"/>
      <c r="BD292" s="129"/>
      <c r="BE292" s="129"/>
      <c r="BF292" s="129"/>
      <c r="BG292" s="129"/>
      <c r="BJ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411"/>
      <c r="B293" s="129"/>
      <c r="L293" s="129"/>
      <c r="V293" s="129"/>
      <c r="AF293" s="129"/>
      <c r="AP293" s="129"/>
      <c r="AZ293" s="129"/>
      <c r="BA293" s="129"/>
      <c r="BB293" s="129"/>
      <c r="BC293" s="129"/>
      <c r="BD293" s="129"/>
      <c r="BE293" s="129"/>
      <c r="BF293" s="129"/>
      <c r="BG293" s="129"/>
      <c r="BJ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411"/>
      <c r="B294" s="129"/>
      <c r="L294" s="129"/>
      <c r="V294" s="129"/>
      <c r="AF294" s="129"/>
      <c r="AP294" s="129"/>
      <c r="AZ294" s="129"/>
      <c r="BA294" s="129"/>
      <c r="BB294" s="129"/>
      <c r="BC294" s="129"/>
      <c r="BD294" s="129"/>
      <c r="BE294" s="129"/>
      <c r="BF294" s="129"/>
      <c r="BG294" s="129"/>
      <c r="BJ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411"/>
      <c r="B295" s="129"/>
      <c r="L295" s="129"/>
      <c r="V295" s="129"/>
      <c r="AF295" s="129"/>
      <c r="AP295" s="129"/>
      <c r="AZ295" s="129"/>
      <c r="BA295" s="129"/>
      <c r="BB295" s="129"/>
      <c r="BC295" s="129"/>
      <c r="BD295" s="129"/>
      <c r="BE295" s="129"/>
      <c r="BF295" s="129"/>
      <c r="BG295" s="129"/>
      <c r="BJ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411"/>
      <c r="B296" s="129"/>
      <c r="L296" s="129"/>
      <c r="V296" s="129"/>
      <c r="AF296" s="129"/>
      <c r="AP296" s="129"/>
      <c r="AZ296" s="129"/>
      <c r="BA296" s="129"/>
      <c r="BB296" s="129"/>
      <c r="BC296" s="129"/>
      <c r="BD296" s="129"/>
      <c r="BE296" s="129"/>
      <c r="BF296" s="129"/>
      <c r="BG296" s="129"/>
      <c r="BJ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411"/>
      <c r="B297" s="129"/>
      <c r="L297" s="129"/>
      <c r="V297" s="129"/>
      <c r="AF297" s="129"/>
      <c r="AP297" s="129"/>
      <c r="AZ297" s="129"/>
      <c r="BA297" s="129"/>
      <c r="BB297" s="129"/>
      <c r="BC297" s="129"/>
      <c r="BD297" s="129"/>
      <c r="BE297" s="129"/>
      <c r="BF297" s="129"/>
      <c r="BG297" s="129"/>
      <c r="BJ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411"/>
      <c r="B298" s="129"/>
      <c r="L298" s="129"/>
      <c r="V298" s="129"/>
      <c r="AF298" s="129"/>
      <c r="AP298" s="129"/>
      <c r="AZ298" s="129"/>
      <c r="BA298" s="129"/>
      <c r="BB298" s="129"/>
      <c r="BC298" s="129"/>
      <c r="BD298" s="129"/>
      <c r="BE298" s="129"/>
      <c r="BF298" s="129"/>
      <c r="BG298" s="129"/>
      <c r="BJ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411"/>
      <c r="B299" s="129"/>
      <c r="L299" s="129"/>
      <c r="V299" s="129"/>
      <c r="AF299" s="129"/>
      <c r="AP299" s="129"/>
      <c r="AZ299" s="129"/>
      <c r="BA299" s="129"/>
      <c r="BB299" s="129"/>
      <c r="BC299" s="129"/>
      <c r="BD299" s="129"/>
      <c r="BE299" s="129"/>
      <c r="BF299" s="129"/>
      <c r="BG299" s="129"/>
      <c r="BJ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411"/>
      <c r="B300" s="129"/>
      <c r="L300" s="129"/>
      <c r="V300" s="129"/>
      <c r="AF300" s="129"/>
      <c r="AP300" s="129"/>
      <c r="AZ300" s="129"/>
      <c r="BA300" s="129"/>
      <c r="BB300" s="129"/>
      <c r="BC300" s="129"/>
      <c r="BD300" s="129"/>
      <c r="BE300" s="129"/>
      <c r="BF300" s="129"/>
      <c r="BG300" s="129"/>
      <c r="BJ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411"/>
      <c r="B301" s="129"/>
      <c r="L301" s="129"/>
      <c r="V301" s="129"/>
      <c r="AF301" s="129"/>
      <c r="AP301" s="129"/>
      <c r="AZ301" s="129"/>
      <c r="BA301" s="129"/>
      <c r="BB301" s="129"/>
      <c r="BC301" s="129"/>
      <c r="BD301" s="129"/>
      <c r="BE301" s="129"/>
      <c r="BF301" s="129"/>
      <c r="BG301" s="129"/>
      <c r="BJ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411"/>
      <c r="B302" s="129"/>
      <c r="L302" s="129"/>
      <c r="V302" s="129"/>
      <c r="AF302" s="129"/>
      <c r="AP302" s="129"/>
      <c r="AZ302" s="129"/>
      <c r="BA302" s="129"/>
      <c r="BB302" s="129"/>
      <c r="BC302" s="129"/>
      <c r="BD302" s="129"/>
      <c r="BE302" s="129"/>
      <c r="BF302" s="129"/>
      <c r="BG302" s="129"/>
      <c r="BJ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411"/>
      <c r="B303" s="129"/>
      <c r="L303" s="129"/>
      <c r="V303" s="129"/>
      <c r="AF303" s="129"/>
      <c r="AP303" s="129"/>
      <c r="AZ303" s="129"/>
      <c r="BA303" s="129"/>
      <c r="BB303" s="129"/>
      <c r="BC303" s="129"/>
      <c r="BD303" s="129"/>
      <c r="BE303" s="129"/>
      <c r="BF303" s="129"/>
      <c r="BG303" s="129"/>
      <c r="BJ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411"/>
      <c r="B304" s="129"/>
      <c r="L304" s="129"/>
      <c r="V304" s="129"/>
      <c r="AF304" s="129"/>
      <c r="AP304" s="129"/>
      <c r="AZ304" s="129"/>
      <c r="BA304" s="129"/>
      <c r="BB304" s="129"/>
      <c r="BC304" s="129"/>
      <c r="BD304" s="129"/>
      <c r="BE304" s="129"/>
      <c r="BF304" s="129"/>
      <c r="BG304" s="129"/>
      <c r="BJ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411"/>
      <c r="B305" s="129"/>
      <c r="L305" s="129"/>
      <c r="V305" s="129"/>
      <c r="AF305" s="129"/>
      <c r="AP305" s="129"/>
      <c r="AZ305" s="129"/>
      <c r="BA305" s="129"/>
      <c r="BB305" s="129"/>
      <c r="BC305" s="129"/>
      <c r="BD305" s="129"/>
      <c r="BE305" s="129"/>
      <c r="BF305" s="129"/>
      <c r="BG305" s="129"/>
      <c r="BJ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411"/>
      <c r="B306" s="129"/>
      <c r="L306" s="129"/>
      <c r="V306" s="129"/>
      <c r="AF306" s="129"/>
      <c r="AP306" s="129"/>
      <c r="AZ306" s="129"/>
      <c r="BA306" s="129"/>
      <c r="BB306" s="129"/>
      <c r="BC306" s="129"/>
      <c r="BD306" s="129"/>
      <c r="BE306" s="129"/>
      <c r="BF306" s="129"/>
      <c r="BG306" s="129"/>
      <c r="BJ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411"/>
      <c r="B307" s="129"/>
      <c r="L307" s="129"/>
      <c r="V307" s="129"/>
      <c r="AF307" s="129"/>
      <c r="AP307" s="129"/>
      <c r="AZ307" s="129"/>
      <c r="BA307" s="129"/>
      <c r="BB307" s="129"/>
      <c r="BC307" s="129"/>
      <c r="BD307" s="129"/>
      <c r="BE307" s="129"/>
      <c r="BF307" s="129"/>
      <c r="BG307" s="129"/>
      <c r="BJ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411"/>
      <c r="B308" s="129"/>
      <c r="L308" s="129"/>
      <c r="V308" s="129"/>
      <c r="AF308" s="129"/>
      <c r="AP308" s="129"/>
      <c r="AZ308" s="129"/>
      <c r="BA308" s="129"/>
      <c r="BB308" s="129"/>
      <c r="BC308" s="129"/>
      <c r="BD308" s="129"/>
      <c r="BE308" s="129"/>
      <c r="BF308" s="129"/>
      <c r="BG308" s="129"/>
      <c r="BJ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411"/>
      <c r="B309" s="129"/>
      <c r="L309" s="129"/>
      <c r="V309" s="129"/>
      <c r="AF309" s="129"/>
      <c r="AP309" s="129"/>
      <c r="AZ309" s="129"/>
      <c r="BA309" s="129"/>
      <c r="BB309" s="129"/>
      <c r="BC309" s="129"/>
      <c r="BD309" s="129"/>
      <c r="BE309" s="129"/>
      <c r="BF309" s="129"/>
      <c r="BG309" s="129"/>
      <c r="BJ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411"/>
      <c r="B310" s="129"/>
      <c r="L310" s="129"/>
      <c r="V310" s="129"/>
      <c r="AF310" s="129"/>
      <c r="AP310" s="129"/>
      <c r="AZ310" s="129"/>
      <c r="BA310" s="129"/>
      <c r="BB310" s="129"/>
      <c r="BC310" s="129"/>
      <c r="BD310" s="129"/>
      <c r="BE310" s="129"/>
      <c r="BF310" s="129"/>
      <c r="BG310" s="129"/>
      <c r="BJ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411"/>
      <c r="B311" s="129"/>
      <c r="L311" s="129"/>
      <c r="V311" s="129"/>
      <c r="AF311" s="129"/>
      <c r="AP311" s="129"/>
      <c r="AZ311" s="129"/>
      <c r="BA311" s="129"/>
      <c r="BB311" s="129"/>
      <c r="BC311" s="129"/>
      <c r="BD311" s="129"/>
      <c r="BE311" s="129"/>
      <c r="BF311" s="129"/>
      <c r="BG311" s="129"/>
      <c r="BJ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411"/>
      <c r="B312" s="129"/>
      <c r="L312" s="129"/>
      <c r="V312" s="129"/>
      <c r="AF312" s="129"/>
      <c r="AP312" s="129"/>
      <c r="AZ312" s="129"/>
      <c r="BA312" s="129"/>
      <c r="BB312" s="129"/>
      <c r="BC312" s="129"/>
      <c r="BD312" s="129"/>
      <c r="BE312" s="129"/>
      <c r="BF312" s="129"/>
      <c r="BG312" s="129"/>
      <c r="BJ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411"/>
      <c r="B313" s="129"/>
      <c r="L313" s="129"/>
      <c r="V313" s="129"/>
      <c r="AF313" s="129"/>
      <c r="AP313" s="129"/>
      <c r="AZ313" s="129"/>
      <c r="BA313" s="129"/>
      <c r="BB313" s="129"/>
      <c r="BC313" s="129"/>
      <c r="BD313" s="129"/>
      <c r="BE313" s="129"/>
      <c r="BF313" s="129"/>
      <c r="BG313" s="129"/>
      <c r="BJ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411"/>
      <c r="B314" s="129"/>
      <c r="L314" s="129"/>
      <c r="V314" s="129"/>
      <c r="AF314" s="129"/>
      <c r="AP314" s="129"/>
      <c r="AZ314" s="129"/>
      <c r="BA314" s="129"/>
      <c r="BB314" s="129"/>
      <c r="BC314" s="129"/>
      <c r="BD314" s="129"/>
      <c r="BE314" s="129"/>
      <c r="BF314" s="129"/>
      <c r="BG314" s="129"/>
      <c r="BJ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411"/>
      <c r="B315" s="129"/>
      <c r="L315" s="129"/>
      <c r="V315" s="129"/>
      <c r="AF315" s="129"/>
      <c r="AP315" s="129"/>
      <c r="AZ315" s="129"/>
      <c r="BA315" s="129"/>
      <c r="BB315" s="129"/>
      <c r="BC315" s="129"/>
      <c r="BD315" s="129"/>
      <c r="BE315" s="129"/>
      <c r="BF315" s="129"/>
      <c r="BG315" s="129"/>
      <c r="BJ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411"/>
      <c r="B316" s="129"/>
      <c r="L316" s="129"/>
      <c r="V316" s="129"/>
      <c r="AF316" s="129"/>
      <c r="AP316" s="129"/>
      <c r="AZ316" s="129"/>
      <c r="BA316" s="129"/>
      <c r="BB316" s="129"/>
      <c r="BC316" s="129"/>
      <c r="BD316" s="129"/>
      <c r="BE316" s="129"/>
      <c r="BF316" s="129"/>
      <c r="BG316" s="129"/>
      <c r="BJ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411"/>
      <c r="B317" s="129"/>
      <c r="L317" s="129"/>
      <c r="V317" s="129"/>
      <c r="AF317" s="129"/>
      <c r="AP317" s="129"/>
      <c r="AZ317" s="129"/>
      <c r="BA317" s="129"/>
      <c r="BB317" s="129"/>
      <c r="BC317" s="129"/>
      <c r="BD317" s="129"/>
      <c r="BE317" s="129"/>
      <c r="BF317" s="129"/>
      <c r="BG317" s="129"/>
      <c r="BJ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411"/>
      <c r="B318" s="129"/>
      <c r="L318" s="129"/>
      <c r="V318" s="129"/>
      <c r="AF318" s="129"/>
      <c r="AP318" s="129"/>
      <c r="AZ318" s="129"/>
      <c r="BA318" s="129"/>
      <c r="BB318" s="129"/>
      <c r="BC318" s="129"/>
      <c r="BD318" s="129"/>
      <c r="BE318" s="129"/>
      <c r="BF318" s="129"/>
      <c r="BG318" s="129"/>
      <c r="BJ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411"/>
      <c r="B319" s="129"/>
      <c r="L319" s="129"/>
      <c r="V319" s="129"/>
      <c r="AF319" s="129"/>
      <c r="AP319" s="129"/>
      <c r="AZ319" s="129"/>
      <c r="BA319" s="129"/>
      <c r="BB319" s="129"/>
      <c r="BC319" s="129"/>
      <c r="BD319" s="129"/>
      <c r="BE319" s="129"/>
      <c r="BF319" s="129"/>
      <c r="BG319" s="129"/>
      <c r="BJ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411"/>
      <c r="B320" s="129"/>
      <c r="L320" s="129"/>
      <c r="V320" s="129"/>
      <c r="AF320" s="129"/>
      <c r="AP320" s="129"/>
      <c r="AZ320" s="129"/>
      <c r="BA320" s="129"/>
      <c r="BB320" s="129"/>
      <c r="BC320" s="129"/>
      <c r="BD320" s="129"/>
      <c r="BE320" s="129"/>
      <c r="BF320" s="129"/>
      <c r="BG320" s="129"/>
      <c r="BJ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411"/>
      <c r="B321" s="129"/>
      <c r="L321" s="129"/>
      <c r="V321" s="129"/>
      <c r="AF321" s="129"/>
      <c r="AP321" s="129"/>
      <c r="AZ321" s="129"/>
      <c r="BA321" s="129"/>
      <c r="BB321" s="129"/>
      <c r="BC321" s="129"/>
      <c r="BD321" s="129"/>
      <c r="BE321" s="129"/>
      <c r="BF321" s="129"/>
      <c r="BG321" s="129"/>
      <c r="BJ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411"/>
      <c r="B322" s="129"/>
      <c r="L322" s="129"/>
      <c r="V322" s="129"/>
      <c r="AF322" s="129"/>
      <c r="AP322" s="129"/>
      <c r="AZ322" s="129"/>
      <c r="BA322" s="129"/>
      <c r="BB322" s="129"/>
      <c r="BC322" s="129"/>
      <c r="BD322" s="129"/>
      <c r="BE322" s="129"/>
      <c r="BF322" s="129"/>
      <c r="BG322" s="129"/>
      <c r="BJ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411"/>
      <c r="B323" s="129"/>
      <c r="L323" s="129"/>
      <c r="V323" s="129"/>
      <c r="AF323" s="129"/>
      <c r="AP323" s="129"/>
      <c r="AZ323" s="129"/>
      <c r="BA323" s="129"/>
      <c r="BB323" s="129"/>
      <c r="BC323" s="129"/>
      <c r="BD323" s="129"/>
      <c r="BE323" s="129"/>
      <c r="BF323" s="129"/>
      <c r="BG323" s="129"/>
      <c r="BJ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411"/>
      <c r="B324" s="129"/>
      <c r="L324" s="129"/>
      <c r="V324" s="129"/>
      <c r="AF324" s="129"/>
      <c r="AP324" s="129"/>
      <c r="AZ324" s="129"/>
      <c r="BA324" s="129"/>
      <c r="BB324" s="129"/>
      <c r="BC324" s="129"/>
      <c r="BD324" s="129"/>
      <c r="BE324" s="129"/>
      <c r="BF324" s="129"/>
      <c r="BG324" s="129"/>
      <c r="BJ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411"/>
      <c r="B325" s="129"/>
      <c r="L325" s="129"/>
      <c r="V325" s="129"/>
      <c r="AF325" s="129"/>
      <c r="AP325" s="129"/>
      <c r="AZ325" s="129"/>
      <c r="BA325" s="129"/>
      <c r="BB325" s="129"/>
      <c r="BC325" s="129"/>
      <c r="BD325" s="129"/>
      <c r="BE325" s="129"/>
      <c r="BF325" s="129"/>
      <c r="BG325" s="129"/>
      <c r="BJ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411"/>
      <c r="B326" s="129"/>
      <c r="L326" s="129"/>
      <c r="V326" s="129"/>
      <c r="AF326" s="129"/>
      <c r="AP326" s="129"/>
      <c r="AZ326" s="129"/>
      <c r="BA326" s="129"/>
      <c r="BB326" s="129"/>
      <c r="BC326" s="129"/>
      <c r="BD326" s="129"/>
      <c r="BE326" s="129"/>
      <c r="BF326" s="129"/>
      <c r="BG326" s="129"/>
      <c r="BJ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411"/>
      <c r="B327" s="129"/>
      <c r="L327" s="129"/>
      <c r="V327" s="129"/>
      <c r="AF327" s="129"/>
      <c r="AP327" s="129"/>
      <c r="AZ327" s="129"/>
      <c r="BA327" s="129"/>
      <c r="BB327" s="129"/>
      <c r="BC327" s="129"/>
      <c r="BD327" s="129"/>
      <c r="BE327" s="129"/>
      <c r="BF327" s="129"/>
      <c r="BG327" s="129"/>
      <c r="BJ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411"/>
      <c r="B328" s="129"/>
      <c r="L328" s="129"/>
      <c r="V328" s="129"/>
      <c r="AF328" s="129"/>
      <c r="AP328" s="129"/>
      <c r="AZ328" s="129"/>
      <c r="BA328" s="129"/>
      <c r="BB328" s="129"/>
      <c r="BC328" s="129"/>
      <c r="BD328" s="129"/>
      <c r="BE328" s="129"/>
      <c r="BF328" s="129"/>
      <c r="BG328" s="129"/>
      <c r="BJ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411"/>
      <c r="B329" s="129"/>
      <c r="L329" s="129"/>
      <c r="V329" s="129"/>
      <c r="AF329" s="129"/>
      <c r="AP329" s="129"/>
      <c r="AZ329" s="129"/>
      <c r="BA329" s="129"/>
      <c r="BB329" s="129"/>
      <c r="BC329" s="129"/>
      <c r="BD329" s="129"/>
      <c r="BE329" s="129"/>
      <c r="BF329" s="129"/>
      <c r="BG329" s="129"/>
      <c r="BJ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411"/>
      <c r="B330" s="129"/>
      <c r="L330" s="129"/>
      <c r="V330" s="129"/>
      <c r="AF330" s="129"/>
      <c r="AP330" s="129"/>
      <c r="AZ330" s="129"/>
      <c r="BA330" s="129"/>
      <c r="BB330" s="129"/>
      <c r="BC330" s="129"/>
      <c r="BD330" s="129"/>
      <c r="BE330" s="129"/>
      <c r="BF330" s="129"/>
      <c r="BG330" s="129"/>
      <c r="BJ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411"/>
      <c r="B331" s="129"/>
      <c r="L331" s="129"/>
      <c r="V331" s="129"/>
      <c r="AF331" s="129"/>
      <c r="AP331" s="129"/>
      <c r="AZ331" s="129"/>
      <c r="BA331" s="129"/>
      <c r="BB331" s="129"/>
      <c r="BC331" s="129"/>
      <c r="BD331" s="129"/>
      <c r="BE331" s="129"/>
      <c r="BF331" s="129"/>
      <c r="BG331" s="129"/>
      <c r="BJ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411"/>
      <c r="B332" s="129"/>
      <c r="L332" s="129"/>
      <c r="V332" s="129"/>
      <c r="AF332" s="129"/>
      <c r="AP332" s="129"/>
      <c r="AZ332" s="129"/>
      <c r="BA332" s="129"/>
      <c r="BB332" s="129"/>
      <c r="BC332" s="129"/>
      <c r="BD332" s="129"/>
      <c r="BE332" s="129"/>
      <c r="BF332" s="129"/>
      <c r="BG332" s="129"/>
      <c r="BJ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411"/>
      <c r="B333" s="129"/>
      <c r="L333" s="129"/>
      <c r="V333" s="129"/>
      <c r="AF333" s="129"/>
      <c r="AP333" s="129"/>
      <c r="AZ333" s="129"/>
      <c r="BA333" s="129"/>
      <c r="BB333" s="129"/>
      <c r="BC333" s="129"/>
      <c r="BD333" s="129"/>
      <c r="BE333" s="129"/>
      <c r="BF333" s="129"/>
      <c r="BG333" s="129"/>
      <c r="BJ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411"/>
      <c r="B334" s="129"/>
      <c r="L334" s="129"/>
      <c r="V334" s="129"/>
      <c r="AF334" s="129"/>
      <c r="AP334" s="129"/>
      <c r="AZ334" s="129"/>
      <c r="BA334" s="129"/>
      <c r="BB334" s="129"/>
      <c r="BC334" s="129"/>
      <c r="BD334" s="129"/>
      <c r="BE334" s="129"/>
      <c r="BF334" s="129"/>
      <c r="BG334" s="129"/>
      <c r="BJ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411"/>
      <c r="B335" s="129"/>
      <c r="L335" s="129"/>
      <c r="V335" s="129"/>
      <c r="AF335" s="129"/>
      <c r="AP335" s="129"/>
      <c r="AZ335" s="129"/>
      <c r="BA335" s="129"/>
      <c r="BB335" s="129"/>
      <c r="BC335" s="129"/>
      <c r="BD335" s="129"/>
      <c r="BE335" s="129"/>
      <c r="BF335" s="129"/>
      <c r="BG335" s="129"/>
      <c r="BJ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411"/>
      <c r="B336" s="129"/>
      <c r="L336" s="129"/>
      <c r="V336" s="129"/>
      <c r="AF336" s="129"/>
      <c r="AP336" s="129"/>
      <c r="AZ336" s="129"/>
      <c r="BA336" s="129"/>
      <c r="BB336" s="129"/>
      <c r="BC336" s="129"/>
      <c r="BD336" s="129"/>
      <c r="BE336" s="129"/>
      <c r="BF336" s="129"/>
      <c r="BG336" s="129"/>
      <c r="BJ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411"/>
      <c r="B337" s="129"/>
      <c r="L337" s="129"/>
      <c r="V337" s="129"/>
      <c r="AF337" s="129"/>
      <c r="AP337" s="129"/>
      <c r="AZ337" s="129"/>
      <c r="BA337" s="129"/>
      <c r="BB337" s="129"/>
      <c r="BC337" s="129"/>
      <c r="BD337" s="129"/>
      <c r="BE337" s="129"/>
      <c r="BF337" s="129"/>
      <c r="BG337" s="129"/>
      <c r="BJ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411"/>
      <c r="B338" s="129"/>
      <c r="L338" s="129"/>
      <c r="V338" s="129"/>
      <c r="AF338" s="129"/>
      <c r="AP338" s="129"/>
      <c r="AZ338" s="129"/>
      <c r="BA338" s="129"/>
      <c r="BB338" s="129"/>
      <c r="BC338" s="129"/>
      <c r="BD338" s="129"/>
      <c r="BE338" s="129"/>
      <c r="BF338" s="129"/>
      <c r="BG338" s="129"/>
      <c r="BJ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411"/>
      <c r="B339" s="129"/>
      <c r="L339" s="129"/>
      <c r="V339" s="129"/>
      <c r="AF339" s="129"/>
      <c r="AP339" s="129"/>
      <c r="AZ339" s="129"/>
      <c r="BA339" s="129"/>
      <c r="BB339" s="129"/>
      <c r="BC339" s="129"/>
      <c r="BD339" s="129"/>
      <c r="BE339" s="129"/>
      <c r="BF339" s="129"/>
      <c r="BG339" s="129"/>
      <c r="BJ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411"/>
      <c r="B340" s="129"/>
      <c r="L340" s="129"/>
      <c r="V340" s="129"/>
      <c r="AF340" s="129"/>
      <c r="AP340" s="129"/>
      <c r="AZ340" s="129"/>
      <c r="BA340" s="129"/>
      <c r="BB340" s="129"/>
      <c r="BC340" s="129"/>
      <c r="BD340" s="129"/>
      <c r="BE340" s="129"/>
      <c r="BF340" s="129"/>
      <c r="BG340" s="129"/>
      <c r="BJ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411"/>
      <c r="B341" s="129"/>
      <c r="L341" s="129"/>
      <c r="V341" s="129"/>
      <c r="AF341" s="129"/>
      <c r="AP341" s="129"/>
      <c r="AZ341" s="129"/>
      <c r="BA341" s="129"/>
      <c r="BB341" s="129"/>
      <c r="BC341" s="129"/>
      <c r="BD341" s="129"/>
      <c r="BE341" s="129"/>
      <c r="BF341" s="129"/>
      <c r="BG341" s="129"/>
      <c r="BJ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411"/>
      <c r="B342" s="129"/>
      <c r="L342" s="129"/>
      <c r="V342" s="129"/>
      <c r="AF342" s="129"/>
      <c r="AP342" s="129"/>
      <c r="AZ342" s="129"/>
      <c r="BA342" s="129"/>
      <c r="BB342" s="129"/>
      <c r="BC342" s="129"/>
      <c r="BD342" s="129"/>
      <c r="BE342" s="129"/>
      <c r="BF342" s="129"/>
      <c r="BG342" s="129"/>
      <c r="BJ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411"/>
      <c r="B343" s="129"/>
      <c r="L343" s="129"/>
      <c r="V343" s="129"/>
      <c r="AF343" s="129"/>
      <c r="AP343" s="129"/>
      <c r="AZ343" s="129"/>
      <c r="BA343" s="129"/>
      <c r="BB343" s="129"/>
      <c r="BC343" s="129"/>
      <c r="BD343" s="129"/>
      <c r="BE343" s="129"/>
      <c r="BF343" s="129"/>
      <c r="BG343" s="129"/>
      <c r="BJ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411"/>
      <c r="B344" s="129"/>
      <c r="L344" s="129"/>
      <c r="V344" s="129"/>
      <c r="AF344" s="129"/>
      <c r="AP344" s="129"/>
      <c r="AZ344" s="129"/>
      <c r="BA344" s="129"/>
      <c r="BB344" s="129"/>
      <c r="BC344" s="129"/>
      <c r="BD344" s="129"/>
      <c r="BE344" s="129"/>
      <c r="BF344" s="129"/>
      <c r="BG344" s="129"/>
      <c r="BJ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411"/>
      <c r="B345" s="129"/>
      <c r="L345" s="129"/>
      <c r="V345" s="129"/>
      <c r="AF345" s="129"/>
      <c r="AP345" s="129"/>
      <c r="AZ345" s="129"/>
      <c r="BA345" s="129"/>
      <c r="BB345" s="129"/>
      <c r="BC345" s="129"/>
      <c r="BD345" s="129"/>
      <c r="BE345" s="129"/>
      <c r="BF345" s="129"/>
      <c r="BG345" s="129"/>
      <c r="BJ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411"/>
      <c r="B346" s="129"/>
      <c r="L346" s="129"/>
      <c r="V346" s="129"/>
      <c r="AF346" s="129"/>
      <c r="AP346" s="129"/>
      <c r="AZ346" s="129"/>
      <c r="BA346" s="129"/>
      <c r="BB346" s="129"/>
      <c r="BC346" s="129"/>
      <c r="BD346" s="129"/>
      <c r="BE346" s="129"/>
      <c r="BF346" s="129"/>
      <c r="BG346" s="129"/>
      <c r="BJ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411"/>
      <c r="B347" s="129"/>
      <c r="L347" s="129"/>
      <c r="V347" s="129"/>
      <c r="AF347" s="129"/>
      <c r="AP347" s="129"/>
      <c r="AZ347" s="129"/>
      <c r="BA347" s="129"/>
      <c r="BB347" s="129"/>
      <c r="BC347" s="129"/>
      <c r="BD347" s="129"/>
      <c r="BE347" s="129"/>
      <c r="BF347" s="129"/>
      <c r="BG347" s="129"/>
      <c r="BJ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411"/>
      <c r="B348" s="129"/>
      <c r="L348" s="129"/>
      <c r="V348" s="129"/>
      <c r="AF348" s="129"/>
      <c r="AP348" s="129"/>
      <c r="AZ348" s="129"/>
      <c r="BA348" s="129"/>
      <c r="BB348" s="129"/>
      <c r="BC348" s="129"/>
      <c r="BD348" s="129"/>
      <c r="BE348" s="129"/>
      <c r="BF348" s="129"/>
      <c r="BG348" s="129"/>
      <c r="BJ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411"/>
      <c r="B349" s="129"/>
      <c r="L349" s="129"/>
      <c r="V349" s="129"/>
      <c r="AF349" s="129"/>
      <c r="AP349" s="129"/>
      <c r="AZ349" s="129"/>
      <c r="BA349" s="129"/>
      <c r="BB349" s="129"/>
      <c r="BC349" s="129"/>
      <c r="BD349" s="129"/>
      <c r="BE349" s="129"/>
      <c r="BF349" s="129"/>
      <c r="BG349" s="129"/>
      <c r="BJ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411"/>
      <c r="B350" s="129"/>
      <c r="L350" s="129"/>
      <c r="V350" s="129"/>
      <c r="AF350" s="129"/>
      <c r="AP350" s="129"/>
      <c r="AZ350" s="129"/>
      <c r="BA350" s="129"/>
      <c r="BB350" s="129"/>
      <c r="BC350" s="129"/>
      <c r="BD350" s="129"/>
      <c r="BE350" s="129"/>
      <c r="BF350" s="129"/>
      <c r="BG350" s="129"/>
      <c r="BJ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411"/>
      <c r="B351" s="129"/>
      <c r="L351" s="129"/>
      <c r="V351" s="129"/>
      <c r="AF351" s="129"/>
      <c r="AP351" s="129"/>
      <c r="AZ351" s="129"/>
      <c r="BA351" s="129"/>
      <c r="BB351" s="129"/>
      <c r="BC351" s="129"/>
      <c r="BD351" s="129"/>
      <c r="BE351" s="129"/>
      <c r="BF351" s="129"/>
      <c r="BG351" s="129"/>
      <c r="BJ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411"/>
      <c r="B352" s="129"/>
      <c r="L352" s="129"/>
      <c r="V352" s="129"/>
      <c r="AF352" s="129"/>
      <c r="AP352" s="129"/>
      <c r="AZ352" s="129"/>
      <c r="BA352" s="129"/>
      <c r="BB352" s="129"/>
      <c r="BC352" s="129"/>
      <c r="BD352" s="129"/>
      <c r="BE352" s="129"/>
      <c r="BF352" s="129"/>
      <c r="BG352" s="129"/>
      <c r="BJ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411"/>
      <c r="B353" s="129"/>
      <c r="L353" s="129"/>
      <c r="V353" s="129"/>
      <c r="AF353" s="129"/>
      <c r="AP353" s="129"/>
      <c r="AZ353" s="129"/>
      <c r="BA353" s="129"/>
      <c r="BB353" s="129"/>
      <c r="BC353" s="129"/>
      <c r="BD353" s="129"/>
      <c r="BE353" s="129"/>
      <c r="BF353" s="129"/>
      <c r="BG353" s="129"/>
      <c r="BJ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411"/>
      <c r="B354" s="129"/>
      <c r="L354" s="129"/>
      <c r="V354" s="129"/>
      <c r="AF354" s="129"/>
      <c r="AP354" s="129"/>
      <c r="AZ354" s="129"/>
      <c r="BA354" s="129"/>
      <c r="BB354" s="129"/>
      <c r="BC354" s="129"/>
      <c r="BD354" s="129"/>
      <c r="BE354" s="129"/>
      <c r="BF354" s="129"/>
      <c r="BG354" s="129"/>
      <c r="BJ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411"/>
      <c r="B355" s="129"/>
      <c r="L355" s="129"/>
      <c r="V355" s="129"/>
      <c r="AF355" s="129"/>
      <c r="AP355" s="129"/>
      <c r="AZ355" s="129"/>
      <c r="BA355" s="129"/>
      <c r="BB355" s="129"/>
      <c r="BC355" s="129"/>
      <c r="BD355" s="129"/>
      <c r="BE355" s="129"/>
      <c r="BF355" s="129"/>
      <c r="BG355" s="129"/>
      <c r="BJ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411"/>
      <c r="B356" s="129"/>
      <c r="L356" s="129"/>
      <c r="V356" s="129"/>
      <c r="AF356" s="129"/>
      <c r="AP356" s="129"/>
      <c r="AZ356" s="129"/>
      <c r="BA356" s="129"/>
      <c r="BB356" s="129"/>
      <c r="BC356" s="129"/>
      <c r="BD356" s="129"/>
      <c r="BE356" s="129"/>
      <c r="BF356" s="129"/>
      <c r="BG356" s="129"/>
      <c r="BJ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411"/>
      <c r="B357" s="129"/>
      <c r="L357" s="129"/>
      <c r="V357" s="129"/>
      <c r="AF357" s="129"/>
      <c r="AP357" s="129"/>
      <c r="AZ357" s="129"/>
      <c r="BA357" s="129"/>
      <c r="BB357" s="129"/>
      <c r="BC357" s="129"/>
      <c r="BD357" s="129"/>
      <c r="BE357" s="129"/>
      <c r="BF357" s="129"/>
      <c r="BG357" s="129"/>
      <c r="BJ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411"/>
      <c r="B358" s="129"/>
      <c r="L358" s="129"/>
      <c r="V358" s="129"/>
      <c r="AF358" s="129"/>
      <c r="AP358" s="129"/>
      <c r="AZ358" s="129"/>
      <c r="BA358" s="129"/>
      <c r="BB358" s="129"/>
      <c r="BC358" s="129"/>
      <c r="BD358" s="129"/>
      <c r="BE358" s="129"/>
      <c r="BF358" s="129"/>
      <c r="BG358" s="129"/>
      <c r="BJ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411"/>
      <c r="B359" s="129"/>
      <c r="L359" s="129"/>
      <c r="V359" s="129"/>
      <c r="AF359" s="129"/>
      <c r="AP359" s="129"/>
      <c r="AZ359" s="129"/>
      <c r="BA359" s="129"/>
      <c r="BB359" s="129"/>
      <c r="BC359" s="129"/>
      <c r="BD359" s="129"/>
      <c r="BE359" s="129"/>
      <c r="BF359" s="129"/>
      <c r="BG359" s="129"/>
      <c r="BJ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411"/>
      <c r="B360" s="129"/>
      <c r="L360" s="129"/>
      <c r="V360" s="129"/>
      <c r="AF360" s="129"/>
      <c r="AP360" s="129"/>
      <c r="AZ360" s="129"/>
      <c r="BA360" s="129"/>
      <c r="BB360" s="129"/>
      <c r="BC360" s="129"/>
      <c r="BD360" s="129"/>
      <c r="BE360" s="129"/>
      <c r="BF360" s="129"/>
      <c r="BG360" s="129"/>
      <c r="BJ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411"/>
      <c r="B361" s="129"/>
      <c r="L361" s="129"/>
      <c r="V361" s="129"/>
      <c r="AF361" s="129"/>
      <c r="AP361" s="129"/>
      <c r="AZ361" s="129"/>
      <c r="BA361" s="129"/>
      <c r="BB361" s="129"/>
      <c r="BC361" s="129"/>
      <c r="BD361" s="129"/>
      <c r="BE361" s="129"/>
      <c r="BF361" s="129"/>
      <c r="BG361" s="129"/>
      <c r="BJ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411"/>
      <c r="B362" s="129"/>
      <c r="L362" s="129"/>
      <c r="V362" s="129"/>
      <c r="AF362" s="129"/>
      <c r="AP362" s="129"/>
      <c r="AZ362" s="129"/>
      <c r="BA362" s="129"/>
      <c r="BB362" s="129"/>
      <c r="BC362" s="129"/>
      <c r="BD362" s="129"/>
      <c r="BE362" s="129"/>
      <c r="BF362" s="129"/>
      <c r="BG362" s="129"/>
      <c r="BJ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411"/>
      <c r="B363" s="129"/>
      <c r="L363" s="129"/>
      <c r="V363" s="129"/>
      <c r="AF363" s="129"/>
      <c r="AP363" s="129"/>
      <c r="AZ363" s="129"/>
      <c r="BA363" s="129"/>
      <c r="BB363" s="129"/>
      <c r="BC363" s="129"/>
      <c r="BD363" s="129"/>
      <c r="BE363" s="129"/>
      <c r="BF363" s="129"/>
      <c r="BG363" s="129"/>
      <c r="BJ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411"/>
      <c r="B364" s="129"/>
      <c r="L364" s="129"/>
      <c r="V364" s="129"/>
      <c r="AF364" s="129"/>
      <c r="AP364" s="129"/>
      <c r="AZ364" s="129"/>
      <c r="BA364" s="129"/>
      <c r="BB364" s="129"/>
      <c r="BC364" s="129"/>
      <c r="BD364" s="129"/>
      <c r="BE364" s="129"/>
      <c r="BF364" s="129"/>
      <c r="BG364" s="129"/>
      <c r="BJ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411"/>
      <c r="B365" s="129"/>
      <c r="L365" s="129"/>
      <c r="V365" s="129"/>
      <c r="AF365" s="129"/>
      <c r="AP365" s="129"/>
      <c r="AZ365" s="129"/>
      <c r="BA365" s="129"/>
      <c r="BB365" s="129"/>
      <c r="BC365" s="129"/>
      <c r="BD365" s="129"/>
      <c r="BE365" s="129"/>
      <c r="BF365" s="129"/>
      <c r="BG365" s="129"/>
      <c r="BJ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411"/>
      <c r="B366" s="129"/>
      <c r="L366" s="129"/>
      <c r="V366" s="129"/>
      <c r="AF366" s="129"/>
      <c r="AP366" s="129"/>
      <c r="AZ366" s="129"/>
      <c r="BA366" s="129"/>
      <c r="BB366" s="129"/>
      <c r="BC366" s="129"/>
      <c r="BD366" s="129"/>
      <c r="BE366" s="129"/>
      <c r="BF366" s="129"/>
      <c r="BG366" s="129"/>
      <c r="BJ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411"/>
      <c r="B367" s="129"/>
      <c r="L367" s="129"/>
      <c r="V367" s="129"/>
      <c r="AF367" s="129"/>
      <c r="AP367" s="129"/>
      <c r="AZ367" s="129"/>
      <c r="BA367" s="129"/>
      <c r="BB367" s="129"/>
      <c r="BC367" s="129"/>
      <c r="BD367" s="129"/>
      <c r="BE367" s="129"/>
      <c r="BF367" s="129"/>
      <c r="BG367" s="129"/>
      <c r="BJ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411"/>
      <c r="B368" s="129"/>
      <c r="L368" s="129"/>
      <c r="V368" s="129"/>
      <c r="AF368" s="129"/>
      <c r="AP368" s="129"/>
      <c r="AZ368" s="129"/>
      <c r="BA368" s="129"/>
      <c r="BB368" s="129"/>
      <c r="BC368" s="129"/>
      <c r="BD368" s="129"/>
      <c r="BE368" s="129"/>
      <c r="BF368" s="129"/>
      <c r="BG368" s="129"/>
      <c r="BJ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411"/>
      <c r="B369" s="129"/>
      <c r="L369" s="129"/>
      <c r="V369" s="129"/>
      <c r="AF369" s="129"/>
      <c r="AP369" s="129"/>
      <c r="AZ369" s="129"/>
      <c r="BA369" s="129"/>
      <c r="BB369" s="129"/>
      <c r="BC369" s="129"/>
      <c r="BD369" s="129"/>
      <c r="BE369" s="129"/>
      <c r="BF369" s="129"/>
      <c r="BG369" s="129"/>
      <c r="BJ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411"/>
      <c r="B370" s="129"/>
      <c r="L370" s="129"/>
      <c r="V370" s="129"/>
      <c r="AF370" s="129"/>
      <c r="AP370" s="129"/>
      <c r="AZ370" s="129"/>
      <c r="BA370" s="129"/>
      <c r="BB370" s="129"/>
      <c r="BC370" s="129"/>
      <c r="BD370" s="129"/>
      <c r="BE370" s="129"/>
      <c r="BF370" s="129"/>
      <c r="BG370" s="129"/>
      <c r="BJ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411"/>
      <c r="B371" s="129"/>
      <c r="L371" s="129"/>
      <c r="V371" s="129"/>
      <c r="AF371" s="129"/>
      <c r="AP371" s="129"/>
      <c r="AZ371" s="129"/>
      <c r="BA371" s="129"/>
      <c r="BB371" s="129"/>
      <c r="BC371" s="129"/>
      <c r="BD371" s="129"/>
      <c r="BE371" s="129"/>
      <c r="BF371" s="129"/>
      <c r="BG371" s="129"/>
      <c r="BJ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411"/>
      <c r="B372" s="129"/>
      <c r="L372" s="129"/>
      <c r="V372" s="129"/>
      <c r="AF372" s="129"/>
      <c r="AP372" s="129"/>
      <c r="AZ372" s="129"/>
      <c r="BA372" s="129"/>
      <c r="BB372" s="129"/>
      <c r="BC372" s="129"/>
      <c r="BD372" s="129"/>
      <c r="BE372" s="129"/>
      <c r="BF372" s="129"/>
      <c r="BG372" s="129"/>
      <c r="BJ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411"/>
      <c r="B373" s="129"/>
      <c r="L373" s="129"/>
      <c r="V373" s="129"/>
      <c r="AF373" s="129"/>
      <c r="AP373" s="129"/>
      <c r="AZ373" s="129"/>
      <c r="BA373" s="129"/>
      <c r="BB373" s="129"/>
      <c r="BC373" s="129"/>
      <c r="BD373" s="129"/>
      <c r="BE373" s="129"/>
      <c r="BF373" s="129"/>
      <c r="BG373" s="129"/>
      <c r="BJ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411"/>
      <c r="B374" s="129"/>
      <c r="L374" s="129"/>
      <c r="V374" s="129"/>
      <c r="AF374" s="129"/>
      <c r="AP374" s="129"/>
      <c r="AZ374" s="129"/>
      <c r="BA374" s="129"/>
      <c r="BB374" s="129"/>
      <c r="BC374" s="129"/>
      <c r="BD374" s="129"/>
      <c r="BE374" s="129"/>
      <c r="BF374" s="129"/>
      <c r="BG374" s="129"/>
      <c r="BJ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411"/>
      <c r="B375" s="129"/>
      <c r="L375" s="129"/>
      <c r="V375" s="129"/>
      <c r="AF375" s="129"/>
      <c r="AP375" s="129"/>
      <c r="AZ375" s="129"/>
      <c r="BA375" s="129"/>
      <c r="BB375" s="129"/>
      <c r="BC375" s="129"/>
      <c r="BD375" s="129"/>
      <c r="BE375" s="129"/>
      <c r="BF375" s="129"/>
      <c r="BG375" s="129"/>
      <c r="BJ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411"/>
      <c r="B376" s="129"/>
      <c r="L376" s="129"/>
      <c r="V376" s="129"/>
      <c r="AF376" s="129"/>
      <c r="AP376" s="129"/>
      <c r="AZ376" s="129"/>
      <c r="BA376" s="129"/>
      <c r="BB376" s="129"/>
      <c r="BC376" s="129"/>
      <c r="BD376" s="129"/>
      <c r="BE376" s="129"/>
      <c r="BF376" s="129"/>
      <c r="BG376" s="129"/>
      <c r="BJ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411"/>
      <c r="B377" s="129"/>
      <c r="L377" s="129"/>
      <c r="V377" s="129"/>
      <c r="AF377" s="129"/>
      <c r="AP377" s="129"/>
      <c r="AZ377" s="129"/>
      <c r="BA377" s="129"/>
      <c r="BB377" s="129"/>
      <c r="BC377" s="129"/>
      <c r="BD377" s="129"/>
      <c r="BE377" s="129"/>
      <c r="BF377" s="129"/>
      <c r="BG377" s="129"/>
      <c r="BJ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411"/>
      <c r="B378" s="129"/>
      <c r="L378" s="129"/>
      <c r="V378" s="129"/>
      <c r="AF378" s="129"/>
      <c r="AP378" s="129"/>
      <c r="AZ378" s="129"/>
      <c r="BA378" s="129"/>
      <c r="BB378" s="129"/>
      <c r="BC378" s="129"/>
      <c r="BD378" s="129"/>
      <c r="BE378" s="129"/>
      <c r="BF378" s="129"/>
      <c r="BG378" s="129"/>
      <c r="BJ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411"/>
      <c r="B379" s="129"/>
      <c r="L379" s="129"/>
      <c r="V379" s="129"/>
      <c r="AF379" s="129"/>
      <c r="AP379" s="129"/>
      <c r="AZ379" s="129"/>
      <c r="BA379" s="129"/>
      <c r="BB379" s="129"/>
      <c r="BC379" s="129"/>
      <c r="BD379" s="129"/>
      <c r="BE379" s="129"/>
      <c r="BF379" s="129"/>
      <c r="BG379" s="129"/>
      <c r="BJ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411"/>
      <c r="B380" s="129"/>
      <c r="L380" s="129"/>
      <c r="V380" s="129"/>
      <c r="AF380" s="129"/>
      <c r="AP380" s="129"/>
      <c r="AZ380" s="129"/>
      <c r="BA380" s="129"/>
      <c r="BB380" s="129"/>
      <c r="BC380" s="129"/>
      <c r="BD380" s="129"/>
      <c r="BE380" s="129"/>
      <c r="BF380" s="129"/>
      <c r="BG380" s="129"/>
      <c r="BJ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411"/>
      <c r="B381" s="129"/>
      <c r="L381" s="129"/>
      <c r="V381" s="129"/>
      <c r="AF381" s="129"/>
      <c r="AP381" s="129"/>
      <c r="AZ381" s="129"/>
      <c r="BA381" s="129"/>
      <c r="BB381" s="129"/>
      <c r="BC381" s="129"/>
      <c r="BD381" s="129"/>
      <c r="BE381" s="129"/>
      <c r="BF381" s="129"/>
      <c r="BG381" s="129"/>
      <c r="BJ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411"/>
      <c r="B382" s="129"/>
      <c r="L382" s="129"/>
      <c r="V382" s="129"/>
      <c r="AF382" s="129"/>
      <c r="AP382" s="129"/>
      <c r="AZ382" s="129"/>
      <c r="BA382" s="129"/>
      <c r="BB382" s="129"/>
      <c r="BC382" s="129"/>
      <c r="BD382" s="129"/>
      <c r="BE382" s="129"/>
      <c r="BF382" s="129"/>
      <c r="BG382" s="129"/>
      <c r="BJ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411"/>
      <c r="B383" s="129"/>
      <c r="L383" s="129"/>
      <c r="V383" s="129"/>
      <c r="AF383" s="129"/>
      <c r="AP383" s="129"/>
      <c r="AZ383" s="129"/>
      <c r="BA383" s="129"/>
      <c r="BB383" s="129"/>
      <c r="BC383" s="129"/>
      <c r="BD383" s="129"/>
      <c r="BE383" s="129"/>
      <c r="BF383" s="129"/>
      <c r="BG383" s="129"/>
      <c r="BJ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411"/>
      <c r="B384" s="129"/>
      <c r="L384" s="129"/>
      <c r="V384" s="129"/>
      <c r="AF384" s="129"/>
      <c r="AP384" s="129"/>
      <c r="AZ384" s="129"/>
      <c r="BA384" s="129"/>
      <c r="BB384" s="129"/>
      <c r="BC384" s="129"/>
      <c r="BD384" s="129"/>
      <c r="BE384" s="129"/>
      <c r="BF384" s="129"/>
      <c r="BG384" s="129"/>
      <c r="BJ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411"/>
      <c r="B385" s="129"/>
      <c r="L385" s="129"/>
      <c r="V385" s="129"/>
      <c r="AF385" s="129"/>
      <c r="AP385" s="129"/>
      <c r="AZ385" s="129"/>
      <c r="BA385" s="129"/>
      <c r="BB385" s="129"/>
      <c r="BC385" s="129"/>
      <c r="BD385" s="129"/>
      <c r="BE385" s="129"/>
      <c r="BF385" s="129"/>
      <c r="BG385" s="129"/>
      <c r="BJ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411"/>
      <c r="B386" s="129"/>
      <c r="L386" s="129"/>
      <c r="V386" s="129"/>
      <c r="AF386" s="129"/>
      <c r="AP386" s="129"/>
      <c r="AZ386" s="129"/>
      <c r="BA386" s="129"/>
      <c r="BB386" s="129"/>
      <c r="BC386" s="129"/>
      <c r="BD386" s="129"/>
      <c r="BE386" s="129"/>
      <c r="BF386" s="129"/>
      <c r="BG386" s="129"/>
      <c r="BJ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411"/>
      <c r="B387" s="129"/>
      <c r="L387" s="129"/>
      <c r="V387" s="129"/>
      <c r="AF387" s="129"/>
      <c r="AP387" s="129"/>
      <c r="AZ387" s="129"/>
      <c r="BA387" s="129"/>
      <c r="BB387" s="129"/>
      <c r="BC387" s="129"/>
      <c r="BD387" s="129"/>
      <c r="BE387" s="129"/>
      <c r="BF387" s="129"/>
      <c r="BG387" s="129"/>
      <c r="BJ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411"/>
      <c r="B388" s="129"/>
      <c r="L388" s="129"/>
      <c r="V388" s="129"/>
      <c r="AF388" s="129"/>
      <c r="AP388" s="129"/>
      <c r="AZ388" s="129"/>
      <c r="BA388" s="129"/>
      <c r="BB388" s="129"/>
      <c r="BC388" s="129"/>
      <c r="BD388" s="129"/>
      <c r="BE388" s="129"/>
      <c r="BF388" s="129"/>
      <c r="BG388" s="129"/>
      <c r="BJ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411"/>
      <c r="B389" s="129"/>
      <c r="L389" s="129"/>
      <c r="V389" s="129"/>
      <c r="AF389" s="129"/>
      <c r="AP389" s="129"/>
      <c r="AZ389" s="129"/>
      <c r="BA389" s="129"/>
      <c r="BB389" s="129"/>
      <c r="BC389" s="129"/>
      <c r="BD389" s="129"/>
      <c r="BE389" s="129"/>
      <c r="BF389" s="129"/>
      <c r="BG389" s="129"/>
      <c r="BJ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411"/>
      <c r="B390" s="129"/>
      <c r="L390" s="129"/>
      <c r="V390" s="129"/>
      <c r="AF390" s="129"/>
      <c r="AP390" s="129"/>
      <c r="AZ390" s="129"/>
      <c r="BA390" s="129"/>
      <c r="BB390" s="129"/>
      <c r="BC390" s="129"/>
      <c r="BD390" s="129"/>
      <c r="BE390" s="129"/>
      <c r="BF390" s="129"/>
      <c r="BG390" s="129"/>
      <c r="BJ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411"/>
      <c r="B391" s="129"/>
      <c r="L391" s="129"/>
      <c r="V391" s="129"/>
      <c r="AF391" s="129"/>
      <c r="AP391" s="129"/>
      <c r="AZ391" s="129"/>
      <c r="BA391" s="129"/>
      <c r="BB391" s="129"/>
      <c r="BC391" s="129"/>
      <c r="BD391" s="129"/>
      <c r="BE391" s="129"/>
      <c r="BF391" s="129"/>
      <c r="BG391" s="129"/>
      <c r="BJ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411"/>
      <c r="B392" s="129"/>
      <c r="L392" s="129"/>
      <c r="V392" s="129"/>
      <c r="AF392" s="129"/>
      <c r="AP392" s="129"/>
      <c r="AZ392" s="129"/>
      <c r="BA392" s="129"/>
      <c r="BB392" s="129"/>
      <c r="BC392" s="129"/>
      <c r="BD392" s="129"/>
      <c r="BE392" s="129"/>
      <c r="BF392" s="129"/>
      <c r="BG392" s="129"/>
      <c r="BJ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411"/>
      <c r="B393" s="129"/>
      <c r="L393" s="129"/>
      <c r="V393" s="129"/>
      <c r="AF393" s="129"/>
      <c r="AP393" s="129"/>
      <c r="AZ393" s="129"/>
      <c r="BA393" s="129"/>
      <c r="BB393" s="129"/>
      <c r="BC393" s="129"/>
      <c r="BD393" s="129"/>
      <c r="BE393" s="129"/>
      <c r="BF393" s="129"/>
      <c r="BG393" s="129"/>
      <c r="BJ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411"/>
      <c r="B394" s="129"/>
      <c r="L394" s="129"/>
      <c r="V394" s="129"/>
      <c r="AF394" s="129"/>
      <c r="AP394" s="129"/>
      <c r="AZ394" s="129"/>
      <c r="BA394" s="129"/>
      <c r="BB394" s="129"/>
      <c r="BC394" s="129"/>
      <c r="BD394" s="129"/>
      <c r="BE394" s="129"/>
      <c r="BF394" s="129"/>
      <c r="BG394" s="129"/>
      <c r="BJ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411"/>
      <c r="B395" s="129"/>
      <c r="L395" s="129"/>
      <c r="V395" s="129"/>
      <c r="AF395" s="129"/>
      <c r="AP395" s="129"/>
      <c r="AZ395" s="129"/>
      <c r="BA395" s="129"/>
      <c r="BB395" s="129"/>
      <c r="BC395" s="129"/>
      <c r="BD395" s="129"/>
      <c r="BE395" s="129"/>
      <c r="BF395" s="129"/>
      <c r="BG395" s="129"/>
      <c r="BJ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411"/>
      <c r="B396" s="129"/>
      <c r="L396" s="129"/>
      <c r="V396" s="129"/>
      <c r="AF396" s="129"/>
      <c r="AP396" s="129"/>
      <c r="AZ396" s="129"/>
      <c r="BA396" s="129"/>
      <c r="BB396" s="129"/>
      <c r="BC396" s="129"/>
      <c r="BD396" s="129"/>
      <c r="BE396" s="129"/>
      <c r="BF396" s="129"/>
      <c r="BG396" s="129"/>
      <c r="BJ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411"/>
      <c r="B397" s="129"/>
      <c r="L397" s="129"/>
      <c r="V397" s="129"/>
      <c r="AF397" s="129"/>
      <c r="AP397" s="129"/>
      <c r="AZ397" s="129"/>
      <c r="BA397" s="129"/>
      <c r="BB397" s="129"/>
      <c r="BC397" s="129"/>
      <c r="BD397" s="129"/>
      <c r="BE397" s="129"/>
      <c r="BF397" s="129"/>
      <c r="BG397" s="129"/>
      <c r="BJ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411"/>
      <c r="B398" s="129"/>
      <c r="L398" s="129"/>
      <c r="V398" s="129"/>
      <c r="AF398" s="129"/>
      <c r="AP398" s="129"/>
      <c r="AZ398" s="129"/>
      <c r="BA398" s="129"/>
      <c r="BB398" s="129"/>
      <c r="BC398" s="129"/>
      <c r="BD398" s="129"/>
      <c r="BE398" s="129"/>
      <c r="BF398" s="129"/>
      <c r="BG398" s="129"/>
      <c r="BJ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411"/>
      <c r="B399" s="129"/>
      <c r="L399" s="129"/>
      <c r="V399" s="129"/>
      <c r="AF399" s="129"/>
      <c r="AP399" s="129"/>
      <c r="AZ399" s="129"/>
      <c r="BA399" s="129"/>
      <c r="BB399" s="129"/>
      <c r="BC399" s="129"/>
      <c r="BD399" s="129"/>
      <c r="BE399" s="129"/>
      <c r="BF399" s="129"/>
      <c r="BG399" s="129"/>
      <c r="BJ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411"/>
      <c r="B400" s="129"/>
      <c r="L400" s="129"/>
      <c r="V400" s="129"/>
      <c r="AF400" s="129"/>
      <c r="AP400" s="129"/>
      <c r="AZ400" s="129"/>
      <c r="BA400" s="129"/>
      <c r="BB400" s="129"/>
      <c r="BC400" s="129"/>
      <c r="BD400" s="129"/>
      <c r="BE400" s="129"/>
      <c r="BF400" s="129"/>
      <c r="BG400" s="129"/>
      <c r="BJ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411"/>
      <c r="B401" s="129"/>
      <c r="L401" s="129"/>
      <c r="V401" s="129"/>
      <c r="AF401" s="129"/>
      <c r="AP401" s="129"/>
      <c r="AZ401" s="129"/>
      <c r="BA401" s="129"/>
      <c r="BB401" s="129"/>
      <c r="BC401" s="129"/>
      <c r="BD401" s="129"/>
      <c r="BE401" s="129"/>
      <c r="BF401" s="129"/>
      <c r="BG401" s="129"/>
      <c r="BJ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411"/>
      <c r="B402" s="129"/>
      <c r="L402" s="129"/>
      <c r="V402" s="129"/>
      <c r="AF402" s="129"/>
      <c r="AP402" s="129"/>
      <c r="AZ402" s="129"/>
      <c r="BA402" s="129"/>
      <c r="BB402" s="129"/>
      <c r="BC402" s="129"/>
      <c r="BD402" s="129"/>
      <c r="BE402" s="129"/>
      <c r="BF402" s="129"/>
      <c r="BG402" s="129"/>
      <c r="BJ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411"/>
      <c r="B403" s="129"/>
      <c r="L403" s="129"/>
      <c r="V403" s="129"/>
      <c r="AF403" s="129"/>
      <c r="AP403" s="129"/>
      <c r="AZ403" s="129"/>
      <c r="BA403" s="129"/>
      <c r="BB403" s="129"/>
      <c r="BC403" s="129"/>
      <c r="BD403" s="129"/>
      <c r="BE403" s="129"/>
      <c r="BF403" s="129"/>
      <c r="BG403" s="129"/>
      <c r="BJ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411"/>
      <c r="B404" s="129"/>
      <c r="L404" s="129"/>
      <c r="V404" s="129"/>
      <c r="AF404" s="129"/>
      <c r="AP404" s="129"/>
      <c r="AZ404" s="129"/>
      <c r="BA404" s="129"/>
      <c r="BB404" s="129"/>
      <c r="BC404" s="129"/>
      <c r="BD404" s="129"/>
      <c r="BE404" s="129"/>
      <c r="BF404" s="129"/>
      <c r="BG404" s="129"/>
      <c r="BJ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411"/>
      <c r="B405" s="129"/>
      <c r="L405" s="129"/>
      <c r="V405" s="129"/>
      <c r="AF405" s="129"/>
      <c r="AP405" s="129"/>
      <c r="AZ405" s="129"/>
      <c r="BA405" s="129"/>
      <c r="BB405" s="129"/>
      <c r="BC405" s="129"/>
      <c r="BD405" s="129"/>
      <c r="BE405" s="129"/>
      <c r="BF405" s="129"/>
      <c r="BG405" s="129"/>
      <c r="BJ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411"/>
      <c r="B406" s="129"/>
      <c r="L406" s="129"/>
      <c r="V406" s="129"/>
      <c r="AF406" s="129"/>
      <c r="AP406" s="129"/>
      <c r="AZ406" s="129"/>
      <c r="BA406" s="129"/>
      <c r="BB406" s="129"/>
      <c r="BC406" s="129"/>
      <c r="BD406" s="129"/>
      <c r="BE406" s="129"/>
      <c r="BF406" s="129"/>
      <c r="BG406" s="129"/>
      <c r="BJ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411"/>
      <c r="B407" s="129"/>
      <c r="L407" s="129"/>
      <c r="V407" s="129"/>
      <c r="AF407" s="129"/>
      <c r="AP407" s="129"/>
      <c r="AZ407" s="129"/>
      <c r="BA407" s="129"/>
      <c r="BB407" s="129"/>
      <c r="BC407" s="129"/>
      <c r="BD407" s="129"/>
      <c r="BE407" s="129"/>
      <c r="BF407" s="129"/>
      <c r="BG407" s="129"/>
      <c r="BJ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411"/>
      <c r="B408" s="129"/>
      <c r="L408" s="129"/>
      <c r="V408" s="129"/>
      <c r="AF408" s="129"/>
      <c r="AP408" s="129"/>
      <c r="AZ408" s="129"/>
      <c r="BA408" s="129"/>
      <c r="BB408" s="129"/>
      <c r="BC408" s="129"/>
      <c r="BD408" s="129"/>
      <c r="BE408" s="129"/>
      <c r="BF408" s="129"/>
      <c r="BG408" s="129"/>
      <c r="BJ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411"/>
      <c r="B409" s="129"/>
      <c r="L409" s="129"/>
      <c r="V409" s="129"/>
      <c r="AF409" s="129"/>
      <c r="AP409" s="129"/>
      <c r="AZ409" s="129"/>
      <c r="BA409" s="129"/>
      <c r="BB409" s="129"/>
      <c r="BC409" s="129"/>
      <c r="BD409" s="129"/>
      <c r="BE409" s="129"/>
      <c r="BF409" s="129"/>
      <c r="BG409" s="129"/>
      <c r="BJ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411"/>
      <c r="B410" s="129"/>
      <c r="L410" s="129"/>
      <c r="V410" s="129"/>
      <c r="AF410" s="129"/>
      <c r="AP410" s="129"/>
      <c r="AZ410" s="129"/>
      <c r="BA410" s="129"/>
      <c r="BB410" s="129"/>
      <c r="BC410" s="129"/>
      <c r="BD410" s="129"/>
      <c r="BE410" s="129"/>
      <c r="BF410" s="129"/>
      <c r="BG410" s="129"/>
      <c r="BJ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411"/>
      <c r="B411" s="129"/>
      <c r="L411" s="129"/>
      <c r="V411" s="129"/>
      <c r="AF411" s="129"/>
      <c r="AP411" s="129"/>
      <c r="AZ411" s="129"/>
      <c r="BA411" s="129"/>
      <c r="BB411" s="129"/>
      <c r="BC411" s="129"/>
      <c r="BD411" s="129"/>
      <c r="BE411" s="129"/>
      <c r="BF411" s="129"/>
      <c r="BG411" s="129"/>
      <c r="BJ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411"/>
      <c r="B412" s="129"/>
      <c r="L412" s="129"/>
      <c r="V412" s="129"/>
      <c r="AF412" s="129"/>
      <c r="AP412" s="129"/>
      <c r="AZ412" s="129"/>
      <c r="BA412" s="129"/>
      <c r="BB412" s="129"/>
      <c r="BC412" s="129"/>
      <c r="BD412" s="129"/>
      <c r="BE412" s="129"/>
      <c r="BF412" s="129"/>
      <c r="BG412" s="129"/>
      <c r="BJ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411"/>
      <c r="B413" s="129"/>
      <c r="L413" s="129"/>
      <c r="V413" s="129"/>
      <c r="AF413" s="129"/>
      <c r="AP413" s="129"/>
      <c r="AZ413" s="129"/>
      <c r="BA413" s="129"/>
      <c r="BB413" s="129"/>
      <c r="BC413" s="129"/>
      <c r="BD413" s="129"/>
      <c r="BE413" s="129"/>
      <c r="BF413" s="129"/>
      <c r="BG413" s="129"/>
      <c r="BJ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411"/>
      <c r="B414" s="129"/>
      <c r="L414" s="129"/>
      <c r="V414" s="129"/>
      <c r="AF414" s="129"/>
      <c r="AP414" s="129"/>
      <c r="AZ414" s="129"/>
      <c r="BA414" s="129"/>
      <c r="BB414" s="129"/>
      <c r="BC414" s="129"/>
      <c r="BD414" s="129"/>
      <c r="BE414" s="129"/>
      <c r="BF414" s="129"/>
      <c r="BG414" s="129"/>
      <c r="BJ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411"/>
      <c r="B415" s="129"/>
      <c r="L415" s="129"/>
      <c r="V415" s="129"/>
      <c r="AF415" s="129"/>
      <c r="AP415" s="129"/>
      <c r="AZ415" s="129"/>
      <c r="BA415" s="129"/>
      <c r="BB415" s="129"/>
      <c r="BC415" s="129"/>
      <c r="BD415" s="129"/>
      <c r="BE415" s="129"/>
      <c r="BF415" s="129"/>
      <c r="BG415" s="129"/>
      <c r="BJ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411"/>
      <c r="B416" s="129"/>
      <c r="L416" s="129"/>
      <c r="V416" s="129"/>
      <c r="AF416" s="129"/>
      <c r="AP416" s="129"/>
      <c r="AZ416" s="129"/>
      <c r="BA416" s="129"/>
      <c r="BB416" s="129"/>
      <c r="BC416" s="129"/>
      <c r="BD416" s="129"/>
      <c r="BE416" s="129"/>
      <c r="BF416" s="129"/>
      <c r="BG416" s="129"/>
      <c r="BJ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411"/>
      <c r="B417" s="129"/>
      <c r="L417" s="129"/>
      <c r="V417" s="129"/>
      <c r="AF417" s="129"/>
      <c r="AP417" s="129"/>
      <c r="AZ417" s="129"/>
      <c r="BA417" s="129"/>
      <c r="BB417" s="129"/>
      <c r="BC417" s="129"/>
      <c r="BD417" s="129"/>
      <c r="BE417" s="129"/>
      <c r="BF417" s="129"/>
      <c r="BG417" s="129"/>
      <c r="BJ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411"/>
      <c r="B418" s="129"/>
      <c r="L418" s="129"/>
      <c r="V418" s="129"/>
      <c r="AF418" s="129"/>
      <c r="AP418" s="129"/>
      <c r="AZ418" s="129"/>
      <c r="BA418" s="129"/>
      <c r="BB418" s="129"/>
      <c r="BC418" s="129"/>
      <c r="BD418" s="129"/>
      <c r="BE418" s="129"/>
      <c r="BF418" s="129"/>
      <c r="BG418" s="129"/>
      <c r="BJ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411"/>
      <c r="B419" s="129"/>
      <c r="L419" s="129"/>
      <c r="V419" s="129"/>
      <c r="AF419" s="129"/>
      <c r="AP419" s="129"/>
      <c r="AZ419" s="129"/>
      <c r="BA419" s="129"/>
      <c r="BB419" s="129"/>
      <c r="BC419" s="129"/>
      <c r="BD419" s="129"/>
      <c r="BE419" s="129"/>
      <c r="BF419" s="129"/>
      <c r="BG419" s="129"/>
      <c r="BJ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411"/>
      <c r="B420" s="129"/>
      <c r="L420" s="129"/>
      <c r="V420" s="129"/>
      <c r="AF420" s="129"/>
      <c r="AP420" s="129"/>
      <c r="AZ420" s="129"/>
      <c r="BA420" s="129"/>
      <c r="BB420" s="129"/>
      <c r="BC420" s="129"/>
      <c r="BD420" s="129"/>
      <c r="BE420" s="129"/>
      <c r="BF420" s="129"/>
      <c r="BG420" s="129"/>
      <c r="BJ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411"/>
      <c r="B421" s="129"/>
      <c r="L421" s="129"/>
      <c r="V421" s="129"/>
      <c r="AF421" s="129"/>
      <c r="AP421" s="129"/>
      <c r="AZ421" s="129"/>
      <c r="BA421" s="129"/>
      <c r="BB421" s="129"/>
      <c r="BC421" s="129"/>
      <c r="BD421" s="129"/>
      <c r="BE421" s="129"/>
      <c r="BF421" s="129"/>
      <c r="BG421" s="129"/>
      <c r="BJ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411"/>
      <c r="B422" s="129"/>
      <c r="L422" s="129"/>
      <c r="V422" s="129"/>
      <c r="AF422" s="129"/>
      <c r="AP422" s="129"/>
      <c r="AZ422" s="129"/>
      <c r="BA422" s="129"/>
      <c r="BB422" s="129"/>
      <c r="BC422" s="129"/>
      <c r="BD422" s="129"/>
      <c r="BE422" s="129"/>
      <c r="BF422" s="129"/>
      <c r="BG422" s="129"/>
      <c r="BJ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411"/>
      <c r="B423" s="129"/>
      <c r="L423" s="129"/>
      <c r="V423" s="129"/>
      <c r="AF423" s="129"/>
      <c r="AP423" s="129"/>
      <c r="AZ423" s="129"/>
      <c r="BA423" s="129"/>
      <c r="BB423" s="129"/>
      <c r="BC423" s="129"/>
      <c r="BD423" s="129"/>
      <c r="BE423" s="129"/>
      <c r="BF423" s="129"/>
      <c r="BG423" s="129"/>
      <c r="BJ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411"/>
      <c r="B424" s="129"/>
      <c r="L424" s="129"/>
      <c r="V424" s="129"/>
      <c r="AF424" s="129"/>
      <c r="AP424" s="129"/>
      <c r="AZ424" s="129"/>
      <c r="BA424" s="129"/>
      <c r="BB424" s="129"/>
      <c r="BC424" s="129"/>
      <c r="BD424" s="129"/>
      <c r="BE424" s="129"/>
      <c r="BF424" s="129"/>
      <c r="BG424" s="129"/>
      <c r="BJ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411"/>
      <c r="B425" s="129"/>
      <c r="L425" s="129"/>
      <c r="V425" s="129"/>
      <c r="AF425" s="129"/>
      <c r="AP425" s="129"/>
      <c r="AZ425" s="129"/>
      <c r="BA425" s="129"/>
      <c r="BB425" s="129"/>
      <c r="BC425" s="129"/>
      <c r="BD425" s="129"/>
      <c r="BE425" s="129"/>
      <c r="BF425" s="129"/>
      <c r="BG425" s="129"/>
      <c r="BJ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411"/>
      <c r="B426" s="129"/>
      <c r="L426" s="129"/>
      <c r="V426" s="129"/>
      <c r="AF426" s="129"/>
      <c r="AP426" s="129"/>
      <c r="AZ426" s="129"/>
      <c r="BA426" s="129"/>
      <c r="BB426" s="129"/>
      <c r="BC426" s="129"/>
      <c r="BD426" s="129"/>
      <c r="BE426" s="129"/>
      <c r="BF426" s="129"/>
      <c r="BG426" s="129"/>
      <c r="BJ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411"/>
      <c r="B427" s="129"/>
      <c r="L427" s="129"/>
      <c r="V427" s="129"/>
      <c r="AF427" s="129"/>
      <c r="AP427" s="129"/>
      <c r="AZ427" s="129"/>
      <c r="BA427" s="129"/>
      <c r="BB427" s="129"/>
      <c r="BC427" s="129"/>
      <c r="BD427" s="129"/>
      <c r="BE427" s="129"/>
      <c r="BF427" s="129"/>
      <c r="BG427" s="129"/>
      <c r="BJ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411"/>
      <c r="B428" s="129"/>
      <c r="L428" s="129"/>
      <c r="V428" s="129"/>
      <c r="AF428" s="129"/>
      <c r="AP428" s="129"/>
      <c r="AZ428" s="129"/>
      <c r="BA428" s="129"/>
      <c r="BB428" s="129"/>
      <c r="BC428" s="129"/>
      <c r="BD428" s="129"/>
      <c r="BE428" s="129"/>
      <c r="BF428" s="129"/>
      <c r="BG428" s="129"/>
      <c r="BJ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411"/>
      <c r="B429" s="129"/>
      <c r="L429" s="129"/>
      <c r="V429" s="129"/>
      <c r="AF429" s="129"/>
      <c r="AP429" s="129"/>
      <c r="AZ429" s="129"/>
      <c r="BA429" s="129"/>
      <c r="BB429" s="129"/>
      <c r="BC429" s="129"/>
      <c r="BD429" s="129"/>
      <c r="BE429" s="129"/>
      <c r="BF429" s="129"/>
      <c r="BG429" s="129"/>
      <c r="BJ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411"/>
      <c r="B430" s="129"/>
      <c r="L430" s="129"/>
      <c r="V430" s="129"/>
      <c r="AF430" s="129"/>
      <c r="AP430" s="129"/>
      <c r="AZ430" s="129"/>
      <c r="BA430" s="129"/>
      <c r="BB430" s="129"/>
      <c r="BC430" s="129"/>
      <c r="BD430" s="129"/>
      <c r="BE430" s="129"/>
      <c r="BF430" s="129"/>
      <c r="BG430" s="129"/>
      <c r="BJ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411"/>
      <c r="B431" s="129"/>
      <c r="L431" s="129"/>
      <c r="V431" s="129"/>
      <c r="AF431" s="129"/>
      <c r="AP431" s="129"/>
      <c r="AZ431" s="129"/>
      <c r="BA431" s="129"/>
      <c r="BB431" s="129"/>
      <c r="BC431" s="129"/>
      <c r="BD431" s="129"/>
      <c r="BE431" s="129"/>
      <c r="BF431" s="129"/>
      <c r="BG431" s="129"/>
      <c r="BJ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411"/>
      <c r="B432" s="129"/>
      <c r="L432" s="129"/>
      <c r="V432" s="129"/>
      <c r="AF432" s="129"/>
      <c r="AP432" s="129"/>
      <c r="AZ432" s="129"/>
      <c r="BA432" s="129"/>
      <c r="BB432" s="129"/>
      <c r="BC432" s="129"/>
      <c r="BD432" s="129"/>
      <c r="BE432" s="129"/>
      <c r="BF432" s="129"/>
      <c r="BG432" s="129"/>
      <c r="BJ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411"/>
      <c r="B433" s="129"/>
      <c r="L433" s="129"/>
      <c r="V433" s="129"/>
      <c r="AF433" s="129"/>
      <c r="AP433" s="129"/>
      <c r="AZ433" s="129"/>
      <c r="BA433" s="129"/>
      <c r="BB433" s="129"/>
      <c r="BC433" s="129"/>
      <c r="BD433" s="129"/>
      <c r="BE433" s="129"/>
      <c r="BF433" s="129"/>
      <c r="BG433" s="129"/>
      <c r="BJ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411"/>
      <c r="B434" s="129"/>
      <c r="L434" s="129"/>
      <c r="V434" s="129"/>
      <c r="AF434" s="129"/>
      <c r="AP434" s="129"/>
      <c r="AZ434" s="129"/>
      <c r="BA434" s="129"/>
      <c r="BB434" s="129"/>
      <c r="BC434" s="129"/>
      <c r="BD434" s="129"/>
      <c r="BE434" s="129"/>
      <c r="BF434" s="129"/>
      <c r="BG434" s="129"/>
      <c r="BJ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411"/>
      <c r="B435" s="129"/>
      <c r="L435" s="129"/>
      <c r="V435" s="129"/>
      <c r="AF435" s="129"/>
      <c r="AP435" s="129"/>
      <c r="AZ435" s="129"/>
      <c r="BA435" s="129"/>
      <c r="BB435" s="129"/>
      <c r="BC435" s="129"/>
      <c r="BD435" s="129"/>
      <c r="BE435" s="129"/>
      <c r="BF435" s="129"/>
      <c r="BG435" s="129"/>
      <c r="BJ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411"/>
      <c r="B436" s="129"/>
      <c r="L436" s="129"/>
      <c r="V436" s="129"/>
      <c r="AF436" s="129"/>
      <c r="AP436" s="129"/>
      <c r="AZ436" s="129"/>
      <c r="BA436" s="129"/>
      <c r="BB436" s="129"/>
      <c r="BC436" s="129"/>
      <c r="BD436" s="129"/>
      <c r="BE436" s="129"/>
      <c r="BF436" s="129"/>
      <c r="BG436" s="129"/>
      <c r="BJ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411"/>
      <c r="B437" s="129"/>
      <c r="L437" s="129"/>
      <c r="V437" s="129"/>
      <c r="AF437" s="129"/>
      <c r="AP437" s="129"/>
      <c r="AZ437" s="129"/>
      <c r="BA437" s="129"/>
      <c r="BB437" s="129"/>
      <c r="BC437" s="129"/>
      <c r="BD437" s="129"/>
      <c r="BE437" s="129"/>
      <c r="BF437" s="129"/>
      <c r="BG437" s="129"/>
      <c r="BJ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411"/>
      <c r="B438" s="129"/>
      <c r="L438" s="129"/>
      <c r="V438" s="129"/>
      <c r="AF438" s="129"/>
      <c r="AP438" s="129"/>
      <c r="AZ438" s="129"/>
      <c r="BA438" s="129"/>
      <c r="BB438" s="129"/>
      <c r="BC438" s="129"/>
      <c r="BD438" s="129"/>
      <c r="BE438" s="129"/>
      <c r="BF438" s="129"/>
      <c r="BG438" s="129"/>
      <c r="BJ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411"/>
      <c r="B439" s="129"/>
      <c r="L439" s="129"/>
      <c r="V439" s="129"/>
      <c r="AF439" s="129"/>
      <c r="AP439" s="129"/>
      <c r="AZ439" s="129"/>
      <c r="BA439" s="129"/>
      <c r="BB439" s="129"/>
      <c r="BC439" s="129"/>
      <c r="BD439" s="129"/>
      <c r="BE439" s="129"/>
      <c r="BF439" s="129"/>
      <c r="BG439" s="129"/>
      <c r="BJ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411"/>
      <c r="B440" s="129"/>
      <c r="L440" s="129"/>
      <c r="V440" s="129"/>
      <c r="AF440" s="129"/>
      <c r="AP440" s="129"/>
      <c r="AZ440" s="129"/>
      <c r="BA440" s="129"/>
      <c r="BB440" s="129"/>
      <c r="BC440" s="129"/>
      <c r="BD440" s="129"/>
      <c r="BE440" s="129"/>
      <c r="BF440" s="129"/>
      <c r="BG440" s="129"/>
      <c r="BJ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411"/>
      <c r="B441" s="129"/>
      <c r="L441" s="129"/>
      <c r="V441" s="129"/>
      <c r="AF441" s="129"/>
      <c r="AP441" s="129"/>
      <c r="AZ441" s="129"/>
      <c r="BA441" s="129"/>
      <c r="BB441" s="129"/>
      <c r="BC441" s="129"/>
      <c r="BD441" s="129"/>
      <c r="BE441" s="129"/>
      <c r="BF441" s="129"/>
      <c r="BG441" s="129"/>
      <c r="BJ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411"/>
      <c r="B442" s="129"/>
      <c r="L442" s="129"/>
      <c r="V442" s="129"/>
      <c r="AF442" s="129"/>
      <c r="AP442" s="129"/>
      <c r="AZ442" s="129"/>
      <c r="BA442" s="129"/>
      <c r="BB442" s="129"/>
      <c r="BC442" s="129"/>
      <c r="BD442" s="129"/>
      <c r="BE442" s="129"/>
      <c r="BF442" s="129"/>
      <c r="BG442" s="129"/>
      <c r="BJ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411"/>
      <c r="B443" s="129"/>
      <c r="L443" s="129"/>
      <c r="V443" s="129"/>
      <c r="AF443" s="129"/>
      <c r="AP443" s="129"/>
      <c r="AZ443" s="129"/>
      <c r="BA443" s="129"/>
      <c r="BB443" s="129"/>
      <c r="BC443" s="129"/>
      <c r="BD443" s="129"/>
      <c r="BE443" s="129"/>
      <c r="BF443" s="129"/>
      <c r="BG443" s="129"/>
      <c r="BJ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411"/>
      <c r="B444" s="129"/>
      <c r="L444" s="129"/>
      <c r="V444" s="129"/>
      <c r="AF444" s="129"/>
      <c r="AP444" s="129"/>
      <c r="AZ444" s="129"/>
      <c r="BA444" s="129"/>
      <c r="BB444" s="129"/>
      <c r="BC444" s="129"/>
      <c r="BD444" s="129"/>
      <c r="BE444" s="129"/>
      <c r="BF444" s="129"/>
      <c r="BG444" s="129"/>
      <c r="BJ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411"/>
      <c r="B445" s="129"/>
      <c r="L445" s="129"/>
      <c r="V445" s="129"/>
      <c r="AF445" s="129"/>
      <c r="AP445" s="129"/>
      <c r="AZ445" s="129"/>
      <c r="BA445" s="129"/>
      <c r="BB445" s="129"/>
      <c r="BC445" s="129"/>
      <c r="BD445" s="129"/>
      <c r="BE445" s="129"/>
      <c r="BF445" s="129"/>
      <c r="BG445" s="129"/>
      <c r="BJ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411"/>
      <c r="B446" s="129"/>
      <c r="L446" s="129"/>
      <c r="V446" s="129"/>
      <c r="AF446" s="129"/>
      <c r="AP446" s="129"/>
      <c r="AZ446" s="129"/>
      <c r="BA446" s="129"/>
      <c r="BB446" s="129"/>
      <c r="BC446" s="129"/>
      <c r="BD446" s="129"/>
      <c r="BE446" s="129"/>
      <c r="BF446" s="129"/>
      <c r="BG446" s="129"/>
      <c r="BJ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411"/>
      <c r="B447" s="129"/>
      <c r="L447" s="129"/>
      <c r="V447" s="129"/>
      <c r="AF447" s="129"/>
      <c r="AP447" s="129"/>
      <c r="AZ447" s="129"/>
      <c r="BA447" s="129"/>
      <c r="BB447" s="129"/>
      <c r="BC447" s="129"/>
      <c r="BD447" s="129"/>
      <c r="BE447" s="129"/>
      <c r="BF447" s="129"/>
      <c r="BG447" s="129"/>
      <c r="BJ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411"/>
      <c r="B448" s="129"/>
      <c r="L448" s="129"/>
      <c r="V448" s="129"/>
      <c r="AF448" s="129"/>
      <c r="AP448" s="129"/>
      <c r="AZ448" s="129"/>
      <c r="BA448" s="129"/>
      <c r="BB448" s="129"/>
      <c r="BC448" s="129"/>
      <c r="BD448" s="129"/>
      <c r="BE448" s="129"/>
      <c r="BF448" s="129"/>
      <c r="BG448" s="129"/>
      <c r="BJ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411"/>
      <c r="B449" s="129"/>
      <c r="L449" s="129"/>
      <c r="V449" s="129"/>
      <c r="AF449" s="129"/>
      <c r="AP449" s="129"/>
      <c r="AZ449" s="129"/>
      <c r="BA449" s="129"/>
      <c r="BB449" s="129"/>
      <c r="BC449" s="129"/>
      <c r="BD449" s="129"/>
      <c r="BE449" s="129"/>
      <c r="BF449" s="129"/>
      <c r="BG449" s="129"/>
      <c r="BJ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411"/>
      <c r="B450" s="129"/>
      <c r="L450" s="129"/>
      <c r="V450" s="129"/>
      <c r="AF450" s="129"/>
      <c r="AP450" s="129"/>
      <c r="AZ450" s="129"/>
      <c r="BA450" s="129"/>
      <c r="BB450" s="129"/>
      <c r="BC450" s="129"/>
      <c r="BD450" s="129"/>
      <c r="BE450" s="129"/>
      <c r="BF450" s="129"/>
      <c r="BG450" s="129"/>
      <c r="BJ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411"/>
      <c r="B451" s="129"/>
      <c r="L451" s="129"/>
      <c r="V451" s="129"/>
      <c r="AF451" s="129"/>
      <c r="AP451" s="129"/>
      <c r="AZ451" s="129"/>
      <c r="BA451" s="129"/>
      <c r="BB451" s="129"/>
      <c r="BC451" s="129"/>
      <c r="BD451" s="129"/>
      <c r="BE451" s="129"/>
      <c r="BF451" s="129"/>
      <c r="BG451" s="129"/>
      <c r="BJ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411"/>
      <c r="B452" s="129"/>
      <c r="L452" s="129"/>
      <c r="V452" s="129"/>
      <c r="AF452" s="129"/>
      <c r="AP452" s="129"/>
      <c r="AZ452" s="129"/>
      <c r="BA452" s="129"/>
      <c r="BB452" s="129"/>
      <c r="BC452" s="129"/>
      <c r="BD452" s="129"/>
      <c r="BE452" s="129"/>
      <c r="BF452" s="129"/>
      <c r="BG452" s="129"/>
      <c r="BJ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411"/>
      <c r="B453" s="129"/>
      <c r="L453" s="129"/>
      <c r="V453" s="129"/>
      <c r="AF453" s="129"/>
      <c r="AP453" s="129"/>
      <c r="AZ453" s="129"/>
      <c r="BA453" s="129"/>
      <c r="BB453" s="129"/>
      <c r="BC453" s="129"/>
      <c r="BD453" s="129"/>
      <c r="BE453" s="129"/>
      <c r="BF453" s="129"/>
      <c r="BG453" s="129"/>
      <c r="BJ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411"/>
      <c r="B454" s="129"/>
      <c r="L454" s="129"/>
      <c r="V454" s="129"/>
      <c r="AF454" s="129"/>
      <c r="AP454" s="129"/>
      <c r="AZ454" s="129"/>
      <c r="BA454" s="129"/>
      <c r="BB454" s="129"/>
      <c r="BC454" s="129"/>
      <c r="BD454" s="129"/>
      <c r="BE454" s="129"/>
      <c r="BF454" s="129"/>
      <c r="BG454" s="129"/>
      <c r="BJ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411"/>
      <c r="B455" s="129"/>
      <c r="L455" s="129"/>
      <c r="V455" s="129"/>
      <c r="AF455" s="129"/>
      <c r="AP455" s="129"/>
      <c r="AZ455" s="129"/>
      <c r="BA455" s="129"/>
      <c r="BB455" s="129"/>
      <c r="BC455" s="129"/>
      <c r="BD455" s="129"/>
      <c r="BE455" s="129"/>
      <c r="BF455" s="129"/>
      <c r="BG455" s="129"/>
      <c r="BJ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411"/>
      <c r="B456" s="129"/>
      <c r="L456" s="129"/>
      <c r="V456" s="129"/>
      <c r="AF456" s="129"/>
      <c r="AP456" s="129"/>
      <c r="AZ456" s="129"/>
      <c r="BA456" s="129"/>
      <c r="BB456" s="129"/>
      <c r="BC456" s="129"/>
      <c r="BD456" s="129"/>
      <c r="BE456" s="129"/>
      <c r="BF456" s="129"/>
      <c r="BG456" s="129"/>
      <c r="BJ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411"/>
      <c r="B457" s="129"/>
      <c r="L457" s="129"/>
      <c r="V457" s="129"/>
      <c r="AF457" s="129"/>
      <c r="AP457" s="129"/>
      <c r="AZ457" s="129"/>
      <c r="BA457" s="129"/>
      <c r="BB457" s="129"/>
      <c r="BC457" s="129"/>
      <c r="BD457" s="129"/>
      <c r="BE457" s="129"/>
      <c r="BF457" s="129"/>
      <c r="BG457" s="129"/>
      <c r="BJ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411"/>
      <c r="B458" s="129"/>
      <c r="L458" s="129"/>
      <c r="V458" s="129"/>
      <c r="AF458" s="129"/>
      <c r="AP458" s="129"/>
      <c r="AZ458" s="129"/>
      <c r="BA458" s="129"/>
      <c r="BB458" s="129"/>
      <c r="BC458" s="129"/>
      <c r="BD458" s="129"/>
      <c r="BE458" s="129"/>
      <c r="BF458" s="129"/>
      <c r="BG458" s="129"/>
      <c r="BJ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411"/>
      <c r="B459" s="129"/>
      <c r="L459" s="129"/>
      <c r="V459" s="129"/>
      <c r="AF459" s="129"/>
      <c r="AP459" s="129"/>
      <c r="AZ459" s="129"/>
      <c r="BA459" s="129"/>
      <c r="BB459" s="129"/>
      <c r="BC459" s="129"/>
      <c r="BD459" s="129"/>
      <c r="BE459" s="129"/>
      <c r="BF459" s="129"/>
      <c r="BG459" s="129"/>
      <c r="BJ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411"/>
      <c r="B460" s="129"/>
      <c r="L460" s="129"/>
      <c r="V460" s="129"/>
      <c r="AF460" s="129"/>
      <c r="AP460" s="129"/>
      <c r="AZ460" s="129"/>
      <c r="BA460" s="129"/>
      <c r="BB460" s="129"/>
      <c r="BC460" s="129"/>
      <c r="BD460" s="129"/>
      <c r="BE460" s="129"/>
      <c r="BF460" s="129"/>
      <c r="BG460" s="129"/>
      <c r="BJ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411"/>
      <c r="B461" s="129"/>
      <c r="L461" s="129"/>
      <c r="V461" s="129"/>
      <c r="AF461" s="129"/>
      <c r="AP461" s="129"/>
      <c r="AZ461" s="129"/>
      <c r="BA461" s="129"/>
      <c r="BB461" s="129"/>
      <c r="BC461" s="129"/>
      <c r="BD461" s="129"/>
      <c r="BE461" s="129"/>
      <c r="BF461" s="129"/>
      <c r="BG461" s="129"/>
      <c r="BJ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411"/>
      <c r="B462" s="129"/>
      <c r="L462" s="129"/>
      <c r="V462" s="129"/>
      <c r="AF462" s="129"/>
      <c r="AP462" s="129"/>
      <c r="AZ462" s="129"/>
      <c r="BA462" s="129"/>
      <c r="BB462" s="129"/>
      <c r="BC462" s="129"/>
      <c r="BD462" s="129"/>
      <c r="BE462" s="129"/>
      <c r="BF462" s="129"/>
      <c r="BG462" s="129"/>
      <c r="BJ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411"/>
      <c r="B463" s="129"/>
      <c r="L463" s="129"/>
      <c r="V463" s="129"/>
      <c r="AF463" s="129"/>
      <c r="AP463" s="129"/>
      <c r="AZ463" s="129"/>
      <c r="BA463" s="129"/>
      <c r="BB463" s="129"/>
      <c r="BC463" s="129"/>
      <c r="BD463" s="129"/>
      <c r="BE463" s="129"/>
      <c r="BF463" s="129"/>
      <c r="BG463" s="129"/>
      <c r="BJ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411"/>
      <c r="B464" s="129"/>
      <c r="L464" s="129"/>
      <c r="V464" s="129"/>
      <c r="AF464" s="129"/>
      <c r="AP464" s="129"/>
      <c r="AZ464" s="129"/>
      <c r="BA464" s="129"/>
      <c r="BB464" s="129"/>
      <c r="BC464" s="129"/>
      <c r="BD464" s="129"/>
      <c r="BE464" s="129"/>
      <c r="BF464" s="129"/>
      <c r="BG464" s="129"/>
      <c r="BJ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411"/>
      <c r="B465" s="129"/>
      <c r="L465" s="129"/>
      <c r="V465" s="129"/>
      <c r="AF465" s="129"/>
      <c r="AP465" s="129"/>
      <c r="AZ465" s="129"/>
      <c r="BA465" s="129"/>
      <c r="BB465" s="129"/>
      <c r="BC465" s="129"/>
      <c r="BD465" s="129"/>
      <c r="BE465" s="129"/>
      <c r="BF465" s="129"/>
      <c r="BG465" s="129"/>
      <c r="BJ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411"/>
      <c r="B466" s="129"/>
      <c r="L466" s="129"/>
      <c r="V466" s="129"/>
      <c r="AF466" s="129"/>
      <c r="AP466" s="129"/>
      <c r="AZ466" s="129"/>
      <c r="BA466" s="129"/>
      <c r="BB466" s="129"/>
      <c r="BC466" s="129"/>
      <c r="BD466" s="129"/>
      <c r="BE466" s="129"/>
      <c r="BF466" s="129"/>
      <c r="BG466" s="129"/>
      <c r="BJ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411"/>
      <c r="B467" s="129"/>
      <c r="L467" s="129"/>
      <c r="V467" s="129"/>
      <c r="AF467" s="129"/>
      <c r="AP467" s="129"/>
      <c r="AZ467" s="129"/>
      <c r="BA467" s="129"/>
      <c r="BB467" s="129"/>
      <c r="BC467" s="129"/>
      <c r="BD467" s="129"/>
      <c r="BE467" s="129"/>
      <c r="BF467" s="129"/>
      <c r="BG467" s="129"/>
      <c r="BJ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411"/>
      <c r="B468" s="129"/>
      <c r="L468" s="129"/>
      <c r="V468" s="129"/>
      <c r="AF468" s="129"/>
      <c r="AP468" s="129"/>
      <c r="AZ468" s="129"/>
      <c r="BA468" s="129"/>
      <c r="BB468" s="129"/>
      <c r="BC468" s="129"/>
      <c r="BD468" s="129"/>
      <c r="BE468" s="129"/>
      <c r="BF468" s="129"/>
      <c r="BG468" s="129"/>
      <c r="BJ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411"/>
      <c r="B469" s="129"/>
      <c r="L469" s="129"/>
      <c r="V469" s="129"/>
      <c r="AF469" s="129"/>
      <c r="AP469" s="129"/>
      <c r="AZ469" s="129"/>
      <c r="BA469" s="129"/>
      <c r="BB469" s="129"/>
      <c r="BC469" s="129"/>
      <c r="BD469" s="129"/>
      <c r="BE469" s="129"/>
      <c r="BF469" s="129"/>
      <c r="BG469" s="129"/>
      <c r="BJ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411"/>
      <c r="B470" s="129"/>
      <c r="L470" s="129"/>
      <c r="V470" s="129"/>
      <c r="AF470" s="129"/>
      <c r="AP470" s="129"/>
      <c r="AZ470" s="129"/>
      <c r="BA470" s="129"/>
      <c r="BB470" s="129"/>
      <c r="BC470" s="129"/>
      <c r="BD470" s="129"/>
      <c r="BE470" s="129"/>
      <c r="BF470" s="129"/>
      <c r="BG470" s="129"/>
      <c r="BJ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411"/>
      <c r="B471" s="129"/>
      <c r="L471" s="129"/>
      <c r="V471" s="129"/>
      <c r="AF471" s="129"/>
      <c r="AP471" s="129"/>
      <c r="AZ471" s="129"/>
      <c r="BA471" s="129"/>
      <c r="BB471" s="129"/>
      <c r="BC471" s="129"/>
      <c r="BD471" s="129"/>
      <c r="BE471" s="129"/>
      <c r="BF471" s="129"/>
      <c r="BG471" s="129"/>
      <c r="BJ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411"/>
      <c r="B472" s="129"/>
      <c r="L472" s="129"/>
      <c r="V472" s="129"/>
      <c r="AF472" s="129"/>
      <c r="AP472" s="129"/>
      <c r="AZ472" s="129"/>
      <c r="BA472" s="129"/>
      <c r="BB472" s="129"/>
      <c r="BC472" s="129"/>
      <c r="BD472" s="129"/>
      <c r="BE472" s="129"/>
      <c r="BF472" s="129"/>
      <c r="BG472" s="129"/>
      <c r="BJ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411"/>
      <c r="B473" s="129"/>
      <c r="L473" s="129"/>
      <c r="V473" s="129"/>
      <c r="AF473" s="129"/>
      <c r="AP473" s="129"/>
      <c r="AZ473" s="129"/>
      <c r="BA473" s="129"/>
      <c r="BB473" s="129"/>
      <c r="BC473" s="129"/>
      <c r="BD473" s="129"/>
      <c r="BE473" s="129"/>
      <c r="BF473" s="129"/>
      <c r="BG473" s="129"/>
      <c r="BJ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411"/>
      <c r="B474" s="129"/>
      <c r="L474" s="129"/>
      <c r="V474" s="129"/>
      <c r="AF474" s="129"/>
      <c r="AP474" s="129"/>
      <c r="AZ474" s="129"/>
      <c r="BA474" s="129"/>
      <c r="BB474" s="129"/>
      <c r="BC474" s="129"/>
      <c r="BD474" s="129"/>
      <c r="BE474" s="129"/>
      <c r="BF474" s="129"/>
      <c r="BG474" s="129"/>
      <c r="BJ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411"/>
      <c r="B475" s="129"/>
      <c r="L475" s="129"/>
      <c r="V475" s="129"/>
      <c r="AF475" s="129"/>
      <c r="AP475" s="129"/>
      <c r="AZ475" s="129"/>
      <c r="BA475" s="129"/>
      <c r="BB475" s="129"/>
      <c r="BC475" s="129"/>
      <c r="BD475" s="129"/>
      <c r="BE475" s="129"/>
      <c r="BF475" s="129"/>
      <c r="BG475" s="129"/>
      <c r="BJ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411"/>
      <c r="B476" s="129"/>
      <c r="L476" s="129"/>
      <c r="V476" s="129"/>
      <c r="AF476" s="129"/>
      <c r="AP476" s="129"/>
      <c r="AZ476" s="129"/>
      <c r="BA476" s="129"/>
      <c r="BB476" s="129"/>
      <c r="BC476" s="129"/>
      <c r="BD476" s="129"/>
      <c r="BE476" s="129"/>
      <c r="BF476" s="129"/>
      <c r="BG476" s="129"/>
      <c r="BJ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411"/>
      <c r="B477" s="129"/>
      <c r="L477" s="129"/>
      <c r="V477" s="129"/>
      <c r="AF477" s="129"/>
      <c r="AP477" s="129"/>
      <c r="AZ477" s="129"/>
      <c r="BA477" s="129"/>
      <c r="BB477" s="129"/>
      <c r="BC477" s="129"/>
      <c r="BD477" s="129"/>
      <c r="BE477" s="129"/>
      <c r="BF477" s="129"/>
      <c r="BG477" s="129"/>
      <c r="BJ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411"/>
      <c r="B478" s="129"/>
      <c r="L478" s="129"/>
      <c r="V478" s="129"/>
      <c r="AF478" s="129"/>
      <c r="AP478" s="129"/>
      <c r="AZ478" s="129"/>
      <c r="BA478" s="129"/>
      <c r="BB478" s="129"/>
      <c r="BC478" s="129"/>
      <c r="BD478" s="129"/>
      <c r="BE478" s="129"/>
      <c r="BF478" s="129"/>
      <c r="BG478" s="129"/>
      <c r="BJ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411"/>
      <c r="B479" s="129"/>
      <c r="L479" s="129"/>
      <c r="V479" s="129"/>
      <c r="AF479" s="129"/>
      <c r="AP479" s="129"/>
      <c r="AZ479" s="129"/>
      <c r="BA479" s="129"/>
      <c r="BB479" s="129"/>
      <c r="BC479" s="129"/>
      <c r="BD479" s="129"/>
      <c r="BE479" s="129"/>
      <c r="BF479" s="129"/>
      <c r="BG479" s="129"/>
      <c r="BJ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411"/>
      <c r="B480" s="129"/>
      <c r="L480" s="129"/>
      <c r="V480" s="129"/>
      <c r="AF480" s="129"/>
      <c r="AP480" s="129"/>
      <c r="AZ480" s="129"/>
      <c r="BA480" s="129"/>
      <c r="BB480" s="129"/>
      <c r="BC480" s="129"/>
      <c r="BD480" s="129"/>
      <c r="BE480" s="129"/>
      <c r="BF480" s="129"/>
      <c r="BG480" s="129"/>
      <c r="BJ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411"/>
      <c r="B481" s="129"/>
      <c r="L481" s="129"/>
      <c r="V481" s="129"/>
      <c r="AF481" s="129"/>
      <c r="AP481" s="129"/>
      <c r="AZ481" s="129"/>
      <c r="BA481" s="129"/>
      <c r="BB481" s="129"/>
      <c r="BC481" s="129"/>
      <c r="BD481" s="129"/>
      <c r="BE481" s="129"/>
      <c r="BF481" s="129"/>
      <c r="BG481" s="129"/>
      <c r="BJ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411"/>
      <c r="B482" s="129"/>
      <c r="L482" s="129"/>
      <c r="V482" s="129"/>
      <c r="AF482" s="129"/>
      <c r="AP482" s="129"/>
      <c r="AZ482" s="129"/>
      <c r="BA482" s="129"/>
      <c r="BB482" s="129"/>
      <c r="BC482" s="129"/>
      <c r="BD482" s="129"/>
      <c r="BE482" s="129"/>
      <c r="BF482" s="129"/>
      <c r="BG482" s="129"/>
      <c r="BJ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411"/>
      <c r="B483" s="129"/>
      <c r="L483" s="129"/>
      <c r="V483" s="129"/>
      <c r="AF483" s="129"/>
      <c r="AP483" s="129"/>
      <c r="AZ483" s="129"/>
      <c r="BA483" s="129"/>
      <c r="BB483" s="129"/>
      <c r="BC483" s="129"/>
      <c r="BD483" s="129"/>
      <c r="BE483" s="129"/>
      <c r="BF483" s="129"/>
      <c r="BG483" s="129"/>
      <c r="BJ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411"/>
      <c r="B484" s="129"/>
      <c r="L484" s="129"/>
      <c r="V484" s="129"/>
      <c r="AF484" s="129"/>
      <c r="AP484" s="129"/>
      <c r="AZ484" s="129"/>
      <c r="BA484" s="129"/>
      <c r="BB484" s="129"/>
      <c r="BC484" s="129"/>
      <c r="BD484" s="129"/>
      <c r="BE484" s="129"/>
      <c r="BF484" s="129"/>
      <c r="BG484" s="129"/>
      <c r="BJ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411"/>
      <c r="B485" s="129"/>
      <c r="L485" s="129"/>
      <c r="V485" s="129"/>
      <c r="AF485" s="129"/>
      <c r="AP485" s="129"/>
      <c r="AZ485" s="129"/>
      <c r="BA485" s="129"/>
      <c r="BB485" s="129"/>
      <c r="BC485" s="129"/>
      <c r="BD485" s="129"/>
      <c r="BE485" s="129"/>
      <c r="BF485" s="129"/>
      <c r="BG485" s="129"/>
      <c r="BJ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411"/>
      <c r="B486" s="129"/>
      <c r="L486" s="129"/>
      <c r="V486" s="129"/>
      <c r="AF486" s="129"/>
      <c r="AP486" s="129"/>
      <c r="AZ486" s="129"/>
      <c r="BA486" s="129"/>
      <c r="BB486" s="129"/>
      <c r="BC486" s="129"/>
      <c r="BD486" s="129"/>
      <c r="BE486" s="129"/>
      <c r="BF486" s="129"/>
      <c r="BG486" s="129"/>
      <c r="BJ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411"/>
      <c r="B487" s="129"/>
      <c r="L487" s="129"/>
      <c r="V487" s="129"/>
      <c r="AF487" s="129"/>
      <c r="AP487" s="129"/>
      <c r="AZ487" s="129"/>
      <c r="BA487" s="129"/>
      <c r="BB487" s="129"/>
      <c r="BC487" s="129"/>
      <c r="BD487" s="129"/>
      <c r="BE487" s="129"/>
      <c r="BF487" s="129"/>
      <c r="BG487" s="129"/>
      <c r="BJ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411"/>
      <c r="B488" s="129"/>
      <c r="L488" s="129"/>
      <c r="V488" s="129"/>
      <c r="AF488" s="129"/>
      <c r="AP488" s="129"/>
      <c r="AZ488" s="129"/>
      <c r="BA488" s="129"/>
      <c r="BB488" s="129"/>
      <c r="BC488" s="129"/>
      <c r="BD488" s="129"/>
      <c r="BE488" s="129"/>
      <c r="BF488" s="129"/>
      <c r="BG488" s="129"/>
      <c r="BJ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411"/>
      <c r="B489" s="129"/>
      <c r="L489" s="129"/>
      <c r="V489" s="129"/>
      <c r="AF489" s="129"/>
      <c r="AP489" s="129"/>
      <c r="AZ489" s="129"/>
      <c r="BA489" s="129"/>
      <c r="BB489" s="129"/>
      <c r="BC489" s="129"/>
      <c r="BD489" s="129"/>
      <c r="BE489" s="129"/>
      <c r="BF489" s="129"/>
      <c r="BG489" s="129"/>
      <c r="BJ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411"/>
      <c r="B490" s="129"/>
      <c r="L490" s="129"/>
      <c r="V490" s="129"/>
      <c r="AF490" s="129"/>
      <c r="AP490" s="129"/>
      <c r="AZ490" s="129"/>
      <c r="BA490" s="129"/>
      <c r="BB490" s="129"/>
      <c r="BC490" s="129"/>
      <c r="BD490" s="129"/>
      <c r="BE490" s="129"/>
      <c r="BF490" s="129"/>
      <c r="BG490" s="129"/>
      <c r="BJ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411"/>
      <c r="B491" s="129"/>
      <c r="L491" s="129"/>
      <c r="V491" s="129"/>
      <c r="AF491" s="129"/>
      <c r="AP491" s="129"/>
      <c r="AZ491" s="129"/>
      <c r="BA491" s="129"/>
      <c r="BB491" s="129"/>
      <c r="BC491" s="129"/>
      <c r="BD491" s="129"/>
      <c r="BE491" s="129"/>
      <c r="BF491" s="129"/>
      <c r="BG491" s="129"/>
      <c r="BJ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411"/>
      <c r="B492" s="129"/>
      <c r="L492" s="129"/>
      <c r="V492" s="129"/>
      <c r="AF492" s="129"/>
      <c r="AP492" s="129"/>
      <c r="AZ492" s="129"/>
      <c r="BA492" s="129"/>
      <c r="BB492" s="129"/>
      <c r="BC492" s="129"/>
      <c r="BD492" s="129"/>
      <c r="BE492" s="129"/>
      <c r="BF492" s="129"/>
      <c r="BG492" s="129"/>
      <c r="BJ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411"/>
      <c r="B493" s="129"/>
      <c r="L493" s="129"/>
      <c r="V493" s="129"/>
      <c r="AF493" s="129"/>
      <c r="AP493" s="129"/>
      <c r="AZ493" s="129"/>
      <c r="BA493" s="129"/>
      <c r="BB493" s="129"/>
      <c r="BC493" s="129"/>
      <c r="BD493" s="129"/>
      <c r="BE493" s="129"/>
      <c r="BF493" s="129"/>
      <c r="BG493" s="129"/>
      <c r="BJ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411"/>
      <c r="B494" s="129"/>
      <c r="L494" s="129"/>
      <c r="V494" s="129"/>
      <c r="AF494" s="129"/>
      <c r="AP494" s="129"/>
      <c r="AZ494" s="129"/>
      <c r="BA494" s="129"/>
      <c r="BB494" s="129"/>
      <c r="BC494" s="129"/>
      <c r="BD494" s="129"/>
      <c r="BE494" s="129"/>
      <c r="BF494" s="129"/>
      <c r="BG494" s="129"/>
      <c r="BJ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411"/>
      <c r="B495" s="129"/>
      <c r="L495" s="129"/>
      <c r="V495" s="129"/>
      <c r="AF495" s="129"/>
      <c r="AP495" s="129"/>
      <c r="AZ495" s="129"/>
      <c r="BA495" s="129"/>
      <c r="BB495" s="129"/>
      <c r="BC495" s="129"/>
      <c r="BD495" s="129"/>
      <c r="BE495" s="129"/>
      <c r="BF495" s="129"/>
      <c r="BG495" s="129"/>
      <c r="BJ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411"/>
      <c r="B496" s="129"/>
      <c r="L496" s="129"/>
      <c r="V496" s="129"/>
      <c r="AF496" s="129"/>
      <c r="AP496" s="129"/>
      <c r="AZ496" s="129"/>
      <c r="BA496" s="129"/>
      <c r="BB496" s="129"/>
      <c r="BC496" s="129"/>
      <c r="BD496" s="129"/>
      <c r="BE496" s="129"/>
      <c r="BF496" s="129"/>
      <c r="BG496" s="129"/>
      <c r="BJ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411"/>
      <c r="B497" s="129"/>
      <c r="L497" s="129"/>
      <c r="V497" s="129"/>
      <c r="AF497" s="129"/>
      <c r="AP497" s="129"/>
      <c r="AZ497" s="129"/>
      <c r="BA497" s="129"/>
      <c r="BB497" s="129"/>
      <c r="BC497" s="129"/>
      <c r="BD497" s="129"/>
      <c r="BE497" s="129"/>
      <c r="BF497" s="129"/>
      <c r="BG497" s="129"/>
      <c r="BJ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411"/>
      <c r="B498" s="129"/>
      <c r="L498" s="129"/>
      <c r="V498" s="129"/>
      <c r="AF498" s="129"/>
      <c r="AP498" s="129"/>
      <c r="AZ498" s="129"/>
      <c r="BA498" s="129"/>
      <c r="BB498" s="129"/>
      <c r="BC498" s="129"/>
      <c r="BD498" s="129"/>
      <c r="BE498" s="129"/>
      <c r="BF498" s="129"/>
      <c r="BG498" s="129"/>
      <c r="BJ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411"/>
      <c r="B499" s="129"/>
      <c r="L499" s="129"/>
      <c r="V499" s="129"/>
      <c r="AF499" s="129"/>
      <c r="AP499" s="129"/>
      <c r="AZ499" s="129"/>
      <c r="BA499" s="129"/>
      <c r="BB499" s="129"/>
      <c r="BC499" s="129"/>
      <c r="BD499" s="129"/>
      <c r="BE499" s="129"/>
      <c r="BF499" s="129"/>
      <c r="BG499" s="129"/>
      <c r="BJ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411"/>
      <c r="B500" s="129"/>
      <c r="L500" s="129"/>
      <c r="V500" s="129"/>
      <c r="AF500" s="129"/>
      <c r="AP500" s="129"/>
      <c r="AZ500" s="129"/>
      <c r="BA500" s="129"/>
      <c r="BB500" s="129"/>
      <c r="BC500" s="129"/>
      <c r="BD500" s="129"/>
      <c r="BE500" s="129"/>
      <c r="BF500" s="129"/>
      <c r="BG500" s="129"/>
      <c r="BJ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411"/>
      <c r="B501" s="129"/>
      <c r="L501" s="129"/>
      <c r="V501" s="129"/>
      <c r="AF501" s="129"/>
      <c r="AP501" s="129"/>
      <c r="AZ501" s="129"/>
      <c r="BA501" s="129"/>
      <c r="BB501" s="129"/>
      <c r="BC501" s="129"/>
      <c r="BD501" s="129"/>
      <c r="BE501" s="129"/>
      <c r="BF501" s="129"/>
      <c r="BG501" s="129"/>
      <c r="BJ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411"/>
      <c r="B502" s="129"/>
      <c r="L502" s="129"/>
      <c r="V502" s="129"/>
      <c r="AF502" s="129"/>
      <c r="AP502" s="129"/>
      <c r="AZ502" s="129"/>
      <c r="BA502" s="129"/>
      <c r="BB502" s="129"/>
      <c r="BC502" s="129"/>
      <c r="BD502" s="129"/>
      <c r="BE502" s="129"/>
      <c r="BF502" s="129"/>
      <c r="BG502" s="129"/>
      <c r="BJ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411"/>
      <c r="B503" s="129"/>
      <c r="L503" s="129"/>
      <c r="V503" s="129"/>
      <c r="AF503" s="129"/>
      <c r="AP503" s="129"/>
      <c r="AZ503" s="129"/>
      <c r="BA503" s="129"/>
      <c r="BB503" s="129"/>
      <c r="BC503" s="129"/>
      <c r="BD503" s="129"/>
      <c r="BE503" s="129"/>
      <c r="BF503" s="129"/>
      <c r="BG503" s="129"/>
      <c r="BJ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411"/>
      <c r="B504" s="129"/>
      <c r="L504" s="129"/>
      <c r="V504" s="129"/>
      <c r="AF504" s="129"/>
      <c r="AP504" s="129"/>
      <c r="AZ504" s="129"/>
      <c r="BA504" s="129"/>
      <c r="BB504" s="129"/>
      <c r="BC504" s="129"/>
      <c r="BD504" s="129"/>
      <c r="BE504" s="129"/>
      <c r="BF504" s="129"/>
      <c r="BG504" s="129"/>
      <c r="BJ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411"/>
      <c r="B505" s="129"/>
      <c r="L505" s="129"/>
      <c r="V505" s="129"/>
      <c r="AF505" s="129"/>
      <c r="AP505" s="129"/>
      <c r="AZ505" s="129"/>
      <c r="BA505" s="129"/>
      <c r="BB505" s="129"/>
      <c r="BC505" s="129"/>
      <c r="BD505" s="129"/>
      <c r="BE505" s="129"/>
      <c r="BF505" s="129"/>
      <c r="BG505" s="129"/>
      <c r="BJ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411"/>
      <c r="B506" s="129"/>
      <c r="L506" s="129"/>
      <c r="V506" s="129"/>
      <c r="AF506" s="129"/>
      <c r="AP506" s="129"/>
      <c r="AZ506" s="129"/>
      <c r="BA506" s="129"/>
      <c r="BB506" s="129"/>
      <c r="BC506" s="129"/>
      <c r="BD506" s="129"/>
      <c r="BE506" s="129"/>
      <c r="BF506" s="129"/>
      <c r="BG506" s="129"/>
      <c r="BJ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411"/>
      <c r="B507" s="129"/>
      <c r="L507" s="129"/>
      <c r="V507" s="129"/>
      <c r="AF507" s="129"/>
      <c r="AP507" s="129"/>
      <c r="AZ507" s="129"/>
      <c r="BA507" s="129"/>
      <c r="BB507" s="129"/>
      <c r="BC507" s="129"/>
      <c r="BD507" s="129"/>
      <c r="BE507" s="129"/>
      <c r="BF507" s="129"/>
      <c r="BG507" s="129"/>
      <c r="BJ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411"/>
      <c r="B508" s="129"/>
      <c r="L508" s="129"/>
      <c r="V508" s="129"/>
      <c r="AF508" s="129"/>
      <c r="AP508" s="129"/>
      <c r="AZ508" s="129"/>
      <c r="BA508" s="129"/>
      <c r="BB508" s="129"/>
      <c r="BC508" s="129"/>
      <c r="BD508" s="129"/>
      <c r="BE508" s="129"/>
      <c r="BF508" s="129"/>
      <c r="BG508" s="129"/>
      <c r="BJ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411"/>
      <c r="B509" s="129"/>
      <c r="L509" s="129"/>
      <c r="V509" s="129"/>
      <c r="AF509" s="129"/>
      <c r="AP509" s="129"/>
      <c r="AZ509" s="129"/>
      <c r="BA509" s="129"/>
      <c r="BB509" s="129"/>
      <c r="BC509" s="129"/>
      <c r="BD509" s="129"/>
      <c r="BE509" s="129"/>
      <c r="BF509" s="129"/>
      <c r="BG509" s="129"/>
      <c r="BJ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411"/>
      <c r="B510" s="129"/>
      <c r="L510" s="129"/>
      <c r="V510" s="129"/>
      <c r="AF510" s="129"/>
      <c r="AP510" s="129"/>
      <c r="AZ510" s="129"/>
      <c r="BA510" s="129"/>
      <c r="BB510" s="129"/>
      <c r="BC510" s="129"/>
      <c r="BD510" s="129"/>
      <c r="BE510" s="129"/>
      <c r="BF510" s="129"/>
      <c r="BG510" s="129"/>
      <c r="BJ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411"/>
      <c r="B511" s="129"/>
      <c r="L511" s="129"/>
      <c r="V511" s="129"/>
      <c r="AF511" s="129"/>
      <c r="AP511" s="129"/>
      <c r="AZ511" s="129"/>
      <c r="BA511" s="129"/>
      <c r="BB511" s="129"/>
      <c r="BC511" s="129"/>
      <c r="BD511" s="129"/>
      <c r="BE511" s="129"/>
      <c r="BF511" s="129"/>
      <c r="BG511" s="129"/>
      <c r="BJ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411"/>
      <c r="B512" s="129"/>
      <c r="L512" s="129"/>
      <c r="V512" s="129"/>
      <c r="AF512" s="129"/>
      <c r="AP512" s="129"/>
      <c r="AZ512" s="129"/>
      <c r="BA512" s="129"/>
      <c r="BB512" s="129"/>
      <c r="BC512" s="129"/>
      <c r="BD512" s="129"/>
      <c r="BE512" s="129"/>
      <c r="BF512" s="129"/>
      <c r="BG512" s="129"/>
      <c r="BJ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411"/>
      <c r="B513" s="129"/>
      <c r="L513" s="129"/>
      <c r="V513" s="129"/>
      <c r="AF513" s="129"/>
      <c r="AP513" s="129"/>
      <c r="AZ513" s="129"/>
      <c r="BA513" s="129"/>
      <c r="BB513" s="129"/>
      <c r="BC513" s="129"/>
      <c r="BD513" s="129"/>
      <c r="BE513" s="129"/>
      <c r="BF513" s="129"/>
      <c r="BG513" s="129"/>
      <c r="BJ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411"/>
      <c r="B514" s="129"/>
      <c r="L514" s="129"/>
      <c r="V514" s="129"/>
      <c r="AF514" s="129"/>
      <c r="AP514" s="129"/>
      <c r="AZ514" s="129"/>
      <c r="BA514" s="129"/>
      <c r="BB514" s="129"/>
      <c r="BC514" s="129"/>
      <c r="BD514" s="129"/>
      <c r="BE514" s="129"/>
      <c r="BF514" s="129"/>
      <c r="BG514" s="129"/>
      <c r="BJ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411"/>
      <c r="B515" s="129"/>
      <c r="L515" s="129"/>
      <c r="V515" s="129"/>
      <c r="AF515" s="129"/>
      <c r="AP515" s="129"/>
      <c r="AZ515" s="129"/>
      <c r="BA515" s="129"/>
      <c r="BB515" s="129"/>
      <c r="BC515" s="129"/>
      <c r="BD515" s="129"/>
      <c r="BE515" s="129"/>
      <c r="BF515" s="129"/>
      <c r="BG515" s="129"/>
      <c r="BJ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411"/>
      <c r="B516" s="129"/>
      <c r="L516" s="129"/>
      <c r="V516" s="129"/>
      <c r="AF516" s="129"/>
      <c r="AP516" s="129"/>
      <c r="AZ516" s="129"/>
      <c r="BA516" s="129"/>
      <c r="BB516" s="129"/>
      <c r="BC516" s="129"/>
      <c r="BD516" s="129"/>
      <c r="BE516" s="129"/>
      <c r="BF516" s="129"/>
      <c r="BG516" s="129"/>
      <c r="BJ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411"/>
      <c r="B517" s="129"/>
      <c r="L517" s="129"/>
      <c r="V517" s="129"/>
      <c r="AF517" s="129"/>
      <c r="AP517" s="129"/>
      <c r="AZ517" s="129"/>
      <c r="BA517" s="129"/>
      <c r="BB517" s="129"/>
      <c r="BC517" s="129"/>
      <c r="BD517" s="129"/>
      <c r="BE517" s="129"/>
      <c r="BF517" s="129"/>
      <c r="BG517" s="129"/>
      <c r="BJ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411"/>
      <c r="B518" s="129"/>
      <c r="L518" s="129"/>
      <c r="V518" s="129"/>
      <c r="AF518" s="129"/>
      <c r="AP518" s="129"/>
      <c r="AZ518" s="129"/>
      <c r="BA518" s="129"/>
      <c r="BB518" s="129"/>
      <c r="BC518" s="129"/>
      <c r="BD518" s="129"/>
      <c r="BE518" s="129"/>
      <c r="BF518" s="129"/>
      <c r="BG518" s="129"/>
      <c r="BJ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411"/>
      <c r="B519" s="129"/>
      <c r="L519" s="129"/>
      <c r="V519" s="129"/>
      <c r="AF519" s="129"/>
      <c r="AP519" s="129"/>
      <c r="AZ519" s="129"/>
      <c r="BA519" s="129"/>
      <c r="BB519" s="129"/>
      <c r="BC519" s="129"/>
      <c r="BD519" s="129"/>
      <c r="BE519" s="129"/>
      <c r="BF519" s="129"/>
      <c r="BG519" s="129"/>
      <c r="BJ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411"/>
      <c r="B520" s="129"/>
      <c r="L520" s="129"/>
      <c r="V520" s="129"/>
      <c r="AF520" s="129"/>
      <c r="AP520" s="129"/>
      <c r="AZ520" s="129"/>
      <c r="BA520" s="129"/>
      <c r="BB520" s="129"/>
      <c r="BC520" s="129"/>
      <c r="BD520" s="129"/>
      <c r="BE520" s="129"/>
      <c r="BF520" s="129"/>
      <c r="BG520" s="129"/>
      <c r="BJ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411"/>
      <c r="B521" s="129"/>
      <c r="L521" s="129"/>
      <c r="V521" s="129"/>
      <c r="AF521" s="129"/>
      <c r="AP521" s="129"/>
      <c r="AZ521" s="129"/>
      <c r="BA521" s="129"/>
      <c r="BB521" s="129"/>
      <c r="BC521" s="129"/>
      <c r="BD521" s="129"/>
      <c r="BE521" s="129"/>
      <c r="BF521" s="129"/>
      <c r="BG521" s="129"/>
      <c r="BJ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411"/>
      <c r="B522" s="129"/>
      <c r="L522" s="129"/>
      <c r="V522" s="129"/>
      <c r="AF522" s="129"/>
      <c r="AP522" s="129"/>
      <c r="AZ522" s="129"/>
      <c r="BA522" s="129"/>
      <c r="BB522" s="129"/>
      <c r="BC522" s="129"/>
      <c r="BD522" s="129"/>
      <c r="BE522" s="129"/>
      <c r="BF522" s="129"/>
      <c r="BG522" s="129"/>
      <c r="BJ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411"/>
      <c r="B523" s="129"/>
      <c r="L523" s="129"/>
      <c r="V523" s="129"/>
      <c r="AF523" s="129"/>
      <c r="AP523" s="129"/>
      <c r="AZ523" s="129"/>
      <c r="BA523" s="129"/>
      <c r="BB523" s="129"/>
      <c r="BC523" s="129"/>
      <c r="BD523" s="129"/>
      <c r="BE523" s="129"/>
      <c r="BF523" s="129"/>
      <c r="BG523" s="129"/>
      <c r="BJ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411"/>
      <c r="B524" s="129"/>
      <c r="L524" s="129"/>
      <c r="V524" s="129"/>
      <c r="AF524" s="129"/>
      <c r="AP524" s="129"/>
      <c r="AZ524" s="129"/>
      <c r="BA524" s="129"/>
      <c r="BB524" s="129"/>
      <c r="BC524" s="129"/>
      <c r="BD524" s="129"/>
      <c r="BE524" s="129"/>
      <c r="BF524" s="129"/>
      <c r="BG524" s="129"/>
      <c r="BJ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411"/>
      <c r="B525" s="129"/>
      <c r="L525" s="129"/>
      <c r="V525" s="129"/>
      <c r="AF525" s="129"/>
      <c r="AP525" s="129"/>
      <c r="AZ525" s="129"/>
      <c r="BA525" s="129"/>
      <c r="BB525" s="129"/>
      <c r="BC525" s="129"/>
      <c r="BD525" s="129"/>
      <c r="BE525" s="129"/>
      <c r="BF525" s="129"/>
      <c r="BG525" s="129"/>
      <c r="BJ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411"/>
      <c r="B526" s="129"/>
      <c r="L526" s="129"/>
      <c r="V526" s="129"/>
      <c r="AF526" s="129"/>
      <c r="AP526" s="129"/>
      <c r="AZ526" s="129"/>
      <c r="BA526" s="129"/>
      <c r="BB526" s="129"/>
      <c r="BC526" s="129"/>
      <c r="BD526" s="129"/>
      <c r="BE526" s="129"/>
      <c r="BF526" s="129"/>
      <c r="BG526" s="129"/>
      <c r="BJ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411"/>
      <c r="B527" s="129"/>
      <c r="L527" s="129"/>
      <c r="V527" s="129"/>
      <c r="AF527" s="129"/>
      <c r="AP527" s="129"/>
      <c r="AZ527" s="129"/>
      <c r="BA527" s="129"/>
      <c r="BB527" s="129"/>
      <c r="BC527" s="129"/>
      <c r="BD527" s="129"/>
      <c r="BE527" s="129"/>
      <c r="BF527" s="129"/>
      <c r="BG527" s="129"/>
      <c r="BJ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411"/>
      <c r="B528" s="129"/>
      <c r="L528" s="129"/>
      <c r="V528" s="129"/>
      <c r="AF528" s="129"/>
      <c r="AP528" s="129"/>
      <c r="AZ528" s="129"/>
      <c r="BA528" s="129"/>
      <c r="BB528" s="129"/>
      <c r="BC528" s="129"/>
      <c r="BD528" s="129"/>
      <c r="BE528" s="129"/>
      <c r="BF528" s="129"/>
      <c r="BG528" s="129"/>
      <c r="BJ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411"/>
      <c r="B529" s="129"/>
      <c r="L529" s="129"/>
      <c r="V529" s="129"/>
      <c r="AF529" s="129"/>
      <c r="AP529" s="129"/>
      <c r="AZ529" s="129"/>
      <c r="BA529" s="129"/>
      <c r="BB529" s="129"/>
      <c r="BC529" s="129"/>
      <c r="BD529" s="129"/>
      <c r="BE529" s="129"/>
      <c r="BF529" s="129"/>
      <c r="BG529" s="129"/>
      <c r="BJ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411"/>
      <c r="B530" s="129"/>
      <c r="L530" s="129"/>
      <c r="V530" s="129"/>
      <c r="AF530" s="129"/>
      <c r="AP530" s="129"/>
      <c r="AZ530" s="129"/>
      <c r="BA530" s="129"/>
      <c r="BB530" s="129"/>
      <c r="BC530" s="129"/>
      <c r="BD530" s="129"/>
      <c r="BE530" s="129"/>
      <c r="BF530" s="129"/>
      <c r="BG530" s="129"/>
      <c r="BJ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411"/>
      <c r="B531" s="129"/>
      <c r="L531" s="129"/>
      <c r="V531" s="129"/>
      <c r="AF531" s="129"/>
      <c r="AP531" s="129"/>
      <c r="AZ531" s="129"/>
      <c r="BA531" s="129"/>
      <c r="BB531" s="129"/>
      <c r="BC531" s="129"/>
      <c r="BD531" s="129"/>
      <c r="BE531" s="129"/>
      <c r="BF531" s="129"/>
      <c r="BG531" s="129"/>
      <c r="BJ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411"/>
      <c r="B532" s="129"/>
      <c r="L532" s="129"/>
      <c r="V532" s="129"/>
      <c r="AF532" s="129"/>
      <c r="AP532" s="129"/>
      <c r="AZ532" s="129"/>
      <c r="BA532" s="129"/>
      <c r="BB532" s="129"/>
      <c r="BC532" s="129"/>
      <c r="BD532" s="129"/>
      <c r="BE532" s="129"/>
      <c r="BF532" s="129"/>
      <c r="BG532" s="129"/>
      <c r="BJ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411"/>
      <c r="B533" s="129"/>
      <c r="L533" s="129"/>
      <c r="V533" s="129"/>
      <c r="AF533" s="129"/>
      <c r="AP533" s="129"/>
      <c r="AZ533" s="129"/>
      <c r="BA533" s="129"/>
      <c r="BB533" s="129"/>
      <c r="BC533" s="129"/>
      <c r="BD533" s="129"/>
      <c r="BE533" s="129"/>
      <c r="BF533" s="129"/>
      <c r="BG533" s="129"/>
      <c r="BJ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411"/>
      <c r="B534" s="129"/>
      <c r="L534" s="129"/>
      <c r="V534" s="129"/>
      <c r="AF534" s="129"/>
      <c r="AP534" s="129"/>
      <c r="AZ534" s="129"/>
      <c r="BA534" s="129"/>
      <c r="BB534" s="129"/>
      <c r="BC534" s="129"/>
      <c r="BD534" s="129"/>
      <c r="BE534" s="129"/>
      <c r="BF534" s="129"/>
      <c r="BG534" s="129"/>
      <c r="BJ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411"/>
      <c r="B535" s="129"/>
      <c r="L535" s="129"/>
      <c r="V535" s="129"/>
      <c r="AF535" s="129"/>
      <c r="AP535" s="129"/>
      <c r="AZ535" s="129"/>
      <c r="BA535" s="129"/>
      <c r="BB535" s="129"/>
      <c r="BC535" s="129"/>
      <c r="BD535" s="129"/>
      <c r="BE535" s="129"/>
      <c r="BF535" s="129"/>
      <c r="BG535" s="129"/>
      <c r="BJ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411"/>
      <c r="B536" s="129"/>
      <c r="L536" s="129"/>
      <c r="V536" s="129"/>
      <c r="AF536" s="129"/>
      <c r="AP536" s="129"/>
      <c r="AZ536" s="129"/>
      <c r="BA536" s="129"/>
      <c r="BB536" s="129"/>
      <c r="BC536" s="129"/>
      <c r="BD536" s="129"/>
      <c r="BE536" s="129"/>
      <c r="BF536" s="129"/>
      <c r="BG536" s="129"/>
      <c r="BJ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411"/>
      <c r="B537" s="129"/>
      <c r="L537" s="129"/>
      <c r="V537" s="129"/>
      <c r="AF537" s="129"/>
      <c r="AP537" s="129"/>
      <c r="AZ537" s="129"/>
      <c r="BA537" s="129"/>
      <c r="BB537" s="129"/>
      <c r="BC537" s="129"/>
      <c r="BD537" s="129"/>
      <c r="BE537" s="129"/>
      <c r="BF537" s="129"/>
      <c r="BG537" s="129"/>
      <c r="BJ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411"/>
      <c r="B538" s="129"/>
      <c r="L538" s="129"/>
      <c r="V538" s="129"/>
      <c r="AF538" s="129"/>
      <c r="AP538" s="129"/>
      <c r="AZ538" s="129"/>
      <c r="BA538" s="129"/>
      <c r="BB538" s="129"/>
      <c r="BC538" s="129"/>
      <c r="BD538" s="129"/>
      <c r="BE538" s="129"/>
      <c r="BF538" s="129"/>
      <c r="BG538" s="129"/>
      <c r="BJ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411"/>
      <c r="B539" s="129"/>
      <c r="L539" s="129"/>
      <c r="V539" s="129"/>
      <c r="AF539" s="129"/>
      <c r="AP539" s="129"/>
      <c r="AZ539" s="129"/>
      <c r="BA539" s="129"/>
      <c r="BB539" s="129"/>
      <c r="BC539" s="129"/>
      <c r="BD539" s="129"/>
      <c r="BE539" s="129"/>
      <c r="BF539" s="129"/>
      <c r="BG539" s="129"/>
      <c r="BJ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411"/>
      <c r="B540" s="129"/>
      <c r="L540" s="129"/>
      <c r="V540" s="129"/>
      <c r="AF540" s="129"/>
      <c r="AP540" s="129"/>
      <c r="AZ540" s="129"/>
      <c r="BA540" s="129"/>
      <c r="BB540" s="129"/>
      <c r="BC540" s="129"/>
      <c r="BD540" s="129"/>
      <c r="BE540" s="129"/>
      <c r="BF540" s="129"/>
      <c r="BG540" s="129"/>
      <c r="BJ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411"/>
      <c r="B541" s="129"/>
      <c r="L541" s="129"/>
      <c r="V541" s="129"/>
      <c r="AF541" s="129"/>
      <c r="AP541" s="129"/>
      <c r="AZ541" s="129"/>
      <c r="BA541" s="129"/>
      <c r="BB541" s="129"/>
      <c r="BC541" s="129"/>
      <c r="BD541" s="129"/>
      <c r="BE541" s="129"/>
      <c r="BF541" s="129"/>
      <c r="BG541" s="129"/>
      <c r="BJ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411"/>
      <c r="B542" s="129"/>
      <c r="L542" s="129"/>
      <c r="V542" s="129"/>
      <c r="AF542" s="129"/>
      <c r="AP542" s="129"/>
      <c r="AZ542" s="129"/>
      <c r="BA542" s="129"/>
      <c r="BB542" s="129"/>
      <c r="BC542" s="129"/>
      <c r="BD542" s="129"/>
      <c r="BE542" s="129"/>
      <c r="BF542" s="129"/>
      <c r="BG542" s="129"/>
      <c r="BJ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411"/>
      <c r="B543" s="129"/>
      <c r="L543" s="129"/>
      <c r="V543" s="129"/>
      <c r="AF543" s="129"/>
      <c r="AP543" s="129"/>
      <c r="AZ543" s="129"/>
      <c r="BA543" s="129"/>
      <c r="BB543" s="129"/>
      <c r="BC543" s="129"/>
      <c r="BD543" s="129"/>
      <c r="BE543" s="129"/>
      <c r="BF543" s="129"/>
      <c r="BG543" s="129"/>
      <c r="BJ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411"/>
      <c r="B544" s="129"/>
      <c r="L544" s="129"/>
      <c r="V544" s="129"/>
      <c r="AF544" s="129"/>
      <c r="AP544" s="129"/>
      <c r="AZ544" s="129"/>
      <c r="BA544" s="129"/>
      <c r="BB544" s="129"/>
      <c r="BC544" s="129"/>
      <c r="BD544" s="129"/>
      <c r="BE544" s="129"/>
      <c r="BF544" s="129"/>
      <c r="BG544" s="129"/>
      <c r="BJ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411"/>
      <c r="B545" s="129"/>
      <c r="L545" s="129"/>
      <c r="V545" s="129"/>
      <c r="AF545" s="129"/>
      <c r="AP545" s="129"/>
      <c r="AZ545" s="129"/>
      <c r="BA545" s="129"/>
      <c r="BB545" s="129"/>
      <c r="BC545" s="129"/>
      <c r="BD545" s="129"/>
      <c r="BE545" s="129"/>
      <c r="BF545" s="129"/>
      <c r="BG545" s="129"/>
      <c r="BJ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411"/>
      <c r="B546" s="129"/>
      <c r="L546" s="129"/>
      <c r="V546" s="129"/>
      <c r="AF546" s="129"/>
      <c r="AP546" s="129"/>
      <c r="AZ546" s="129"/>
      <c r="BA546" s="129"/>
      <c r="BB546" s="129"/>
      <c r="BC546" s="129"/>
      <c r="BD546" s="129"/>
      <c r="BE546" s="129"/>
      <c r="BF546" s="129"/>
      <c r="BG546" s="129"/>
      <c r="BJ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411"/>
      <c r="B547" s="129"/>
      <c r="L547" s="129"/>
      <c r="V547" s="129"/>
      <c r="AF547" s="129"/>
      <c r="AP547" s="129"/>
      <c r="AZ547" s="129"/>
      <c r="BA547" s="129"/>
      <c r="BB547" s="129"/>
      <c r="BC547" s="129"/>
      <c r="BD547" s="129"/>
      <c r="BE547" s="129"/>
      <c r="BF547" s="129"/>
      <c r="BG547" s="129"/>
      <c r="BJ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411"/>
      <c r="B548" s="129"/>
      <c r="L548" s="129"/>
      <c r="V548" s="129"/>
      <c r="AF548" s="129"/>
      <c r="AP548" s="129"/>
      <c r="AZ548" s="129"/>
      <c r="BA548" s="129"/>
      <c r="BB548" s="129"/>
      <c r="BC548" s="129"/>
      <c r="BD548" s="129"/>
      <c r="BE548" s="129"/>
      <c r="BF548" s="129"/>
      <c r="BG548" s="129"/>
      <c r="BJ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411"/>
      <c r="B549" s="129"/>
      <c r="L549" s="129"/>
      <c r="V549" s="129"/>
      <c r="AF549" s="129"/>
      <c r="AP549" s="129"/>
      <c r="AZ549" s="129"/>
      <c r="BA549" s="129"/>
      <c r="BB549" s="129"/>
      <c r="BC549" s="129"/>
      <c r="BD549" s="129"/>
      <c r="BE549" s="129"/>
      <c r="BF549" s="129"/>
      <c r="BG549" s="129"/>
      <c r="BJ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411"/>
      <c r="B550" s="129"/>
      <c r="L550" s="129"/>
      <c r="V550" s="129"/>
      <c r="AF550" s="129"/>
      <c r="AP550" s="129"/>
      <c r="AZ550" s="129"/>
      <c r="BA550" s="129"/>
      <c r="BB550" s="129"/>
      <c r="BC550" s="129"/>
      <c r="BD550" s="129"/>
      <c r="BE550" s="129"/>
      <c r="BF550" s="129"/>
      <c r="BG550" s="129"/>
      <c r="BJ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411"/>
      <c r="B551" s="129"/>
      <c r="L551" s="129"/>
      <c r="V551" s="129"/>
      <c r="AF551" s="129"/>
      <c r="AP551" s="129"/>
      <c r="AZ551" s="129"/>
      <c r="BA551" s="129"/>
      <c r="BB551" s="129"/>
      <c r="BC551" s="129"/>
      <c r="BD551" s="129"/>
      <c r="BE551" s="129"/>
      <c r="BF551" s="129"/>
      <c r="BG551" s="129"/>
      <c r="BJ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411"/>
      <c r="B552" s="129"/>
      <c r="L552" s="129"/>
      <c r="V552" s="129"/>
      <c r="AF552" s="129"/>
      <c r="AP552" s="129"/>
      <c r="AZ552" s="129"/>
      <c r="BA552" s="129"/>
      <c r="BB552" s="129"/>
      <c r="BC552" s="129"/>
      <c r="BD552" s="129"/>
      <c r="BE552" s="129"/>
      <c r="BF552" s="129"/>
      <c r="BG552" s="129"/>
      <c r="BJ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411"/>
      <c r="B553" s="129"/>
      <c r="L553" s="129"/>
      <c r="V553" s="129"/>
      <c r="AF553" s="129"/>
      <c r="AP553" s="129"/>
      <c r="AZ553" s="129"/>
      <c r="BA553" s="129"/>
      <c r="BB553" s="129"/>
      <c r="BC553" s="129"/>
      <c r="BD553" s="129"/>
      <c r="BE553" s="129"/>
      <c r="BF553" s="129"/>
      <c r="BG553" s="129"/>
      <c r="BJ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411"/>
      <c r="B554" s="129"/>
      <c r="L554" s="129"/>
      <c r="V554" s="129"/>
      <c r="AF554" s="129"/>
      <c r="AP554" s="129"/>
      <c r="AZ554" s="129"/>
      <c r="BA554" s="129"/>
      <c r="BB554" s="129"/>
      <c r="BC554" s="129"/>
      <c r="BD554" s="129"/>
      <c r="BE554" s="129"/>
      <c r="BF554" s="129"/>
      <c r="BG554" s="129"/>
      <c r="BJ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411"/>
      <c r="B555" s="129"/>
      <c r="L555" s="129"/>
      <c r="V555" s="129"/>
      <c r="AF555" s="129"/>
      <c r="AP555" s="129"/>
      <c r="AZ555" s="129"/>
      <c r="BA555" s="129"/>
      <c r="BB555" s="129"/>
      <c r="BC555" s="129"/>
      <c r="BD555" s="129"/>
      <c r="BE555" s="129"/>
      <c r="BF555" s="129"/>
      <c r="BG555" s="129"/>
      <c r="BJ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411"/>
      <c r="B556" s="129"/>
      <c r="L556" s="129"/>
      <c r="V556" s="129"/>
      <c r="AF556" s="129"/>
      <c r="AP556" s="129"/>
      <c r="AZ556" s="129"/>
      <c r="BA556" s="129"/>
      <c r="BB556" s="129"/>
      <c r="BC556" s="129"/>
      <c r="BD556" s="129"/>
      <c r="BE556" s="129"/>
      <c r="BF556" s="129"/>
      <c r="BG556" s="129"/>
      <c r="BJ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411"/>
      <c r="B557" s="129"/>
      <c r="L557" s="129"/>
      <c r="V557" s="129"/>
      <c r="AF557" s="129"/>
      <c r="AP557" s="129"/>
      <c r="AZ557" s="129"/>
      <c r="BA557" s="129"/>
      <c r="BB557" s="129"/>
      <c r="BC557" s="129"/>
      <c r="BD557" s="129"/>
      <c r="BE557" s="129"/>
      <c r="BF557" s="129"/>
      <c r="BG557" s="129"/>
      <c r="BJ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411"/>
      <c r="B558" s="129"/>
      <c r="L558" s="129"/>
      <c r="V558" s="129"/>
      <c r="AF558" s="129"/>
      <c r="AP558" s="129"/>
      <c r="AZ558" s="129"/>
      <c r="BA558" s="129"/>
      <c r="BB558" s="129"/>
      <c r="BC558" s="129"/>
      <c r="BD558" s="129"/>
      <c r="BE558" s="129"/>
      <c r="BF558" s="129"/>
      <c r="BG558" s="129"/>
      <c r="BJ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411"/>
      <c r="B559" s="129"/>
      <c r="L559" s="129"/>
      <c r="V559" s="129"/>
      <c r="AF559" s="129"/>
      <c r="AP559" s="129"/>
      <c r="AZ559" s="129"/>
      <c r="BA559" s="129"/>
      <c r="BB559" s="129"/>
      <c r="BC559" s="129"/>
      <c r="BD559" s="129"/>
      <c r="BE559" s="129"/>
      <c r="BF559" s="129"/>
      <c r="BG559" s="129"/>
      <c r="BJ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411"/>
      <c r="B560" s="129"/>
      <c r="L560" s="129"/>
      <c r="V560" s="129"/>
      <c r="AF560" s="129"/>
      <c r="AP560" s="129"/>
      <c r="AZ560" s="129"/>
      <c r="BA560" s="129"/>
      <c r="BB560" s="129"/>
      <c r="BC560" s="129"/>
      <c r="BD560" s="129"/>
      <c r="BE560" s="129"/>
      <c r="BF560" s="129"/>
      <c r="BG560" s="129"/>
      <c r="BJ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411"/>
      <c r="B561" s="129"/>
      <c r="L561" s="129"/>
      <c r="V561" s="129"/>
      <c r="AF561" s="129"/>
      <c r="AP561" s="129"/>
      <c r="AZ561" s="129"/>
      <c r="BA561" s="129"/>
      <c r="BB561" s="129"/>
      <c r="BC561" s="129"/>
      <c r="BD561" s="129"/>
      <c r="BE561" s="129"/>
      <c r="BF561" s="129"/>
      <c r="BG561" s="129"/>
      <c r="BJ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411"/>
      <c r="B562" s="129"/>
      <c r="L562" s="129"/>
      <c r="V562" s="129"/>
      <c r="AF562" s="129"/>
      <c r="AP562" s="129"/>
      <c r="AZ562" s="129"/>
      <c r="BA562" s="129"/>
      <c r="BB562" s="129"/>
      <c r="BC562" s="129"/>
      <c r="BD562" s="129"/>
      <c r="BE562" s="129"/>
      <c r="BF562" s="129"/>
      <c r="BG562" s="129"/>
      <c r="BJ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411"/>
      <c r="B563" s="129"/>
      <c r="L563" s="129"/>
      <c r="V563" s="129"/>
      <c r="AF563" s="129"/>
      <c r="AP563" s="129"/>
      <c r="AZ563" s="129"/>
      <c r="BA563" s="129"/>
      <c r="BB563" s="129"/>
      <c r="BC563" s="129"/>
      <c r="BD563" s="129"/>
      <c r="BE563" s="129"/>
      <c r="BF563" s="129"/>
      <c r="BG563" s="129"/>
      <c r="BJ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411"/>
      <c r="B564" s="129"/>
      <c r="L564" s="129"/>
      <c r="V564" s="129"/>
      <c r="AF564" s="129"/>
      <c r="AP564" s="129"/>
      <c r="AZ564" s="129"/>
      <c r="BA564" s="129"/>
      <c r="BB564" s="129"/>
      <c r="BC564" s="129"/>
      <c r="BD564" s="129"/>
      <c r="BE564" s="129"/>
      <c r="BF564" s="129"/>
      <c r="BG564" s="129"/>
      <c r="BJ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411"/>
      <c r="B565" s="129"/>
      <c r="L565" s="129"/>
      <c r="V565" s="129"/>
      <c r="AF565" s="129"/>
      <c r="AP565" s="129"/>
      <c r="AZ565" s="129"/>
      <c r="BA565" s="129"/>
      <c r="BB565" s="129"/>
      <c r="BC565" s="129"/>
      <c r="BD565" s="129"/>
      <c r="BE565" s="129"/>
      <c r="BF565" s="129"/>
      <c r="BG565" s="129"/>
      <c r="BJ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411"/>
      <c r="B566" s="129"/>
      <c r="L566" s="129"/>
      <c r="V566" s="129"/>
      <c r="AF566" s="129"/>
      <c r="AP566" s="129"/>
      <c r="AZ566" s="129"/>
      <c r="BA566" s="129"/>
      <c r="BB566" s="129"/>
      <c r="BC566" s="129"/>
      <c r="BD566" s="129"/>
      <c r="BE566" s="129"/>
      <c r="BF566" s="129"/>
      <c r="BG566" s="129"/>
      <c r="BJ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411"/>
      <c r="B567" s="129"/>
      <c r="L567" s="129"/>
      <c r="V567" s="129"/>
      <c r="AF567" s="129"/>
      <c r="AP567" s="129"/>
      <c r="AZ567" s="129"/>
      <c r="BA567" s="129"/>
      <c r="BB567" s="129"/>
      <c r="BC567" s="129"/>
      <c r="BD567" s="129"/>
      <c r="BE567" s="129"/>
      <c r="BF567" s="129"/>
      <c r="BG567" s="129"/>
      <c r="BJ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411"/>
      <c r="B568" s="129"/>
      <c r="L568" s="129"/>
      <c r="V568" s="129"/>
      <c r="AF568" s="129"/>
      <c r="AP568" s="129"/>
      <c r="AZ568" s="129"/>
      <c r="BA568" s="129"/>
      <c r="BB568" s="129"/>
      <c r="BC568" s="129"/>
      <c r="BD568" s="129"/>
      <c r="BE568" s="129"/>
      <c r="BF568" s="129"/>
      <c r="BG568" s="129"/>
      <c r="BJ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411"/>
      <c r="B569" s="129"/>
      <c r="L569" s="129"/>
      <c r="V569" s="129"/>
      <c r="AF569" s="129"/>
      <c r="AP569" s="129"/>
      <c r="AZ569" s="129"/>
      <c r="BA569" s="129"/>
      <c r="BB569" s="129"/>
      <c r="BC569" s="129"/>
      <c r="BD569" s="129"/>
      <c r="BE569" s="129"/>
      <c r="BF569" s="129"/>
      <c r="BG569" s="129"/>
      <c r="BJ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411"/>
      <c r="B570" s="129"/>
      <c r="L570" s="129"/>
      <c r="V570" s="129"/>
      <c r="AF570" s="129"/>
      <c r="AP570" s="129"/>
      <c r="AZ570" s="129"/>
      <c r="BA570" s="129"/>
      <c r="BB570" s="129"/>
      <c r="BC570" s="129"/>
      <c r="BD570" s="129"/>
      <c r="BE570" s="129"/>
      <c r="BF570" s="129"/>
      <c r="BG570" s="129"/>
      <c r="BJ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411"/>
      <c r="B571" s="129"/>
      <c r="L571" s="129"/>
      <c r="V571" s="129"/>
      <c r="AF571" s="129"/>
      <c r="AP571" s="129"/>
      <c r="AZ571" s="129"/>
      <c r="BA571" s="129"/>
      <c r="BB571" s="129"/>
      <c r="BC571" s="129"/>
      <c r="BD571" s="129"/>
      <c r="BE571" s="129"/>
      <c r="BF571" s="129"/>
      <c r="BG571" s="129"/>
      <c r="BJ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411"/>
      <c r="B572" s="129"/>
      <c r="L572" s="129"/>
      <c r="V572" s="129"/>
      <c r="AF572" s="129"/>
      <c r="AP572" s="129"/>
      <c r="AZ572" s="129"/>
      <c r="BA572" s="129"/>
      <c r="BB572" s="129"/>
      <c r="BC572" s="129"/>
      <c r="BD572" s="129"/>
      <c r="BE572" s="129"/>
      <c r="BF572" s="129"/>
      <c r="BG572" s="129"/>
      <c r="BJ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411"/>
      <c r="B573" s="129"/>
      <c r="L573" s="129"/>
      <c r="V573" s="129"/>
      <c r="AF573" s="129"/>
      <c r="AP573" s="129"/>
      <c r="AZ573" s="129"/>
      <c r="BA573" s="129"/>
      <c r="BB573" s="129"/>
      <c r="BC573" s="129"/>
      <c r="BD573" s="129"/>
      <c r="BE573" s="129"/>
      <c r="BF573" s="129"/>
      <c r="BG573" s="129"/>
      <c r="BJ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411"/>
      <c r="B574" s="129"/>
      <c r="L574" s="129"/>
      <c r="V574" s="129"/>
      <c r="AF574" s="129"/>
      <c r="AP574" s="129"/>
      <c r="AZ574" s="129"/>
      <c r="BA574" s="129"/>
      <c r="BB574" s="129"/>
      <c r="BC574" s="129"/>
      <c r="BD574" s="129"/>
      <c r="BE574" s="129"/>
      <c r="BF574" s="129"/>
      <c r="BG574" s="129"/>
      <c r="BJ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411"/>
      <c r="B575" s="129"/>
      <c r="L575" s="129"/>
      <c r="V575" s="129"/>
      <c r="AF575" s="129"/>
      <c r="AP575" s="129"/>
      <c r="AZ575" s="129"/>
      <c r="BA575" s="129"/>
      <c r="BB575" s="129"/>
      <c r="BC575" s="129"/>
      <c r="BD575" s="129"/>
      <c r="BE575" s="129"/>
      <c r="BF575" s="129"/>
      <c r="BG575" s="129"/>
      <c r="BJ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411"/>
      <c r="B576" s="129"/>
      <c r="L576" s="129"/>
      <c r="V576" s="129"/>
      <c r="AF576" s="129"/>
      <c r="AP576" s="129"/>
      <c r="AZ576" s="129"/>
      <c r="BA576" s="129"/>
      <c r="BB576" s="129"/>
      <c r="BC576" s="129"/>
      <c r="BD576" s="129"/>
      <c r="BE576" s="129"/>
      <c r="BF576" s="129"/>
      <c r="BG576" s="129"/>
      <c r="BJ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411"/>
      <c r="B577" s="129"/>
      <c r="L577" s="129"/>
      <c r="V577" s="129"/>
      <c r="AF577" s="129"/>
      <c r="AP577" s="129"/>
      <c r="AZ577" s="129"/>
      <c r="BA577" s="129"/>
      <c r="BB577" s="129"/>
      <c r="BC577" s="129"/>
      <c r="BD577" s="129"/>
      <c r="BE577" s="129"/>
      <c r="BF577" s="129"/>
      <c r="BG577" s="129"/>
      <c r="BJ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411"/>
      <c r="B578" s="129"/>
      <c r="L578" s="129"/>
      <c r="V578" s="129"/>
      <c r="AF578" s="129"/>
      <c r="AP578" s="129"/>
      <c r="AZ578" s="129"/>
      <c r="BA578" s="129"/>
      <c r="BB578" s="129"/>
      <c r="BC578" s="129"/>
      <c r="BD578" s="129"/>
      <c r="BE578" s="129"/>
      <c r="BF578" s="129"/>
      <c r="BG578" s="129"/>
      <c r="BJ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411"/>
      <c r="B579" s="129"/>
      <c r="L579" s="129"/>
      <c r="V579" s="129"/>
      <c r="AF579" s="129"/>
      <c r="AP579" s="129"/>
      <c r="AZ579" s="129"/>
      <c r="BA579" s="129"/>
      <c r="BB579" s="129"/>
      <c r="BC579" s="129"/>
      <c r="BD579" s="129"/>
      <c r="BE579" s="129"/>
      <c r="BF579" s="129"/>
      <c r="BG579" s="129"/>
      <c r="BJ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411"/>
      <c r="B580" s="129"/>
      <c r="L580" s="129"/>
      <c r="V580" s="129"/>
      <c r="AF580" s="129"/>
      <c r="AP580" s="129"/>
      <c r="AZ580" s="129"/>
      <c r="BA580" s="129"/>
      <c r="BB580" s="129"/>
      <c r="BC580" s="129"/>
      <c r="BD580" s="129"/>
      <c r="BE580" s="129"/>
      <c r="BF580" s="129"/>
      <c r="BG580" s="129"/>
      <c r="BJ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411"/>
      <c r="B581" s="129"/>
      <c r="L581" s="129"/>
      <c r="V581" s="129"/>
      <c r="AF581" s="129"/>
      <c r="AP581" s="129"/>
      <c r="AZ581" s="129"/>
      <c r="BA581" s="129"/>
      <c r="BB581" s="129"/>
      <c r="BC581" s="129"/>
      <c r="BD581" s="129"/>
      <c r="BE581" s="129"/>
      <c r="BF581" s="129"/>
      <c r="BG581" s="129"/>
      <c r="BJ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411"/>
      <c r="B582" s="129"/>
      <c r="L582" s="129"/>
      <c r="V582" s="129"/>
      <c r="AF582" s="129"/>
      <c r="AP582" s="129"/>
      <c r="AZ582" s="129"/>
      <c r="BA582" s="129"/>
      <c r="BB582" s="129"/>
      <c r="BC582" s="129"/>
      <c r="BD582" s="129"/>
      <c r="BE582" s="129"/>
      <c r="BF582" s="129"/>
      <c r="BG582" s="129"/>
      <c r="BJ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411"/>
      <c r="B583" s="129"/>
      <c r="L583" s="129"/>
      <c r="V583" s="129"/>
      <c r="AF583" s="129"/>
      <c r="AP583" s="129"/>
      <c r="AZ583" s="129"/>
      <c r="BA583" s="129"/>
      <c r="BB583" s="129"/>
      <c r="BC583" s="129"/>
      <c r="BD583" s="129"/>
      <c r="BE583" s="129"/>
      <c r="BF583" s="129"/>
      <c r="BG583" s="129"/>
      <c r="BJ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411"/>
      <c r="B584" s="129"/>
      <c r="L584" s="129"/>
      <c r="V584" s="129"/>
      <c r="AF584" s="129"/>
      <c r="AP584" s="129"/>
      <c r="AZ584" s="129"/>
      <c r="BA584" s="129"/>
      <c r="BB584" s="129"/>
      <c r="BC584" s="129"/>
      <c r="BD584" s="129"/>
      <c r="BE584" s="129"/>
      <c r="BF584" s="129"/>
      <c r="BG584" s="129"/>
      <c r="BJ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411"/>
      <c r="B585" s="129"/>
      <c r="L585" s="129"/>
      <c r="V585" s="129"/>
      <c r="AF585" s="129"/>
      <c r="AP585" s="129"/>
      <c r="AZ585" s="129"/>
      <c r="BA585" s="129"/>
      <c r="BB585" s="129"/>
      <c r="BC585" s="129"/>
      <c r="BD585" s="129"/>
      <c r="BE585" s="129"/>
      <c r="BF585" s="129"/>
      <c r="BG585" s="129"/>
      <c r="BJ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411"/>
      <c r="B586" s="129"/>
      <c r="L586" s="129"/>
      <c r="V586" s="129"/>
      <c r="AF586" s="129"/>
      <c r="AP586" s="129"/>
      <c r="AZ586" s="129"/>
      <c r="BA586" s="129"/>
      <c r="BB586" s="129"/>
      <c r="BC586" s="129"/>
      <c r="BD586" s="129"/>
      <c r="BE586" s="129"/>
      <c r="BF586" s="129"/>
      <c r="BG586" s="129"/>
      <c r="BJ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411"/>
      <c r="B587" s="129"/>
      <c r="L587" s="129"/>
      <c r="V587" s="129"/>
      <c r="AF587" s="129"/>
      <c r="AP587" s="129"/>
      <c r="AZ587" s="129"/>
      <c r="BA587" s="129"/>
      <c r="BB587" s="129"/>
      <c r="BC587" s="129"/>
      <c r="BD587" s="129"/>
      <c r="BE587" s="129"/>
      <c r="BF587" s="129"/>
      <c r="BG587" s="129"/>
      <c r="BJ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411"/>
      <c r="B588" s="129"/>
      <c r="L588" s="129"/>
      <c r="V588" s="129"/>
      <c r="AF588" s="129"/>
      <c r="AP588" s="129"/>
      <c r="AZ588" s="129"/>
      <c r="BA588" s="129"/>
      <c r="BB588" s="129"/>
      <c r="BC588" s="129"/>
      <c r="BD588" s="129"/>
      <c r="BE588" s="129"/>
      <c r="BF588" s="129"/>
      <c r="BG588" s="129"/>
      <c r="BJ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411"/>
      <c r="B589" s="129"/>
      <c r="L589" s="129"/>
      <c r="V589" s="129"/>
      <c r="AF589" s="129"/>
      <c r="AP589" s="129"/>
      <c r="AZ589" s="129"/>
      <c r="BA589" s="129"/>
      <c r="BB589" s="129"/>
      <c r="BC589" s="129"/>
      <c r="BD589" s="129"/>
      <c r="BE589" s="129"/>
      <c r="BF589" s="129"/>
      <c r="BG589" s="129"/>
      <c r="BJ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411"/>
      <c r="B590" s="129"/>
      <c r="L590" s="129"/>
      <c r="V590" s="129"/>
      <c r="AF590" s="129"/>
      <c r="AP590" s="129"/>
      <c r="AZ590" s="129"/>
      <c r="BA590" s="129"/>
      <c r="BB590" s="129"/>
      <c r="BC590" s="129"/>
      <c r="BD590" s="129"/>
      <c r="BE590" s="129"/>
      <c r="BF590" s="129"/>
      <c r="BG590" s="129"/>
      <c r="BJ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411"/>
      <c r="B591" s="129"/>
      <c r="L591" s="129"/>
      <c r="V591" s="129"/>
      <c r="AF591" s="129"/>
      <c r="AP591" s="129"/>
      <c r="AZ591" s="129"/>
      <c r="BA591" s="129"/>
      <c r="BB591" s="129"/>
      <c r="BC591" s="129"/>
      <c r="BD591" s="129"/>
      <c r="BE591" s="129"/>
      <c r="BF591" s="129"/>
      <c r="BG591" s="129"/>
      <c r="BJ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411"/>
      <c r="B592" s="129"/>
      <c r="L592" s="129"/>
      <c r="V592" s="129"/>
      <c r="AF592" s="129"/>
      <c r="AP592" s="129"/>
      <c r="AZ592" s="129"/>
      <c r="BA592" s="129"/>
      <c r="BB592" s="129"/>
      <c r="BC592" s="129"/>
      <c r="BD592" s="129"/>
      <c r="BE592" s="129"/>
      <c r="BF592" s="129"/>
      <c r="BG592" s="129"/>
      <c r="BJ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411"/>
      <c r="B593" s="129"/>
      <c r="L593" s="129"/>
      <c r="V593" s="129"/>
      <c r="AF593" s="129"/>
      <c r="AP593" s="129"/>
      <c r="AZ593" s="129"/>
      <c r="BA593" s="129"/>
      <c r="BB593" s="129"/>
      <c r="BC593" s="129"/>
      <c r="BD593" s="129"/>
      <c r="BE593" s="129"/>
      <c r="BF593" s="129"/>
      <c r="BG593" s="129"/>
      <c r="BJ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411"/>
      <c r="B594" s="129"/>
      <c r="L594" s="129"/>
      <c r="V594" s="129"/>
      <c r="AF594" s="129"/>
      <c r="AP594" s="129"/>
      <c r="AZ594" s="129"/>
      <c r="BA594" s="129"/>
      <c r="BB594" s="129"/>
      <c r="BC594" s="129"/>
      <c r="BD594" s="129"/>
      <c r="BE594" s="129"/>
      <c r="BF594" s="129"/>
      <c r="BG594" s="129"/>
      <c r="BJ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411"/>
      <c r="B595" s="129"/>
      <c r="L595" s="129"/>
      <c r="V595" s="129"/>
      <c r="AF595" s="129"/>
      <c r="AP595" s="129"/>
      <c r="AZ595" s="129"/>
      <c r="BA595" s="129"/>
      <c r="BB595" s="129"/>
      <c r="BC595" s="129"/>
      <c r="BD595" s="129"/>
      <c r="BE595" s="129"/>
      <c r="BF595" s="129"/>
      <c r="BG595" s="129"/>
      <c r="BJ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411"/>
      <c r="B596" s="129"/>
      <c r="L596" s="129"/>
      <c r="V596" s="129"/>
      <c r="AF596" s="129"/>
      <c r="AP596" s="129"/>
      <c r="AZ596" s="129"/>
      <c r="BA596" s="129"/>
      <c r="BB596" s="129"/>
      <c r="BC596" s="129"/>
      <c r="BD596" s="129"/>
      <c r="BE596" s="129"/>
      <c r="BF596" s="129"/>
      <c r="BG596" s="129"/>
      <c r="BJ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411"/>
      <c r="B597" s="129"/>
      <c r="L597" s="129"/>
      <c r="V597" s="129"/>
      <c r="AF597" s="129"/>
      <c r="AP597" s="129"/>
      <c r="AZ597" s="129"/>
      <c r="BA597" s="129"/>
      <c r="BB597" s="129"/>
      <c r="BC597" s="129"/>
      <c r="BD597" s="129"/>
      <c r="BE597" s="129"/>
      <c r="BF597" s="129"/>
      <c r="BG597" s="129"/>
      <c r="BJ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411"/>
      <c r="B598" s="129"/>
      <c r="L598" s="129"/>
      <c r="V598" s="129"/>
      <c r="AF598" s="129"/>
      <c r="AP598" s="129"/>
      <c r="AZ598" s="129"/>
      <c r="BA598" s="129"/>
      <c r="BB598" s="129"/>
      <c r="BC598" s="129"/>
      <c r="BD598" s="129"/>
      <c r="BE598" s="129"/>
      <c r="BF598" s="129"/>
      <c r="BG598" s="129"/>
      <c r="BJ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411"/>
      <c r="B599" s="129"/>
      <c r="L599" s="129"/>
      <c r="V599" s="129"/>
      <c r="AF599" s="129"/>
      <c r="AP599" s="129"/>
      <c r="AZ599" s="129"/>
      <c r="BA599" s="129"/>
      <c r="BB599" s="129"/>
      <c r="BC599" s="129"/>
      <c r="BD599" s="129"/>
      <c r="BE599" s="129"/>
      <c r="BF599" s="129"/>
      <c r="BG599" s="129"/>
      <c r="BJ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411"/>
      <c r="B600" s="129"/>
      <c r="L600" s="129"/>
      <c r="V600" s="129"/>
      <c r="AF600" s="129"/>
      <c r="AP600" s="129"/>
      <c r="AZ600" s="129"/>
      <c r="BA600" s="129"/>
      <c r="BB600" s="129"/>
      <c r="BC600" s="129"/>
      <c r="BD600" s="129"/>
      <c r="BE600" s="129"/>
      <c r="BF600" s="129"/>
      <c r="BG600" s="129"/>
      <c r="BJ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411"/>
      <c r="B601" s="129"/>
      <c r="L601" s="129"/>
      <c r="V601" s="129"/>
      <c r="AF601" s="129"/>
      <c r="AP601" s="129"/>
      <c r="AZ601" s="129"/>
      <c r="BA601" s="129"/>
      <c r="BB601" s="129"/>
      <c r="BC601" s="129"/>
      <c r="BD601" s="129"/>
      <c r="BE601" s="129"/>
      <c r="BF601" s="129"/>
      <c r="BG601" s="129"/>
      <c r="BJ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411"/>
      <c r="B602" s="129"/>
      <c r="L602" s="129"/>
      <c r="V602" s="129"/>
      <c r="AF602" s="129"/>
      <c r="AP602" s="129"/>
      <c r="AZ602" s="129"/>
      <c r="BA602" s="129"/>
      <c r="BB602" s="129"/>
      <c r="BC602" s="129"/>
      <c r="BD602" s="129"/>
      <c r="BE602" s="129"/>
      <c r="BF602" s="129"/>
      <c r="BG602" s="129"/>
      <c r="BJ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411"/>
      <c r="B603" s="129"/>
      <c r="L603" s="129"/>
      <c r="V603" s="129"/>
      <c r="AF603" s="129"/>
      <c r="AP603" s="129"/>
      <c r="AZ603" s="129"/>
      <c r="BA603" s="129"/>
      <c r="BB603" s="129"/>
      <c r="BC603" s="129"/>
      <c r="BD603" s="129"/>
      <c r="BE603" s="129"/>
      <c r="BF603" s="129"/>
      <c r="BG603" s="129"/>
      <c r="BJ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411"/>
      <c r="B604" s="129"/>
      <c r="L604" s="129"/>
      <c r="V604" s="129"/>
      <c r="AF604" s="129"/>
      <c r="AP604" s="129"/>
      <c r="AZ604" s="129"/>
      <c r="BA604" s="129"/>
      <c r="BB604" s="129"/>
      <c r="BC604" s="129"/>
      <c r="BD604" s="129"/>
      <c r="BE604" s="129"/>
      <c r="BF604" s="129"/>
      <c r="BG604" s="129"/>
      <c r="BJ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411"/>
      <c r="B605" s="129"/>
      <c r="L605" s="129"/>
      <c r="V605" s="129"/>
      <c r="AF605" s="129"/>
      <c r="AP605" s="129"/>
      <c r="AZ605" s="129"/>
      <c r="BA605" s="129"/>
      <c r="BB605" s="129"/>
      <c r="BC605" s="129"/>
      <c r="BD605" s="129"/>
      <c r="BE605" s="129"/>
      <c r="BF605" s="129"/>
      <c r="BG605" s="129"/>
      <c r="BJ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411"/>
      <c r="B606" s="129"/>
      <c r="L606" s="129"/>
      <c r="V606" s="129"/>
      <c r="AF606" s="129"/>
      <c r="AP606" s="129"/>
      <c r="AZ606" s="129"/>
      <c r="BA606" s="129"/>
      <c r="BB606" s="129"/>
      <c r="BC606" s="129"/>
      <c r="BD606" s="129"/>
      <c r="BE606" s="129"/>
      <c r="BF606" s="129"/>
      <c r="BG606" s="129"/>
      <c r="BJ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411"/>
      <c r="B607" s="129"/>
      <c r="L607" s="129"/>
      <c r="V607" s="129"/>
      <c r="AF607" s="129"/>
      <c r="AP607" s="129"/>
      <c r="AZ607" s="129"/>
      <c r="BA607" s="129"/>
      <c r="BB607" s="129"/>
      <c r="BC607" s="129"/>
      <c r="BD607" s="129"/>
      <c r="BE607" s="129"/>
      <c r="BF607" s="129"/>
      <c r="BG607" s="129"/>
      <c r="BJ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411"/>
      <c r="B608" s="129"/>
      <c r="L608" s="129"/>
      <c r="V608" s="129"/>
      <c r="AF608" s="129"/>
      <c r="AP608" s="129"/>
      <c r="AZ608" s="129"/>
      <c r="BA608" s="129"/>
      <c r="BB608" s="129"/>
      <c r="BC608" s="129"/>
      <c r="BD608" s="129"/>
      <c r="BE608" s="129"/>
      <c r="BF608" s="129"/>
      <c r="BG608" s="129"/>
      <c r="BJ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411"/>
      <c r="B609" s="129"/>
      <c r="L609" s="129"/>
      <c r="V609" s="129"/>
      <c r="AF609" s="129"/>
      <c r="AP609" s="129"/>
      <c r="AZ609" s="129"/>
      <c r="BA609" s="129"/>
      <c r="BB609" s="129"/>
      <c r="BC609" s="129"/>
      <c r="BD609" s="129"/>
      <c r="BE609" s="129"/>
      <c r="BF609" s="129"/>
      <c r="BG609" s="129"/>
      <c r="BJ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411"/>
      <c r="B610" s="129"/>
      <c r="L610" s="129"/>
      <c r="V610" s="129"/>
      <c r="AF610" s="129"/>
      <c r="AP610" s="129"/>
      <c r="AZ610" s="129"/>
      <c r="BA610" s="129"/>
      <c r="BB610" s="129"/>
      <c r="BC610" s="129"/>
      <c r="BD610" s="129"/>
      <c r="BE610" s="129"/>
      <c r="BF610" s="129"/>
      <c r="BG610" s="129"/>
      <c r="BJ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411"/>
      <c r="B611" s="129"/>
      <c r="L611" s="129"/>
      <c r="V611" s="129"/>
      <c r="AF611" s="129"/>
      <c r="AP611" s="129"/>
      <c r="AZ611" s="129"/>
      <c r="BA611" s="129"/>
      <c r="BB611" s="129"/>
      <c r="BC611" s="129"/>
      <c r="BD611" s="129"/>
      <c r="BE611" s="129"/>
      <c r="BF611" s="129"/>
      <c r="BG611" s="129"/>
      <c r="BJ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411"/>
      <c r="B612" s="129"/>
      <c r="L612" s="129"/>
      <c r="V612" s="129"/>
      <c r="AF612" s="129"/>
      <c r="AP612" s="129"/>
      <c r="AZ612" s="129"/>
      <c r="BA612" s="129"/>
      <c r="BB612" s="129"/>
      <c r="BC612" s="129"/>
      <c r="BD612" s="129"/>
      <c r="BE612" s="129"/>
      <c r="BF612" s="129"/>
      <c r="BG612" s="129"/>
      <c r="BJ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411"/>
      <c r="B613" s="129"/>
      <c r="L613" s="129"/>
      <c r="V613" s="129"/>
      <c r="AF613" s="129"/>
      <c r="AP613" s="129"/>
      <c r="AZ613" s="129"/>
      <c r="BA613" s="129"/>
      <c r="BB613" s="129"/>
      <c r="BC613" s="129"/>
      <c r="BD613" s="129"/>
      <c r="BE613" s="129"/>
      <c r="BF613" s="129"/>
      <c r="BG613" s="129"/>
      <c r="BJ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411"/>
      <c r="B614" s="129"/>
      <c r="L614" s="129"/>
      <c r="V614" s="129"/>
      <c r="AF614" s="129"/>
      <c r="AP614" s="129"/>
      <c r="AZ614" s="129"/>
      <c r="BA614" s="129"/>
      <c r="BB614" s="129"/>
      <c r="BC614" s="129"/>
      <c r="BD614" s="129"/>
      <c r="BE614" s="129"/>
      <c r="BF614" s="129"/>
      <c r="BG614" s="129"/>
      <c r="BJ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411"/>
      <c r="B615" s="129"/>
      <c r="L615" s="129"/>
      <c r="V615" s="129"/>
      <c r="AF615" s="129"/>
      <c r="AP615" s="129"/>
      <c r="AZ615" s="129"/>
      <c r="BA615" s="129"/>
      <c r="BB615" s="129"/>
      <c r="BC615" s="129"/>
      <c r="BD615" s="129"/>
      <c r="BE615" s="129"/>
      <c r="BF615" s="129"/>
      <c r="BG615" s="129"/>
      <c r="BJ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411"/>
      <c r="B616" s="129"/>
      <c r="L616" s="129"/>
      <c r="V616" s="129"/>
      <c r="AF616" s="129"/>
      <c r="AP616" s="129"/>
      <c r="AZ616" s="129"/>
      <c r="BA616" s="129"/>
      <c r="BB616" s="129"/>
      <c r="BC616" s="129"/>
      <c r="BD616" s="129"/>
      <c r="BE616" s="129"/>
      <c r="BF616" s="129"/>
      <c r="BG616" s="129"/>
      <c r="BJ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411"/>
      <c r="B617" s="129"/>
      <c r="L617" s="129"/>
      <c r="V617" s="129"/>
      <c r="AF617" s="129"/>
      <c r="AP617" s="129"/>
      <c r="AZ617" s="129"/>
      <c r="BA617" s="129"/>
      <c r="BB617" s="129"/>
      <c r="BC617" s="129"/>
      <c r="BD617" s="129"/>
      <c r="BE617" s="129"/>
      <c r="BF617" s="129"/>
      <c r="BG617" s="129"/>
      <c r="BJ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411"/>
      <c r="B618" s="129"/>
      <c r="L618" s="129"/>
      <c r="V618" s="129"/>
      <c r="AF618" s="129"/>
      <c r="AP618" s="129"/>
      <c r="AZ618" s="129"/>
      <c r="BA618" s="129"/>
      <c r="BB618" s="129"/>
      <c r="BC618" s="129"/>
      <c r="BD618" s="129"/>
      <c r="BE618" s="129"/>
      <c r="BF618" s="129"/>
      <c r="BG618" s="129"/>
      <c r="BJ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411"/>
      <c r="B619" s="129"/>
      <c r="L619" s="129"/>
      <c r="V619" s="129"/>
      <c r="AF619" s="129"/>
      <c r="AP619" s="129"/>
      <c r="AZ619" s="129"/>
      <c r="BA619" s="129"/>
      <c r="BB619" s="129"/>
      <c r="BC619" s="129"/>
      <c r="BD619" s="129"/>
      <c r="BE619" s="129"/>
      <c r="BF619" s="129"/>
      <c r="BG619" s="129"/>
      <c r="BJ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411"/>
      <c r="B620" s="129"/>
      <c r="L620" s="129"/>
      <c r="V620" s="129"/>
      <c r="AF620" s="129"/>
      <c r="AP620" s="129"/>
      <c r="AZ620" s="129"/>
      <c r="BA620" s="129"/>
      <c r="BB620" s="129"/>
      <c r="BC620" s="129"/>
      <c r="BD620" s="129"/>
      <c r="BE620" s="129"/>
      <c r="BF620" s="129"/>
      <c r="BG620" s="129"/>
      <c r="BJ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411"/>
      <c r="B621" s="129"/>
      <c r="L621" s="129"/>
      <c r="V621" s="129"/>
      <c r="AF621" s="129"/>
      <c r="AP621" s="129"/>
      <c r="AZ621" s="129"/>
      <c r="BA621" s="129"/>
      <c r="BB621" s="129"/>
      <c r="BC621" s="129"/>
      <c r="BD621" s="129"/>
      <c r="BE621" s="129"/>
      <c r="BF621" s="129"/>
      <c r="BG621" s="129"/>
      <c r="BJ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411"/>
      <c r="B622" s="129"/>
      <c r="L622" s="129"/>
      <c r="V622" s="129"/>
      <c r="AF622" s="129"/>
      <c r="AP622" s="129"/>
      <c r="AZ622" s="129"/>
      <c r="BA622" s="129"/>
      <c r="BB622" s="129"/>
      <c r="BC622" s="129"/>
      <c r="BD622" s="129"/>
      <c r="BE622" s="129"/>
      <c r="BF622" s="129"/>
      <c r="BG622" s="129"/>
      <c r="BJ622" s="129"/>
      <c r="BT622" s="129"/>
      <c r="CD622" s="129"/>
      <c r="CN622" s="129"/>
      <c r="CX622" s="129"/>
      <c r="DH622" s="129"/>
      <c r="DR622" s="129"/>
      <c r="EB622" s="129"/>
      <c r="EL622" s="129"/>
      <c r="EV622" s="129"/>
      <c r="FF622" s="129"/>
      <c r="FP622" s="129"/>
      <c r="FZ622" s="129"/>
      <c r="GJ622" s="129"/>
      <c r="GT622" s="129"/>
      <c r="HD622" s="129"/>
      <c r="HN622" s="129"/>
      <c r="HX622" s="129"/>
      <c r="IH622" s="129"/>
    </row>
    <row xmlns:x14ac="http://schemas.microsoft.com/office/spreadsheetml/2009/9/ac" r="623" s="3" customFormat="true" x14ac:dyDescent="0.25">
      <c r="A623" s="411"/>
      <c r="B623" s="129"/>
      <c r="L623" s="129"/>
      <c r="V623" s="129"/>
      <c r="AF623" s="129"/>
      <c r="AP623" s="129"/>
      <c r="AZ623" s="129"/>
      <c r="BA623" s="129"/>
      <c r="BB623" s="129"/>
      <c r="BC623" s="129"/>
      <c r="BD623" s="129"/>
      <c r="BE623" s="129"/>
      <c r="BF623" s="129"/>
      <c r="BG623" s="129"/>
      <c r="BJ623" s="129"/>
      <c r="BT623" s="129"/>
      <c r="CD623" s="129"/>
      <c r="CN623" s="129"/>
      <c r="CX623" s="129"/>
      <c r="DH623" s="129"/>
      <c r="DR623" s="129"/>
      <c r="EB623" s="129"/>
      <c r="EL623" s="129"/>
      <c r="EV623" s="129"/>
      <c r="FF623" s="129"/>
      <c r="FP623" s="129"/>
      <c r="FZ623" s="129"/>
      <c r="GJ623" s="129"/>
      <c r="GT623" s="129"/>
      <c r="HD623" s="129"/>
      <c r="HN623" s="129"/>
      <c r="HX623" s="129"/>
      <c r="IH623" s="129"/>
    </row>
    <row xmlns:x14ac="http://schemas.microsoft.com/office/spreadsheetml/2009/9/ac" r="624" s="3" customFormat="true" x14ac:dyDescent="0.25">
      <c r="A624" s="411"/>
      <c r="B624" s="129"/>
      <c r="L624" s="129"/>
      <c r="V624" s="129"/>
      <c r="AF624" s="129"/>
      <c r="AP624" s="129"/>
      <c r="AZ624" s="129"/>
      <c r="BA624" s="129"/>
      <c r="BB624" s="129"/>
      <c r="BC624" s="129"/>
      <c r="BD624" s="129"/>
      <c r="BE624" s="129"/>
      <c r="BF624" s="129"/>
      <c r="BG624" s="129"/>
      <c r="BJ624" s="129"/>
      <c r="BT624" s="129"/>
      <c r="CD624" s="129"/>
      <c r="CN624" s="129"/>
      <c r="CX624" s="129"/>
      <c r="DH624" s="129"/>
      <c r="DR624" s="129"/>
      <c r="EB624" s="129"/>
      <c r="EL624" s="129"/>
      <c r="EV624" s="129"/>
      <c r="FF624" s="129"/>
      <c r="FP624" s="129"/>
      <c r="FZ624" s="129"/>
      <c r="GJ624" s="129"/>
      <c r="GT624" s="129"/>
      <c r="HD624" s="129"/>
      <c r="HN624" s="129"/>
      <c r="HX624" s="129"/>
      <c r="IH624" s="129"/>
    </row>
    <row xmlns:x14ac="http://schemas.microsoft.com/office/spreadsheetml/2009/9/ac" r="625" s="3" customFormat="true" x14ac:dyDescent="0.25">
      <c r="A625" s="411"/>
      <c r="B625" s="129"/>
      <c r="L625" s="129"/>
      <c r="V625" s="129"/>
      <c r="AF625" s="129"/>
      <c r="AP625" s="129"/>
      <c r="AZ625" s="129"/>
      <c r="BA625" s="129"/>
      <c r="BB625" s="129"/>
      <c r="BC625" s="129"/>
      <c r="BD625" s="129"/>
      <c r="BE625" s="129"/>
      <c r="BF625" s="129"/>
      <c r="BG625" s="129"/>
      <c r="BJ625" s="129"/>
      <c r="BT625" s="129"/>
      <c r="CD625" s="129"/>
      <c r="CN625" s="129"/>
      <c r="CX625" s="129"/>
      <c r="DH625" s="129"/>
      <c r="DR625" s="129"/>
      <c r="EB625" s="129"/>
      <c r="EL625" s="129"/>
      <c r="EV625" s="129"/>
      <c r="FF625" s="129"/>
      <c r="FP625" s="129"/>
      <c r="FZ625" s="129"/>
      <c r="GJ625" s="129"/>
      <c r="GT625" s="129"/>
      <c r="HD625" s="129"/>
      <c r="HN625" s="129"/>
      <c r="HX625" s="129"/>
      <c r="IH625" s="129"/>
    </row>
    <row xmlns:x14ac="http://schemas.microsoft.com/office/spreadsheetml/2009/9/ac" r="626" s="3" customFormat="true" x14ac:dyDescent="0.25">
      <c r="A626" s="411"/>
      <c r="B626" s="129"/>
      <c r="L626" s="129"/>
      <c r="V626" s="129"/>
      <c r="AF626" s="129"/>
      <c r="AP626" s="129"/>
      <c r="AZ626" s="129"/>
      <c r="BA626" s="129"/>
      <c r="BB626" s="129"/>
      <c r="BC626" s="129"/>
      <c r="BD626" s="129"/>
      <c r="BE626" s="129"/>
      <c r="BF626" s="129"/>
      <c r="BG626" s="129"/>
      <c r="BJ626" s="129"/>
      <c r="BT626" s="129"/>
      <c r="CD626" s="129"/>
      <c r="CN626" s="129"/>
      <c r="CX626" s="129"/>
      <c r="DH626" s="129"/>
      <c r="DR626" s="129"/>
      <c r="EB626" s="129"/>
      <c r="EL626" s="129"/>
      <c r="EV626" s="129"/>
      <c r="FF626" s="129"/>
      <c r="FP626" s="129"/>
      <c r="FZ626" s="129"/>
      <c r="GJ626" s="129"/>
      <c r="GT626" s="129"/>
      <c r="HD626" s="129"/>
      <c r="HN626" s="129"/>
      <c r="HX626" s="129"/>
      <c r="IH626" s="129"/>
    </row>
    <row xmlns:x14ac="http://schemas.microsoft.com/office/spreadsheetml/2009/9/ac" r="627" s="3" customFormat="true" x14ac:dyDescent="0.25">
      <c r="A627" s="411"/>
      <c r="B627" s="129"/>
      <c r="L627" s="129"/>
      <c r="V627" s="129"/>
      <c r="AF627" s="129"/>
      <c r="AP627" s="129"/>
      <c r="AZ627" s="129"/>
      <c r="BA627" s="129"/>
      <c r="BB627" s="129"/>
      <c r="BC627" s="129"/>
      <c r="BD627" s="129"/>
      <c r="BE627" s="129"/>
      <c r="BF627" s="129"/>
      <c r="BG627" s="129"/>
      <c r="BJ627" s="129"/>
      <c r="BT627" s="129"/>
      <c r="CD627" s="129"/>
      <c r="CN627" s="129"/>
      <c r="CX627" s="129"/>
      <c r="DH627" s="129"/>
      <c r="DR627" s="129"/>
      <c r="EB627" s="129"/>
      <c r="EL627" s="129"/>
      <c r="EV627" s="129"/>
      <c r="FF627" s="129"/>
      <c r="FP627" s="129"/>
      <c r="FZ627" s="129"/>
      <c r="GJ627" s="129"/>
      <c r="GT627" s="129"/>
      <c r="HD627" s="129"/>
      <c r="HN627" s="129"/>
      <c r="HX627" s="129"/>
      <c r="IH627" s="129"/>
    </row>
    <row xmlns:x14ac="http://schemas.microsoft.com/office/spreadsheetml/2009/9/ac" r="628" s="3" customFormat="true" x14ac:dyDescent="0.25">
      <c r="A628" s="411"/>
      <c r="B628" s="129"/>
      <c r="L628" s="129"/>
      <c r="V628" s="129"/>
      <c r="AF628" s="129"/>
      <c r="AP628" s="129"/>
      <c r="AZ628" s="129"/>
      <c r="BA628" s="129"/>
      <c r="BB628" s="129"/>
      <c r="BC628" s="129"/>
      <c r="BD628" s="129"/>
      <c r="BE628" s="129"/>
      <c r="BF628" s="129"/>
      <c r="BG628" s="129"/>
      <c r="BJ628" s="129"/>
      <c r="BT628" s="129"/>
      <c r="CD628" s="129"/>
      <c r="CN628" s="129"/>
      <c r="CX628" s="129"/>
      <c r="DH628" s="129"/>
      <c r="DR628" s="129"/>
      <c r="EB628" s="129"/>
      <c r="EL628" s="129"/>
      <c r="EV628" s="129"/>
      <c r="FF628" s="129"/>
      <c r="FP628" s="129"/>
      <c r="FZ628" s="129"/>
      <c r="GJ628" s="129"/>
      <c r="GT628" s="129"/>
      <c r="HD628" s="129"/>
      <c r="HN628" s="129"/>
      <c r="HX628" s="129"/>
      <c r="IH628" s="129"/>
    </row>
    <row xmlns:x14ac="http://schemas.microsoft.com/office/spreadsheetml/2009/9/ac" r="629" s="3" customFormat="true" x14ac:dyDescent="0.25">
      <c r="A629" s="411"/>
      <c r="B629" s="129"/>
      <c r="L629" s="129"/>
      <c r="V629" s="129"/>
      <c r="AF629" s="129"/>
      <c r="AP629" s="129"/>
      <c r="AZ629" s="129"/>
      <c r="BA629" s="129"/>
      <c r="BB629" s="129"/>
      <c r="BC629" s="129"/>
      <c r="BD629" s="129"/>
      <c r="BE629" s="129"/>
      <c r="BF629" s="129"/>
      <c r="BG629" s="129"/>
      <c r="BJ629" s="129"/>
      <c r="BT629" s="129"/>
      <c r="CD629" s="129"/>
      <c r="CN629" s="129"/>
      <c r="CX629" s="129"/>
      <c r="DH629" s="129"/>
      <c r="DR629" s="129"/>
      <c r="EB629" s="129"/>
      <c r="EL629" s="129"/>
      <c r="EV629" s="129"/>
      <c r="FF629" s="129"/>
      <c r="FP629" s="129"/>
      <c r="FZ629" s="129"/>
      <c r="GJ629" s="129"/>
      <c r="GT629" s="129"/>
      <c r="HD629" s="129"/>
      <c r="HN629" s="129"/>
      <c r="HX629" s="129"/>
      <c r="IH629" s="129"/>
    </row>
    <row xmlns:x14ac="http://schemas.microsoft.com/office/spreadsheetml/2009/9/ac" r="630" s="3" customFormat="true" x14ac:dyDescent="0.25">
      <c r="A630" s="411"/>
      <c r="B630" s="129"/>
      <c r="L630" s="129"/>
      <c r="V630" s="129"/>
      <c r="AF630" s="129"/>
      <c r="AP630" s="129"/>
      <c r="AZ630" s="129"/>
      <c r="BA630" s="129"/>
      <c r="BB630" s="129"/>
      <c r="BC630" s="129"/>
      <c r="BD630" s="129"/>
      <c r="BE630" s="129"/>
      <c r="BF630" s="129"/>
      <c r="BG630" s="129"/>
      <c r="BJ630" s="129"/>
      <c r="BT630" s="129"/>
      <c r="CD630" s="129"/>
      <c r="CN630" s="129"/>
      <c r="CX630" s="129"/>
      <c r="DH630" s="129"/>
      <c r="DR630" s="129"/>
      <c r="EB630" s="129"/>
      <c r="EL630" s="129"/>
      <c r="EV630" s="129"/>
      <c r="FF630" s="129"/>
      <c r="FP630" s="129"/>
      <c r="FZ630" s="129"/>
      <c r="GJ630" s="129"/>
      <c r="GT630" s="129"/>
      <c r="HD630" s="129"/>
      <c r="HN630" s="129"/>
      <c r="HX630" s="129"/>
      <c r="IH630" s="129"/>
    </row>
    <row xmlns:x14ac="http://schemas.microsoft.com/office/spreadsheetml/2009/9/ac" r="631" s="3" customFormat="true" x14ac:dyDescent="0.25">
      <c r="A631" s="411"/>
      <c r="B631" s="129"/>
      <c r="L631" s="129"/>
      <c r="V631" s="129"/>
      <c r="AF631" s="129"/>
      <c r="AP631" s="129"/>
      <c r="AZ631" s="129"/>
      <c r="BA631" s="129"/>
      <c r="BB631" s="129"/>
      <c r="BC631" s="129"/>
      <c r="BD631" s="129"/>
      <c r="BE631" s="129"/>
      <c r="BF631" s="129"/>
      <c r="BG631" s="129"/>
      <c r="BJ631" s="129"/>
      <c r="BT631" s="129"/>
      <c r="CD631" s="129"/>
      <c r="CN631" s="129"/>
      <c r="CX631" s="129"/>
      <c r="DH631" s="129"/>
      <c r="DR631" s="129"/>
      <c r="EB631" s="129"/>
      <c r="EL631" s="129"/>
      <c r="EV631" s="129"/>
      <c r="FF631" s="129"/>
      <c r="FP631" s="129"/>
      <c r="FZ631" s="129"/>
      <c r="GJ631" s="129"/>
      <c r="GT631" s="129"/>
      <c r="HD631" s="129"/>
      <c r="HN631" s="129"/>
      <c r="HX631" s="129"/>
      <c r="IH631" s="129"/>
    </row>
    <row xmlns:x14ac="http://schemas.microsoft.com/office/spreadsheetml/2009/9/ac" r="632" s="3" customFormat="true" x14ac:dyDescent="0.25">
      <c r="A632" s="411"/>
      <c r="B632" s="129"/>
      <c r="L632" s="129"/>
      <c r="V632" s="129"/>
      <c r="AF632" s="129"/>
      <c r="AP632" s="129"/>
      <c r="AZ632" s="129"/>
      <c r="BA632" s="129"/>
      <c r="BB632" s="129"/>
      <c r="BC632" s="129"/>
      <c r="BD632" s="129"/>
      <c r="BE632" s="129"/>
      <c r="BF632" s="129"/>
      <c r="BG632" s="129"/>
      <c r="BJ632" s="129"/>
      <c r="BT632" s="129"/>
      <c r="CD632" s="129"/>
      <c r="CN632" s="129"/>
      <c r="CX632" s="129"/>
      <c r="DH632" s="129"/>
      <c r="DR632" s="129"/>
      <c r="EB632" s="129"/>
      <c r="EL632" s="129"/>
      <c r="EV632" s="129"/>
      <c r="FF632" s="129"/>
      <c r="FP632" s="129"/>
      <c r="FZ632" s="129"/>
      <c r="GJ632" s="129"/>
      <c r="GT632" s="129"/>
      <c r="HD632" s="129"/>
      <c r="HN632" s="129"/>
      <c r="HX632" s="129"/>
      <c r="IH632" s="129"/>
    </row>
    <row xmlns:x14ac="http://schemas.microsoft.com/office/spreadsheetml/2009/9/ac" r="633" s="3" customFormat="true" x14ac:dyDescent="0.25">
      <c r="A633" s="411"/>
      <c r="B633" s="129"/>
      <c r="L633" s="129"/>
      <c r="V633" s="129"/>
      <c r="AF633" s="129"/>
      <c r="AP633" s="129"/>
      <c r="AZ633" s="129"/>
      <c r="BA633" s="129"/>
      <c r="BB633" s="129"/>
      <c r="BC633" s="129"/>
      <c r="BD633" s="129"/>
      <c r="BE633" s="129"/>
      <c r="BF633" s="129"/>
      <c r="BG633" s="129"/>
      <c r="BJ633" s="129"/>
      <c r="BT633" s="129"/>
      <c r="CD633" s="129"/>
      <c r="CN633" s="129"/>
      <c r="CX633" s="129"/>
      <c r="DH633" s="129"/>
      <c r="DR633" s="129"/>
      <c r="EB633" s="129"/>
      <c r="EL633" s="129"/>
      <c r="EV633" s="129"/>
      <c r="FF633" s="129"/>
      <c r="FP633" s="129"/>
      <c r="FZ633" s="129"/>
      <c r="GJ633" s="129"/>
      <c r="GT633" s="129"/>
      <c r="HD633" s="129"/>
      <c r="HN633" s="129"/>
      <c r="HX633" s="129"/>
      <c r="IH633" s="129"/>
    </row>
    <row xmlns:x14ac="http://schemas.microsoft.com/office/spreadsheetml/2009/9/ac" r="634" s="3" customFormat="true" x14ac:dyDescent="0.25">
      <c r="A634" s="411"/>
      <c r="B634" s="129"/>
      <c r="L634" s="129"/>
      <c r="V634" s="129"/>
      <c r="AF634" s="129"/>
      <c r="AP634" s="129"/>
      <c r="AZ634" s="129"/>
      <c r="BA634" s="129"/>
      <c r="BB634" s="129"/>
      <c r="BC634" s="129"/>
      <c r="BD634" s="129"/>
      <c r="BE634" s="129"/>
      <c r="BF634" s="129"/>
      <c r="BG634" s="129"/>
      <c r="BJ634" s="129"/>
      <c r="BT634" s="129"/>
      <c r="CD634" s="129"/>
      <c r="CN634" s="129"/>
      <c r="CX634" s="129"/>
      <c r="DH634" s="129"/>
      <c r="DR634" s="129"/>
      <c r="EB634" s="129"/>
      <c r="EL634" s="129"/>
      <c r="EV634" s="129"/>
      <c r="FF634" s="129"/>
      <c r="FP634" s="129"/>
      <c r="FZ634" s="129"/>
      <c r="GJ634" s="129"/>
      <c r="GT634" s="129"/>
      <c r="HD634" s="129"/>
      <c r="HN634" s="129"/>
      <c r="HX634" s="129"/>
      <c r="IH634" s="129"/>
    </row>
    <row xmlns:x14ac="http://schemas.microsoft.com/office/spreadsheetml/2009/9/ac" r="635" s="3" customFormat="true" x14ac:dyDescent="0.25">
      <c r="A635" s="411"/>
      <c r="B635" s="129"/>
      <c r="L635" s="129"/>
      <c r="V635" s="129"/>
      <c r="AF635" s="129"/>
      <c r="AP635" s="129"/>
      <c r="AZ635" s="129"/>
      <c r="BA635" s="129"/>
      <c r="BB635" s="129"/>
      <c r="BC635" s="129"/>
      <c r="BD635" s="129"/>
      <c r="BE635" s="129"/>
      <c r="BF635" s="129"/>
      <c r="BG635" s="129"/>
      <c r="BJ635" s="129"/>
      <c r="BT635" s="129"/>
      <c r="CD635" s="129"/>
      <c r="CN635" s="129"/>
      <c r="CX635" s="129"/>
      <c r="DH635" s="129"/>
      <c r="DR635" s="129"/>
      <c r="EB635" s="129"/>
      <c r="EL635" s="129"/>
      <c r="EV635" s="129"/>
      <c r="FF635" s="129"/>
      <c r="FP635" s="129"/>
      <c r="FZ635" s="129"/>
      <c r="GJ635" s="129"/>
      <c r="GT635" s="129"/>
      <c r="HD635" s="129"/>
      <c r="HN635" s="129"/>
      <c r="HX635" s="129"/>
      <c r="IH635" s="129"/>
    </row>
    <row xmlns:x14ac="http://schemas.microsoft.com/office/spreadsheetml/2009/9/ac" r="636" s="3" customFormat="true" x14ac:dyDescent="0.25">
      <c r="A636" s="411"/>
      <c r="B636" s="129"/>
      <c r="L636" s="129"/>
      <c r="V636" s="129"/>
      <c r="AF636" s="129"/>
      <c r="AP636" s="129"/>
      <c r="AZ636" s="129"/>
      <c r="BA636" s="129"/>
      <c r="BB636" s="129"/>
      <c r="BC636" s="129"/>
      <c r="BD636" s="129"/>
      <c r="BE636" s="129"/>
      <c r="BF636" s="129"/>
      <c r="BG636" s="129"/>
      <c r="BJ636" s="129"/>
      <c r="BT636" s="129"/>
      <c r="CD636" s="129"/>
      <c r="CN636" s="129"/>
      <c r="CX636" s="129"/>
      <c r="DH636" s="129"/>
      <c r="DR636" s="129"/>
      <c r="EB636" s="129"/>
      <c r="EL636" s="129"/>
      <c r="EV636" s="129"/>
      <c r="FF636" s="129"/>
      <c r="FP636" s="129"/>
      <c r="FZ636" s="129"/>
      <c r="GJ636" s="129"/>
      <c r="GT636" s="129"/>
      <c r="HD636" s="129"/>
      <c r="HN636" s="129"/>
      <c r="HX636" s="129"/>
      <c r="IH636" s="129"/>
    </row>
    <row xmlns:x14ac="http://schemas.microsoft.com/office/spreadsheetml/2009/9/ac" r="637" s="3" customFormat="true" x14ac:dyDescent="0.25">
      <c r="A637" s="411"/>
      <c r="B637" s="129"/>
      <c r="L637" s="129"/>
      <c r="V637" s="129"/>
      <c r="AF637" s="129"/>
      <c r="AP637" s="129"/>
      <c r="AZ637" s="129"/>
      <c r="BA637" s="129"/>
      <c r="BB637" s="129"/>
      <c r="BC637" s="129"/>
      <c r="BD637" s="129"/>
      <c r="BE637" s="129"/>
      <c r="BF637" s="129"/>
      <c r="BG637" s="129"/>
      <c r="BJ637" s="129"/>
      <c r="BT637" s="129"/>
      <c r="CD637" s="129"/>
      <c r="CN637" s="129"/>
      <c r="CX637" s="129"/>
      <c r="DH637" s="129"/>
      <c r="DR637" s="129"/>
      <c r="EB637" s="129"/>
      <c r="EL637" s="129"/>
      <c r="EV637" s="129"/>
      <c r="FF637" s="129"/>
      <c r="FP637" s="129"/>
      <c r="FZ637" s="129"/>
      <c r="GJ637" s="129"/>
      <c r="GT637" s="129"/>
      <c r="HD637" s="129"/>
      <c r="HN637" s="129"/>
      <c r="HX637" s="129"/>
      <c r="IH637" s="129"/>
    </row>
  </sheetData>
  <mergeCells count="23">
    <mergeCell ref="GU26:HA26"/>
    <mergeCell ref="HE26:HK26"/>
    <mergeCell ref="A2:A3"/>
    <mergeCell ref="DI26:DO26"/>
    <mergeCell ref="DS26:DY26"/>
    <mergeCell ref="CY26:DE26"/>
    <mergeCell ref="BU26:CA26"/>
    <mergeCell ref="CO26:CU26"/>
    <mergeCell ref="BK26:BQ26"/>
    <mergeCell ref="C26:I26"/>
    <mergeCell ref="M26:S26"/>
    <mergeCell ref="W26:AC26"/>
    <mergeCell ref="AG26:AM26"/>
    <mergeCell ref="AQ26:AW26"/>
    <mergeCell ref="BA26:BG26"/>
    <mergeCell ref="CE26:CK26"/>
    <mergeCell ref="GK26:GQ26"/>
    <mergeCell ref="EC26:EI26"/>
    <mergeCell ref="FG26:FM26"/>
    <mergeCell ref="EM26:ES26"/>
    <mergeCell ref="EW26:FC26"/>
    <mergeCell ref="GA26:GG26"/>
    <mergeCell ref="FQ26:F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 ref="A24" location="myrangeW20" display="myrangeW20"/>
    <hyperlink ref="A25" location="myrangeW21" display="myrangeW2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style="130" customWidth="true"/>
    <col min="54" max="59" width="7.875" style="130" customWidth="true"/>
    <col min="60" max="61" width="1.125" customWidth="true"/>
    <col min="62" max="62" width="24.625" style="130" customWidth="true"/>
    <col min="63" max="63" width="29.75"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 min="242" max="242" width="24.625" style="130" customWidth="true"/>
    <col min="243" max="243" width="29.75" customWidth="true"/>
    <col min="244" max="249" width="7.875" customWidth="true"/>
    <col min="250" max="251" width="1.125" customWidth="true"/>
  </cols>
  <sheetData>
    <row xmlns:x14ac="http://schemas.microsoft.com/office/spreadsheetml/2009/9/ac" r="1" s="342" customFormat="true" ht="30" customHeight="true" x14ac:dyDescent="0.25">
      <c r="B1" s="359" t="s">
        <v>22</v>
      </c>
      <c r="C1" s="587" t="s">
        <v>307</v>
      </c>
      <c r="D1" s="338" t="s">
        <v>159</v>
      </c>
      <c r="E1" s="338"/>
      <c r="F1" s="338"/>
      <c r="G1" s="338"/>
      <c r="H1" s="338"/>
      <c r="I1" s="341"/>
      <c r="J1" s="339"/>
      <c r="K1" s="340"/>
      <c r="L1" s="359" t="s">
        <v>22</v>
      </c>
      <c r="M1" s="587" t="s">
        <v>307</v>
      </c>
      <c r="N1" s="338" t="s">
        <v>159</v>
      </c>
      <c r="O1" s="338"/>
      <c r="P1" s="338"/>
      <c r="Q1" s="338"/>
      <c r="R1" s="338"/>
      <c r="S1" s="341"/>
      <c r="T1" s="339"/>
      <c r="U1" s="340"/>
      <c r="V1" s="359" t="s">
        <v>22</v>
      </c>
      <c r="W1" s="587" t="s">
        <v>308</v>
      </c>
      <c r="X1" s="338" t="s">
        <v>159</v>
      </c>
      <c r="Y1" s="338"/>
      <c r="Z1" s="338"/>
      <c r="AA1" s="338"/>
      <c r="AB1" s="338"/>
      <c r="AC1" s="341"/>
      <c r="AD1" s="339"/>
      <c r="AE1" s="340"/>
      <c r="AF1" s="359" t="s">
        <v>22</v>
      </c>
      <c r="AG1" s="587" t="s">
        <v>308</v>
      </c>
      <c r="AH1" s="338" t="s">
        <v>159</v>
      </c>
      <c r="AI1" s="338"/>
      <c r="AJ1" s="338"/>
      <c r="AK1" s="338"/>
      <c r="AL1" s="338"/>
      <c r="AM1" s="341"/>
      <c r="AN1" s="339"/>
      <c r="AO1" s="340"/>
      <c r="AP1" s="359" t="s">
        <v>22</v>
      </c>
      <c r="AQ1" s="587" t="s">
        <v>309</v>
      </c>
      <c r="AR1" s="338" t="s">
        <v>159</v>
      </c>
      <c r="AS1" s="338"/>
      <c r="AT1" s="338"/>
      <c r="AU1" s="338"/>
      <c r="AV1" s="338"/>
      <c r="AW1" s="341"/>
      <c r="AX1" s="339"/>
      <c r="AY1" s="340"/>
      <c r="AZ1" s="359" t="s">
        <v>22</v>
      </c>
      <c r="BA1" s="587" t="s">
        <v>309</v>
      </c>
      <c r="BB1" s="338" t="s">
        <v>159</v>
      </c>
      <c r="BC1" s="338"/>
      <c r="BD1" s="338"/>
      <c r="BE1" s="338"/>
      <c r="BF1" s="338"/>
      <c r="BG1" s="341"/>
      <c r="BH1" s="339"/>
      <c r="BI1" s="340"/>
      <c r="BJ1" s="359" t="s">
        <v>22</v>
      </c>
      <c r="BK1" s="587" t="s">
        <v>310</v>
      </c>
      <c r="BL1" s="338" t="s">
        <v>159</v>
      </c>
      <c r="BM1" s="338"/>
      <c r="BN1" s="338"/>
      <c r="BO1" s="338"/>
      <c r="BP1" s="338"/>
      <c r="BQ1" s="341"/>
      <c r="BR1" s="339"/>
      <c r="BS1" s="340"/>
      <c r="BT1" s="359" t="s">
        <v>22</v>
      </c>
      <c r="BU1" s="587" t="s">
        <v>310</v>
      </c>
      <c r="BV1" s="338" t="s">
        <v>159</v>
      </c>
      <c r="BW1" s="338"/>
      <c r="BX1" s="338"/>
      <c r="BY1" s="338"/>
      <c r="BZ1" s="338"/>
      <c r="CA1" s="341"/>
      <c r="CB1" s="339"/>
      <c r="CC1" s="340"/>
      <c r="CD1" s="359" t="s">
        <v>22</v>
      </c>
      <c r="CE1" s="587">
        <v>2013</v>
      </c>
      <c r="CF1" s="338" t="s">
        <v>159</v>
      </c>
      <c r="CG1" s="338"/>
      <c r="CH1" s="338"/>
      <c r="CI1" s="338"/>
      <c r="CJ1" s="338"/>
      <c r="CK1" s="341"/>
      <c r="CL1" s="339"/>
      <c r="CM1" s="340"/>
      <c r="CN1" s="359" t="s">
        <v>22</v>
      </c>
      <c r="CO1" s="587" t="s">
        <v>311</v>
      </c>
      <c r="CP1" s="338" t="s">
        <v>159</v>
      </c>
      <c r="CQ1" s="338"/>
      <c r="CR1" s="338"/>
      <c r="CS1" s="338"/>
      <c r="CT1" s="338"/>
      <c r="CU1" s="341"/>
      <c r="CV1" s="339"/>
      <c r="CW1" s="340"/>
      <c r="CX1" s="359" t="s">
        <v>22</v>
      </c>
      <c r="CY1" s="587" t="s">
        <v>312</v>
      </c>
      <c r="CZ1" s="338" t="s">
        <v>159</v>
      </c>
      <c r="DA1" s="338"/>
      <c r="DB1" s="338"/>
      <c r="DC1" s="338"/>
      <c r="DD1" s="338"/>
      <c r="DE1" s="341"/>
      <c r="DF1" s="339"/>
      <c r="DG1" s="340"/>
      <c r="DH1" s="359" t="s">
        <v>22</v>
      </c>
      <c r="DI1" s="587" t="s">
        <v>312</v>
      </c>
      <c r="DJ1" s="338" t="s">
        <v>159</v>
      </c>
      <c r="DK1" s="338"/>
      <c r="DL1" s="338"/>
      <c r="DM1" s="338"/>
      <c r="DN1" s="338"/>
      <c r="DO1" s="341"/>
      <c r="DP1" s="339"/>
      <c r="DQ1" s="340"/>
      <c r="DR1" s="359" t="s">
        <v>22</v>
      </c>
      <c r="DS1" s="587" t="s">
        <v>313</v>
      </c>
      <c r="DT1" s="338" t="s">
        <v>159</v>
      </c>
      <c r="DU1" s="338"/>
      <c r="DV1" s="338"/>
      <c r="DW1" s="338"/>
      <c r="DX1" s="338"/>
      <c r="DY1" s="341"/>
      <c r="DZ1" s="339"/>
      <c r="EA1" s="340"/>
      <c r="EB1" s="359" t="s">
        <v>22</v>
      </c>
      <c r="EC1" s="587" t="s">
        <v>313</v>
      </c>
      <c r="ED1" s="338" t="s">
        <v>159</v>
      </c>
      <c r="EE1" s="338"/>
      <c r="EF1" s="338"/>
      <c r="EG1" s="338"/>
      <c r="EH1" s="338"/>
      <c r="EI1" s="341"/>
      <c r="EJ1" s="339"/>
      <c r="EK1" s="340"/>
      <c r="EL1" s="359" t="s">
        <v>22</v>
      </c>
      <c r="EM1" s="587" t="s">
        <v>314</v>
      </c>
      <c r="EN1" s="338" t="s">
        <v>159</v>
      </c>
      <c r="EO1" s="338"/>
      <c r="EP1" s="338"/>
      <c r="EQ1" s="338"/>
      <c r="ER1" s="338"/>
      <c r="ES1" s="341"/>
      <c r="ET1" s="339"/>
      <c r="EU1" s="340"/>
      <c r="EV1" s="359" t="s">
        <v>22</v>
      </c>
      <c r="EW1" s="587" t="s">
        <v>314</v>
      </c>
      <c r="EX1" s="338" t="s">
        <v>159</v>
      </c>
      <c r="EY1" s="338"/>
      <c r="EZ1" s="338"/>
      <c r="FA1" s="338"/>
      <c r="FB1" s="338"/>
      <c r="FC1" s="341"/>
      <c r="FD1" s="339"/>
      <c r="FE1" s="340"/>
      <c r="FF1" s="359" t="s">
        <v>22</v>
      </c>
      <c r="FG1" s="587" t="s">
        <v>314</v>
      </c>
      <c r="FH1" s="338" t="s">
        <v>159</v>
      </c>
      <c r="FI1" s="338"/>
      <c r="FJ1" s="338"/>
      <c r="FK1" s="338"/>
      <c r="FL1" s="338"/>
      <c r="FM1" s="341"/>
      <c r="FN1" s="339"/>
      <c r="FO1" s="340"/>
      <c r="FP1" s="359" t="s">
        <v>22</v>
      </c>
      <c r="FQ1" s="587" t="s">
        <v>315</v>
      </c>
      <c r="FR1" s="338" t="s">
        <v>159</v>
      </c>
      <c r="FS1" s="338"/>
      <c r="FT1" s="338"/>
      <c r="FU1" s="338"/>
      <c r="FV1" s="338"/>
      <c r="FW1" s="341"/>
      <c r="FX1" s="339"/>
      <c r="FY1" s="340"/>
      <c r="FZ1" s="359" t="s">
        <v>22</v>
      </c>
      <c r="GA1" s="587" t="s">
        <v>316</v>
      </c>
      <c r="GB1" s="338" t="s">
        <v>159</v>
      </c>
      <c r="GC1" s="338"/>
      <c r="GD1" s="338"/>
      <c r="GE1" s="338"/>
      <c r="GF1" s="338"/>
      <c r="GG1" s="341"/>
      <c r="GH1" s="339"/>
      <c r="GI1" s="340"/>
      <c r="GJ1" s="359" t="s">
        <v>22</v>
      </c>
      <c r="GK1" s="587">
        <v>2019</v>
      </c>
      <c r="GL1" s="338" t="s">
        <v>159</v>
      </c>
      <c r="GM1" s="338"/>
      <c r="GN1" s="338"/>
      <c r="GO1" s="338"/>
      <c r="GP1" s="338"/>
      <c r="GQ1" s="341"/>
      <c r="GR1" s="339"/>
      <c r="GS1" s="340"/>
      <c r="GT1" s="359" t="s">
        <v>22</v>
      </c>
      <c r="GU1" s="587">
        <v>2022</v>
      </c>
      <c r="GV1" s="338" t="s">
        <v>159</v>
      </c>
      <c r="GW1" s="338"/>
      <c r="GX1" s="338"/>
      <c r="GY1" s="338"/>
      <c r="GZ1" s="338"/>
      <c r="HA1" s="341"/>
      <c r="HB1" s="339"/>
      <c r="HC1" s="340"/>
      <c r="HD1" s="359" t="s">
        <v>22</v>
      </c>
      <c r="HE1" s="587">
        <v>2023</v>
      </c>
      <c r="HF1" s="338" t="s">
        <v>159</v>
      </c>
      <c r="HG1" s="338"/>
      <c r="HH1" s="338"/>
      <c r="HI1" s="338"/>
      <c r="HJ1" s="338"/>
      <c r="HK1" s="341"/>
      <c r="HL1" s="339"/>
      <c r="HM1" s="340"/>
    </row>
    <row xmlns:x14ac="http://schemas.microsoft.com/office/spreadsheetml/2009/9/ac" r="2" s="342" customFormat="true" ht="30" customHeight="true" x14ac:dyDescent="0.25">
      <c r="A2" s="602" t="s">
        <v>337</v>
      </c>
      <c r="B2" s="345" t="s">
        <v>289</v>
      </c>
      <c r="C2" s="282" t="s">
        <v>212</v>
      </c>
      <c r="D2" s="282" t="s">
        <v>181</v>
      </c>
      <c r="E2" s="346"/>
      <c r="F2" s="346"/>
      <c r="G2" s="346"/>
      <c r="H2" s="346"/>
      <c r="I2" s="347"/>
      <c r="J2" s="343" t="s">
        <v>317</v>
      </c>
      <c r="K2" s="388"/>
      <c r="L2" s="345" t="s">
        <v>290</v>
      </c>
      <c r="M2" s="282" t="s">
        <v>211</v>
      </c>
      <c r="N2" s="282" t="s">
        <v>160</v>
      </c>
      <c r="O2" s="346"/>
      <c r="P2" s="346"/>
      <c r="Q2" s="346"/>
      <c r="R2" s="346"/>
      <c r="S2" s="347"/>
      <c r="T2" s="343" t="s">
        <v>317</v>
      </c>
      <c r="U2" s="388"/>
      <c r="V2" s="345" t="s">
        <v>291</v>
      </c>
      <c r="W2" s="282" t="s">
        <v>212</v>
      </c>
      <c r="X2" s="282" t="s">
        <v>182</v>
      </c>
      <c r="Y2" s="346"/>
      <c r="Z2" s="346"/>
      <c r="AA2" s="346"/>
      <c r="AB2" s="346"/>
      <c r="AC2" s="347"/>
      <c r="AD2" s="343" t="s">
        <v>317</v>
      </c>
      <c r="AE2" s="388"/>
      <c r="AF2" s="345" t="s">
        <v>292</v>
      </c>
      <c r="AG2" s="282" t="s">
        <v>211</v>
      </c>
      <c r="AH2" s="282" t="s">
        <v>160</v>
      </c>
      <c r="AI2" s="346"/>
      <c r="AJ2" s="346"/>
      <c r="AK2" s="346"/>
      <c r="AL2" s="346"/>
      <c r="AM2" s="347"/>
      <c r="AN2" s="343" t="s">
        <v>317</v>
      </c>
      <c r="AO2" s="388"/>
      <c r="AP2" s="345" t="s">
        <v>293</v>
      </c>
      <c r="AQ2" s="282" t="s">
        <v>212</v>
      </c>
      <c r="AR2" s="282" t="s">
        <v>184</v>
      </c>
      <c r="AS2" s="346"/>
      <c r="AT2" s="346"/>
      <c r="AU2" s="346"/>
      <c r="AV2" s="346"/>
      <c r="AW2" s="347"/>
      <c r="AX2" s="343" t="s">
        <v>317</v>
      </c>
      <c r="AY2" s="388"/>
      <c r="AZ2" s="345" t="s">
        <v>294</v>
      </c>
      <c r="BA2" s="282" t="s">
        <v>211</v>
      </c>
      <c r="BB2" s="282" t="s">
        <v>160</v>
      </c>
      <c r="BC2" s="346"/>
      <c r="BD2" s="346"/>
      <c r="BE2" s="346"/>
      <c r="BF2" s="346"/>
      <c r="BG2" s="347"/>
      <c r="BH2" s="343" t="s">
        <v>317</v>
      </c>
      <c r="BI2" s="388"/>
      <c r="BJ2" s="345" t="s">
        <v>295</v>
      </c>
      <c r="BK2" s="282" t="s">
        <v>212</v>
      </c>
      <c r="BL2" s="282" t="s">
        <v>185</v>
      </c>
      <c r="BM2" s="346"/>
      <c r="BN2" s="346"/>
      <c r="BO2" s="346"/>
      <c r="BP2" s="346"/>
      <c r="BQ2" s="347"/>
      <c r="BR2" s="343" t="s">
        <v>317</v>
      </c>
      <c r="BS2" s="388"/>
      <c r="BT2" s="345" t="s">
        <v>296</v>
      </c>
      <c r="BU2" s="282" t="s">
        <v>211</v>
      </c>
      <c r="BV2" s="282" t="s">
        <v>160</v>
      </c>
      <c r="BW2" s="346"/>
      <c r="BX2" s="346"/>
      <c r="BY2" s="346"/>
      <c r="BZ2" s="346"/>
      <c r="CA2" s="347"/>
      <c r="CB2" s="343" t="s">
        <v>317</v>
      </c>
      <c r="CC2" s="388"/>
      <c r="CD2" s="345" t="s">
        <v>342</v>
      </c>
      <c r="CE2" s="282" t="s">
        <v>261</v>
      </c>
      <c r="CF2" s="282" t="s">
        <v>343</v>
      </c>
      <c r="CG2" s="346"/>
      <c r="CH2" s="346"/>
      <c r="CI2" s="346"/>
      <c r="CJ2" s="346"/>
      <c r="CK2" s="347"/>
      <c r="CL2" s="343" t="s">
        <v>317</v>
      </c>
      <c r="CM2" s="388"/>
      <c r="CN2" s="345" t="s">
        <v>297</v>
      </c>
      <c r="CO2" s="282" t="s">
        <v>212</v>
      </c>
      <c r="CP2" s="282" t="s">
        <v>186</v>
      </c>
      <c r="CQ2" s="346"/>
      <c r="CR2" s="346"/>
      <c r="CS2" s="346"/>
      <c r="CT2" s="346"/>
      <c r="CU2" s="347"/>
      <c r="CV2" s="343" t="s">
        <v>317</v>
      </c>
      <c r="CW2" s="388"/>
      <c r="CX2" s="345" t="s">
        <v>298</v>
      </c>
      <c r="CY2" s="282" t="s">
        <v>212</v>
      </c>
      <c r="CZ2" s="282" t="s">
        <v>187</v>
      </c>
      <c r="DA2" s="346"/>
      <c r="DB2" s="346"/>
      <c r="DC2" s="346"/>
      <c r="DD2" s="346"/>
      <c r="DE2" s="347"/>
      <c r="DF2" s="343" t="s">
        <v>317</v>
      </c>
      <c r="DG2" s="388"/>
      <c r="DH2" s="345" t="s">
        <v>299</v>
      </c>
      <c r="DI2" s="282" t="s">
        <v>211</v>
      </c>
      <c r="DJ2" s="282" t="s">
        <v>160</v>
      </c>
      <c r="DK2" s="346"/>
      <c r="DL2" s="346"/>
      <c r="DM2" s="346"/>
      <c r="DN2" s="346"/>
      <c r="DO2" s="347"/>
      <c r="DP2" s="343" t="s">
        <v>317</v>
      </c>
      <c r="DQ2" s="388"/>
      <c r="DR2" s="345" t="s">
        <v>300</v>
      </c>
      <c r="DS2" s="282" t="s">
        <v>212</v>
      </c>
      <c r="DT2" s="282" t="s">
        <v>188</v>
      </c>
      <c r="DU2" s="346"/>
      <c r="DV2" s="346"/>
      <c r="DW2" s="346"/>
      <c r="DX2" s="346"/>
      <c r="DY2" s="347"/>
      <c r="DZ2" s="343" t="s">
        <v>317</v>
      </c>
      <c r="EA2" s="388"/>
      <c r="EB2" s="345" t="s">
        <v>301</v>
      </c>
      <c r="EC2" s="282" t="s">
        <v>211</v>
      </c>
      <c r="ED2" s="282" t="s">
        <v>160</v>
      </c>
      <c r="EE2" s="346"/>
      <c r="EF2" s="346"/>
      <c r="EG2" s="346"/>
      <c r="EH2" s="346"/>
      <c r="EI2" s="347"/>
      <c r="EJ2" s="343" t="s">
        <v>317</v>
      </c>
      <c r="EK2" s="388"/>
      <c r="EL2" s="345" t="s">
        <v>302</v>
      </c>
      <c r="EM2" s="282" t="s">
        <v>212</v>
      </c>
      <c r="EN2" s="282" t="s">
        <v>246</v>
      </c>
      <c r="EO2" s="346"/>
      <c r="EP2" s="346"/>
      <c r="EQ2" s="346"/>
      <c r="ER2" s="346"/>
      <c r="ES2" s="347"/>
      <c r="ET2" s="343" t="s">
        <v>317</v>
      </c>
      <c r="EU2" s="388"/>
      <c r="EV2" s="345" t="s">
        <v>303</v>
      </c>
      <c r="EW2" s="282" t="s">
        <v>211</v>
      </c>
      <c r="EX2" s="282" t="s">
        <v>160</v>
      </c>
      <c r="EY2" s="346"/>
      <c r="EZ2" s="346"/>
      <c r="FA2" s="346"/>
      <c r="FB2" s="346"/>
      <c r="FC2" s="347"/>
      <c r="FD2" s="343" t="s">
        <v>317</v>
      </c>
      <c r="FE2" s="388"/>
      <c r="FF2" s="345" t="s">
        <v>304</v>
      </c>
      <c r="FG2" s="282" t="s">
        <v>261</v>
      </c>
      <c r="FH2" s="282" t="s">
        <v>260</v>
      </c>
      <c r="FI2" s="346"/>
      <c r="FJ2" s="346"/>
      <c r="FK2" s="346"/>
      <c r="FL2" s="346"/>
      <c r="FM2" s="347"/>
      <c r="FN2" s="343" t="s">
        <v>317</v>
      </c>
      <c r="FO2" s="388"/>
      <c r="FP2" s="345" t="s">
        <v>305</v>
      </c>
      <c r="FQ2" s="282" t="s">
        <v>212</v>
      </c>
      <c r="FR2" s="282" t="s">
        <v>257</v>
      </c>
      <c r="FS2" s="346"/>
      <c r="FT2" s="346"/>
      <c r="FU2" s="346"/>
      <c r="FV2" s="346"/>
      <c r="FW2" s="347"/>
      <c r="FX2" s="343" t="s">
        <v>317</v>
      </c>
      <c r="FY2" s="388"/>
      <c r="FZ2" s="345" t="s">
        <v>306</v>
      </c>
      <c r="GA2" s="282" t="s">
        <v>212</v>
      </c>
      <c r="GB2" s="282" t="s">
        <v>282</v>
      </c>
      <c r="GC2" s="346"/>
      <c r="GD2" s="346"/>
      <c r="GE2" s="346"/>
      <c r="GF2" s="346"/>
      <c r="GG2" s="347"/>
      <c r="GH2" s="343" t="s">
        <v>317</v>
      </c>
      <c r="GI2" s="344"/>
      <c r="GJ2" s="345" t="s">
        <v>334</v>
      </c>
      <c r="GK2" s="282" t="s">
        <v>211</v>
      </c>
      <c r="GL2" s="282" t="s">
        <v>160</v>
      </c>
      <c r="GM2" s="346"/>
      <c r="GN2" s="346"/>
      <c r="GO2" s="346"/>
      <c r="GP2" s="346"/>
      <c r="GQ2" s="347"/>
      <c r="GR2" s="343" t="s">
        <v>317</v>
      </c>
      <c r="GS2" s="388"/>
      <c r="GT2" s="345" t="s">
        <v>344</v>
      </c>
      <c r="GU2" s="282" t="s">
        <v>211</v>
      </c>
      <c r="GV2" s="282" t="s">
        <v>160</v>
      </c>
      <c r="GW2" s="346"/>
      <c r="GX2" s="346"/>
      <c r="GY2" s="346"/>
      <c r="GZ2" s="346"/>
      <c r="HA2" s="347"/>
      <c r="HB2" s="343" t="s">
        <v>317</v>
      </c>
      <c r="HC2" s="388"/>
      <c r="HD2" s="345" t="s">
        <v>345</v>
      </c>
      <c r="HE2" s="282" t="s">
        <v>211</v>
      </c>
      <c r="HF2" s="282" t="s">
        <v>160</v>
      </c>
      <c r="HG2" s="346"/>
      <c r="HH2" s="346"/>
      <c r="HI2" s="346"/>
      <c r="HJ2" s="346"/>
      <c r="HK2" s="347"/>
      <c r="HL2" s="343" t="s">
        <v>317</v>
      </c>
      <c r="HM2" s="388"/>
    </row>
    <row xmlns:x14ac="http://schemas.microsoft.com/office/spreadsheetml/2009/9/ac" r="3" s="271" customFormat="true" ht="18" customHeight="true" x14ac:dyDescent="0.25">
      <c r="A3" s="602"/>
      <c r="B3" s="387" t="s">
        <v>203</v>
      </c>
      <c r="C3" s="284" t="s">
        <v>56</v>
      </c>
      <c r="D3" s="285" t="s">
        <v>7</v>
      </c>
      <c r="E3" s="286" t="s">
        <v>1</v>
      </c>
      <c r="F3" s="286" t="s">
        <v>2</v>
      </c>
      <c r="G3" s="286" t="s">
        <v>16</v>
      </c>
      <c r="H3" s="286" t="s">
        <v>17</v>
      </c>
      <c r="I3" s="287" t="s">
        <v>18</v>
      </c>
      <c r="J3" s="268"/>
      <c r="K3" s="288"/>
      <c r="L3" s="387" t="s">
        <v>203</v>
      </c>
      <c r="M3" s="284" t="s">
        <v>56</v>
      </c>
      <c r="N3" s="285" t="s">
        <v>7</v>
      </c>
      <c r="O3" s="286" t="s">
        <v>1</v>
      </c>
      <c r="P3" s="286" t="s">
        <v>2</v>
      </c>
      <c r="Q3" s="286" t="s">
        <v>16</v>
      </c>
      <c r="R3" s="286" t="s">
        <v>17</v>
      </c>
      <c r="S3" s="287" t="s">
        <v>18</v>
      </c>
      <c r="T3" s="268"/>
      <c r="U3" s="288"/>
      <c r="V3" s="387" t="s">
        <v>203</v>
      </c>
      <c r="W3" s="284" t="s">
        <v>56</v>
      </c>
      <c r="X3" s="285" t="s">
        <v>7</v>
      </c>
      <c r="Y3" s="286" t="s">
        <v>1</v>
      </c>
      <c r="Z3" s="286" t="s">
        <v>2</v>
      </c>
      <c r="AA3" s="286" t="s">
        <v>16</v>
      </c>
      <c r="AB3" s="286" t="s">
        <v>17</v>
      </c>
      <c r="AC3" s="287" t="s">
        <v>18</v>
      </c>
      <c r="AD3" s="268"/>
      <c r="AE3" s="288"/>
      <c r="AF3" s="387" t="s">
        <v>203</v>
      </c>
      <c r="AG3" s="284" t="s">
        <v>56</v>
      </c>
      <c r="AH3" s="285" t="s">
        <v>7</v>
      </c>
      <c r="AI3" s="286" t="s">
        <v>1</v>
      </c>
      <c r="AJ3" s="286" t="s">
        <v>2</v>
      </c>
      <c r="AK3" s="286" t="s">
        <v>16</v>
      </c>
      <c r="AL3" s="286" t="s">
        <v>17</v>
      </c>
      <c r="AM3" s="287" t="s">
        <v>18</v>
      </c>
      <c r="AN3" s="268"/>
      <c r="AO3" s="288"/>
      <c r="AP3" s="387" t="s">
        <v>203</v>
      </c>
      <c r="AQ3" s="284" t="s">
        <v>56</v>
      </c>
      <c r="AR3" s="285" t="s">
        <v>7</v>
      </c>
      <c r="AS3" s="286" t="s">
        <v>1</v>
      </c>
      <c r="AT3" s="286" t="s">
        <v>2</v>
      </c>
      <c r="AU3" s="286" t="s">
        <v>16</v>
      </c>
      <c r="AV3" s="286" t="s">
        <v>17</v>
      </c>
      <c r="AW3" s="287" t="s">
        <v>18</v>
      </c>
      <c r="AX3" s="268"/>
      <c r="AY3" s="288"/>
      <c r="AZ3" s="387" t="s">
        <v>203</v>
      </c>
      <c r="BA3" s="289" t="s">
        <v>56</v>
      </c>
      <c r="BB3" s="285" t="s">
        <v>7</v>
      </c>
      <c r="BC3" s="286" t="s">
        <v>1</v>
      </c>
      <c r="BD3" s="286" t="s">
        <v>2</v>
      </c>
      <c r="BE3" s="286" t="s">
        <v>16</v>
      </c>
      <c r="BF3" s="286" t="s">
        <v>17</v>
      </c>
      <c r="BG3" s="287" t="s">
        <v>18</v>
      </c>
      <c r="BH3" s="268"/>
      <c r="BI3" s="288"/>
      <c r="BJ3" s="387" t="s">
        <v>203</v>
      </c>
      <c r="BK3" s="284" t="s">
        <v>56</v>
      </c>
      <c r="BL3" s="285" t="s">
        <v>7</v>
      </c>
      <c r="BM3" s="286" t="s">
        <v>1</v>
      </c>
      <c r="BN3" s="286" t="s">
        <v>2</v>
      </c>
      <c r="BO3" s="286" t="s">
        <v>16</v>
      </c>
      <c r="BP3" s="286" t="s">
        <v>17</v>
      </c>
      <c r="BQ3" s="287" t="s">
        <v>18</v>
      </c>
      <c r="BR3" s="268"/>
      <c r="BS3" s="288"/>
      <c r="BT3" s="387" t="s">
        <v>203</v>
      </c>
      <c r="BU3" s="284" t="s">
        <v>56</v>
      </c>
      <c r="BV3" s="285" t="s">
        <v>7</v>
      </c>
      <c r="BW3" s="286" t="s">
        <v>1</v>
      </c>
      <c r="BX3" s="286" t="s">
        <v>2</v>
      </c>
      <c r="BY3" s="286" t="s">
        <v>16</v>
      </c>
      <c r="BZ3" s="286" t="s">
        <v>17</v>
      </c>
      <c r="CA3" s="287" t="s">
        <v>18</v>
      </c>
      <c r="CB3" s="268"/>
      <c r="CC3" s="288"/>
      <c r="CD3" s="387" t="s">
        <v>203</v>
      </c>
      <c r="CE3" s="284" t="s">
        <v>56</v>
      </c>
      <c r="CF3" s="285" t="s">
        <v>7</v>
      </c>
      <c r="CG3" s="286" t="s">
        <v>1</v>
      </c>
      <c r="CH3" s="286" t="s">
        <v>2</v>
      </c>
      <c r="CI3" s="286" t="s">
        <v>16</v>
      </c>
      <c r="CJ3" s="286" t="s">
        <v>17</v>
      </c>
      <c r="CK3" s="287" t="s">
        <v>18</v>
      </c>
      <c r="CL3" s="268"/>
      <c r="CM3" s="288"/>
      <c r="CN3" s="387" t="s">
        <v>203</v>
      </c>
      <c r="CO3" s="284" t="s">
        <v>56</v>
      </c>
      <c r="CP3" s="285" t="s">
        <v>7</v>
      </c>
      <c r="CQ3" s="286" t="s">
        <v>1</v>
      </c>
      <c r="CR3" s="286" t="s">
        <v>2</v>
      </c>
      <c r="CS3" s="286" t="s">
        <v>16</v>
      </c>
      <c r="CT3" s="286" t="s">
        <v>17</v>
      </c>
      <c r="CU3" s="287" t="s">
        <v>18</v>
      </c>
      <c r="CV3" s="268"/>
      <c r="CW3" s="288"/>
      <c r="CX3" s="387" t="s">
        <v>203</v>
      </c>
      <c r="CY3" s="284" t="s">
        <v>56</v>
      </c>
      <c r="CZ3" s="285" t="s">
        <v>7</v>
      </c>
      <c r="DA3" s="286" t="s">
        <v>1</v>
      </c>
      <c r="DB3" s="286" t="s">
        <v>2</v>
      </c>
      <c r="DC3" s="286" t="s">
        <v>16</v>
      </c>
      <c r="DD3" s="286" t="s">
        <v>17</v>
      </c>
      <c r="DE3" s="287" t="s">
        <v>18</v>
      </c>
      <c r="DF3" s="268"/>
      <c r="DG3" s="288"/>
      <c r="DH3" s="387" t="s">
        <v>203</v>
      </c>
      <c r="DI3" s="284" t="s">
        <v>56</v>
      </c>
      <c r="DJ3" s="285" t="s">
        <v>7</v>
      </c>
      <c r="DK3" s="286" t="s">
        <v>1</v>
      </c>
      <c r="DL3" s="286" t="s">
        <v>2</v>
      </c>
      <c r="DM3" s="286" t="s">
        <v>16</v>
      </c>
      <c r="DN3" s="286" t="s">
        <v>17</v>
      </c>
      <c r="DO3" s="287" t="s">
        <v>18</v>
      </c>
      <c r="DP3" s="268"/>
      <c r="DQ3" s="288"/>
      <c r="DR3" s="387" t="s">
        <v>203</v>
      </c>
      <c r="DS3" s="284" t="s">
        <v>56</v>
      </c>
      <c r="DT3" s="285" t="s">
        <v>7</v>
      </c>
      <c r="DU3" s="286" t="s">
        <v>1</v>
      </c>
      <c r="DV3" s="286" t="s">
        <v>2</v>
      </c>
      <c r="DW3" s="286" t="s">
        <v>16</v>
      </c>
      <c r="DX3" s="286" t="s">
        <v>17</v>
      </c>
      <c r="DY3" s="287" t="s">
        <v>18</v>
      </c>
      <c r="DZ3" s="268"/>
      <c r="EA3" s="288"/>
      <c r="EB3" s="387" t="s">
        <v>203</v>
      </c>
      <c r="EC3" s="284" t="s">
        <v>56</v>
      </c>
      <c r="ED3" s="285" t="s">
        <v>7</v>
      </c>
      <c r="EE3" s="286" t="s">
        <v>1</v>
      </c>
      <c r="EF3" s="286" t="s">
        <v>2</v>
      </c>
      <c r="EG3" s="286" t="s">
        <v>16</v>
      </c>
      <c r="EH3" s="286" t="s">
        <v>17</v>
      </c>
      <c r="EI3" s="287" t="s">
        <v>18</v>
      </c>
      <c r="EJ3" s="268"/>
      <c r="EK3" s="288"/>
      <c r="EL3" s="387" t="s">
        <v>203</v>
      </c>
      <c r="EM3" s="284" t="s">
        <v>56</v>
      </c>
      <c r="EN3" s="285" t="s">
        <v>7</v>
      </c>
      <c r="EO3" s="286" t="s">
        <v>1</v>
      </c>
      <c r="EP3" s="286" t="s">
        <v>2</v>
      </c>
      <c r="EQ3" s="286" t="s">
        <v>16</v>
      </c>
      <c r="ER3" s="286" t="s">
        <v>17</v>
      </c>
      <c r="ES3" s="287" t="s">
        <v>18</v>
      </c>
      <c r="ET3" s="268"/>
      <c r="EU3" s="288"/>
      <c r="EV3" s="387" t="s">
        <v>203</v>
      </c>
      <c r="EW3" s="284" t="s">
        <v>56</v>
      </c>
      <c r="EX3" s="285" t="s">
        <v>7</v>
      </c>
      <c r="EY3" s="286" t="s">
        <v>1</v>
      </c>
      <c r="EZ3" s="286" t="s">
        <v>2</v>
      </c>
      <c r="FA3" s="286" t="s">
        <v>16</v>
      </c>
      <c r="FB3" s="286" t="s">
        <v>17</v>
      </c>
      <c r="FC3" s="287" t="s">
        <v>18</v>
      </c>
      <c r="FD3" s="268"/>
      <c r="FE3" s="288"/>
      <c r="FF3" s="387" t="s">
        <v>203</v>
      </c>
      <c r="FG3" s="284" t="s">
        <v>56</v>
      </c>
      <c r="FH3" s="285" t="s">
        <v>7</v>
      </c>
      <c r="FI3" s="286" t="s">
        <v>1</v>
      </c>
      <c r="FJ3" s="286" t="s">
        <v>2</v>
      </c>
      <c r="FK3" s="286" t="s">
        <v>16</v>
      </c>
      <c r="FL3" s="286" t="s">
        <v>17</v>
      </c>
      <c r="FM3" s="287" t="s">
        <v>18</v>
      </c>
      <c r="FN3" s="268"/>
      <c r="FO3" s="288"/>
      <c r="FP3" s="387" t="s">
        <v>203</v>
      </c>
      <c r="FQ3" s="284" t="s">
        <v>56</v>
      </c>
      <c r="FR3" s="285" t="s">
        <v>7</v>
      </c>
      <c r="FS3" s="286" t="s">
        <v>1</v>
      </c>
      <c r="FT3" s="286" t="s">
        <v>2</v>
      </c>
      <c r="FU3" s="286" t="s">
        <v>16</v>
      </c>
      <c r="FV3" s="286" t="s">
        <v>17</v>
      </c>
      <c r="FW3" s="287" t="s">
        <v>18</v>
      </c>
      <c r="FX3" s="268"/>
      <c r="FY3" s="288"/>
      <c r="FZ3" s="387" t="s">
        <v>203</v>
      </c>
      <c r="GA3" s="284" t="s">
        <v>56</v>
      </c>
      <c r="GB3" s="285" t="s">
        <v>7</v>
      </c>
      <c r="GC3" s="286" t="s">
        <v>1</v>
      </c>
      <c r="GD3" s="286" t="s">
        <v>2</v>
      </c>
      <c r="GE3" s="286" t="s">
        <v>16</v>
      </c>
      <c r="GF3" s="286" t="s">
        <v>17</v>
      </c>
      <c r="GG3" s="287" t="s">
        <v>18</v>
      </c>
      <c r="GH3" s="268"/>
      <c r="GI3" s="288"/>
      <c r="GJ3" s="387" t="s">
        <v>203</v>
      </c>
      <c r="GK3" s="284" t="s">
        <v>56</v>
      </c>
      <c r="GL3" s="285" t="s">
        <v>7</v>
      </c>
      <c r="GM3" s="286" t="s">
        <v>1</v>
      </c>
      <c r="GN3" s="286" t="s">
        <v>2</v>
      </c>
      <c r="GO3" s="286" t="s">
        <v>16</v>
      </c>
      <c r="GP3" s="286" t="s">
        <v>17</v>
      </c>
      <c r="GQ3" s="287" t="s">
        <v>18</v>
      </c>
      <c r="GR3" s="268"/>
      <c r="GS3" s="288"/>
      <c r="GT3" s="387" t="s">
        <v>203</v>
      </c>
      <c r="GU3" s="284" t="s">
        <v>56</v>
      </c>
      <c r="GV3" s="285" t="s">
        <v>7</v>
      </c>
      <c r="GW3" s="286" t="s">
        <v>1</v>
      </c>
      <c r="GX3" s="286" t="s">
        <v>2</v>
      </c>
      <c r="GY3" s="286" t="s">
        <v>16</v>
      </c>
      <c r="GZ3" s="286" t="s">
        <v>17</v>
      </c>
      <c r="HA3" s="287" t="s">
        <v>18</v>
      </c>
      <c r="HB3" s="268"/>
      <c r="HC3" s="288"/>
      <c r="HD3" s="387" t="s">
        <v>203</v>
      </c>
      <c r="HE3" s="284" t="s">
        <v>56</v>
      </c>
      <c r="HF3" s="285" t="s">
        <v>7</v>
      </c>
      <c r="HG3" s="286" t="s">
        <v>1</v>
      </c>
      <c r="HH3" s="286" t="s">
        <v>2</v>
      </c>
      <c r="HI3" s="286" t="s">
        <v>16</v>
      </c>
      <c r="HJ3" s="286" t="s">
        <v>17</v>
      </c>
      <c r="HK3" s="287" t="s">
        <v>18</v>
      </c>
      <c r="HL3" s="268"/>
      <c r="HM3" s="288"/>
      <c r="HN3" s="270"/>
      <c r="HX3" s="270"/>
      <c r="IH3" s="270"/>
    </row>
    <row xmlns:x14ac="http://schemas.microsoft.com/office/spreadsheetml/2009/9/ac" r="4" s="4" customFormat="true" x14ac:dyDescent="0.25">
      <c r="A4" s="414" t="str">
        <f>IF(ISBLANK('Data Summary'!A6),"",'Data Summary'!A6)</f>
        <v>MWI_2010_EMIS</v>
      </c>
      <c r="B4" s="123"/>
      <c r="C4" s="15" t="s">
        <v>3</v>
      </c>
      <c r="D4" s="9">
        <f t="shared" ref="D4:I4" si="0">IF(COUNTA(D14)=0,"",D14)</f>
        <v>7.4</v>
      </c>
      <c r="E4" s="9">
        <f t="shared" si="0"/>
        <v>4.9000000000000004</v>
      </c>
      <c r="F4" s="9">
        <f t="shared" si="0"/>
        <v>7.7</v>
      </c>
      <c r="G4" s="9" t="str">
        <f t="shared" si="0"/>
        <v/>
      </c>
      <c r="H4" s="9">
        <f t="shared" si="0"/>
        <v>7.5</v>
      </c>
      <c r="I4" s="29">
        <f t="shared" si="0"/>
        <v>7.1</v>
      </c>
      <c r="J4" s="24"/>
      <c r="K4" s="17"/>
      <c r="L4" s="123"/>
      <c r="M4" s="15" t="s">
        <v>3</v>
      </c>
      <c r="N4" s="9" t="str">
        <f t="shared" ref="N4:S4" si="1">IF(COUNTA(N14)=0,"",N14)</f>
        <v/>
      </c>
      <c r="O4" s="9" t="str">
        <f t="shared" si="1"/>
        <v/>
      </c>
      <c r="P4" s="9" t="str">
        <f t="shared" si="1"/>
        <v/>
      </c>
      <c r="Q4" s="9" t="str">
        <f t="shared" si="1"/>
        <v/>
      </c>
      <c r="R4" s="9" t="str">
        <f t="shared" si="1"/>
        <v/>
      </c>
      <c r="S4" s="29" t="str">
        <f t="shared" si="1"/>
        <v/>
      </c>
      <c r="T4" s="24"/>
      <c r="U4" s="17"/>
      <c r="V4" s="123"/>
      <c r="W4" s="15" t="s">
        <v>3</v>
      </c>
      <c r="X4" s="9">
        <f t="shared" ref="X4:AC4" si="2">IF(COUNTA(X14)=0,"",X14)</f>
        <v>8.1999999999999993</v>
      </c>
      <c r="Y4" s="9">
        <f t="shared" si="2"/>
        <v>8</v>
      </c>
      <c r="Z4" s="9">
        <f t="shared" si="2"/>
        <v>8.1999999999999993</v>
      </c>
      <c r="AA4" s="9" t="str">
        <f t="shared" si="2"/>
        <v/>
      </c>
      <c r="AB4" s="9">
        <f t="shared" si="2"/>
        <v>8.1999999999999993</v>
      </c>
      <c r="AC4" s="29">
        <f t="shared" si="2"/>
        <v>8.1999999999999993</v>
      </c>
      <c r="AD4" s="24"/>
      <c r="AE4" s="17"/>
      <c r="AF4" s="123"/>
      <c r="AG4" s="15" t="s">
        <v>3</v>
      </c>
      <c r="AH4" s="9" t="str">
        <f t="shared" ref="AH4:AM4" si="3">IF(COUNTA(AH14)=0,"",AH14)</f>
        <v/>
      </c>
      <c r="AI4" s="9" t="str">
        <f t="shared" si="3"/>
        <v/>
      </c>
      <c r="AJ4" s="9" t="str">
        <f t="shared" si="3"/>
        <v/>
      </c>
      <c r="AK4" s="9" t="str">
        <f t="shared" si="3"/>
        <v/>
      </c>
      <c r="AL4" s="9">
        <f t="shared" si="3"/>
        <v>15.900000000000006</v>
      </c>
      <c r="AM4" s="29" t="str">
        <f t="shared" si="3"/>
        <v/>
      </c>
      <c r="AN4" s="24"/>
      <c r="AO4" s="17"/>
      <c r="AP4" s="123"/>
      <c r="AQ4" s="15" t="s">
        <v>3</v>
      </c>
      <c r="AR4" s="9">
        <f t="shared" ref="AR4:AW4" si="4">IF(COUNTA(AR14)=0,"",AR14)</f>
        <v>7.8</v>
      </c>
      <c r="AS4" s="9">
        <f t="shared" si="4"/>
        <v>8.8000000000000007</v>
      </c>
      <c r="AT4" s="9">
        <f t="shared" si="4"/>
        <v>7.7</v>
      </c>
      <c r="AU4" s="9" t="str">
        <f t="shared" si="4"/>
        <v/>
      </c>
      <c r="AV4" s="9">
        <f t="shared" si="4"/>
        <v>7.5</v>
      </c>
      <c r="AW4" s="29">
        <f t="shared" si="4"/>
        <v>9</v>
      </c>
      <c r="AX4" s="24"/>
      <c r="AY4" s="17"/>
      <c r="AZ4" s="123"/>
      <c r="BA4" s="65" t="s">
        <v>3</v>
      </c>
      <c r="BB4" s="9" t="str">
        <f t="shared" ref="BB4:BG4" si="5">IF(COUNTA(BB14)=0,"",BB14)</f>
        <v/>
      </c>
      <c r="BC4" s="9" t="str">
        <f t="shared" si="5"/>
        <v/>
      </c>
      <c r="BD4" s="9" t="str">
        <f t="shared" si="5"/>
        <v/>
      </c>
      <c r="BE4" s="9" t="str">
        <f t="shared" si="5"/>
        <v/>
      </c>
      <c r="BF4" s="9" t="str">
        <f t="shared" si="5"/>
        <v/>
      </c>
      <c r="BG4" s="29" t="str">
        <f t="shared" si="5"/>
        <v/>
      </c>
      <c r="BH4" s="24"/>
      <c r="BI4" s="17"/>
      <c r="BJ4" s="123"/>
      <c r="BK4" s="15" t="s">
        <v>3</v>
      </c>
      <c r="BL4" s="9">
        <f t="shared" ref="BL4:BQ4" si="6">IF(COUNTA(BL14)=0,"",BL14)</f>
        <v>9.1</v>
      </c>
      <c r="BM4" s="9">
        <f t="shared" si="6"/>
        <v>10.199999999999999</v>
      </c>
      <c r="BN4" s="9">
        <f t="shared" si="6"/>
        <v>9</v>
      </c>
      <c r="BO4" s="9" t="str">
        <f t="shared" si="6"/>
        <v/>
      </c>
      <c r="BP4" s="9">
        <f t="shared" si="6"/>
        <v>8</v>
      </c>
      <c r="BQ4" s="29">
        <f t="shared" si="6"/>
        <v>14.4</v>
      </c>
      <c r="BR4" s="24"/>
      <c r="BS4" s="17"/>
      <c r="BT4" s="123"/>
      <c r="BU4" s="15" t="s">
        <v>3</v>
      </c>
      <c r="BV4" s="9">
        <f t="shared" ref="BV4:CA4" si="7">IF(COUNTA(BV14)=0,"",BV14)</f>
        <v>9.2395555555555546</v>
      </c>
      <c r="BW4" s="9" t="str">
        <f t="shared" si="7"/>
        <v/>
      </c>
      <c r="BX4" s="9" t="str">
        <f t="shared" si="7"/>
        <v/>
      </c>
      <c r="BY4" s="9" t="str">
        <f t="shared" si="7"/>
        <v/>
      </c>
      <c r="BZ4" s="9">
        <f t="shared" si="7"/>
        <v>7.6</v>
      </c>
      <c r="CA4" s="29">
        <f t="shared" si="7"/>
        <v>16.899999999999999</v>
      </c>
      <c r="CB4" s="24"/>
      <c r="CC4" s="17"/>
      <c r="CD4" s="123"/>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3"/>
      <c r="CO4" s="15" t="s">
        <v>3</v>
      </c>
      <c r="CP4" s="9">
        <f t="shared" ref="CP4:CU4" si="9">IF(COUNTA(CP14)=0,"",CP14)</f>
        <v>8.6999999999999993</v>
      </c>
      <c r="CQ4" s="9">
        <f t="shared" si="9"/>
        <v>11.2</v>
      </c>
      <c r="CR4" s="9">
        <f t="shared" si="9"/>
        <v>8.3000000000000007</v>
      </c>
      <c r="CS4" s="9" t="str">
        <f t="shared" si="9"/>
        <v/>
      </c>
      <c r="CT4" s="9">
        <f t="shared" si="9"/>
        <v>6.9</v>
      </c>
      <c r="CU4" s="29">
        <f t="shared" si="9"/>
        <v>16.3</v>
      </c>
      <c r="CV4" s="24"/>
      <c r="CW4" s="17"/>
      <c r="CX4" s="123"/>
      <c r="CY4" s="15" t="s">
        <v>3</v>
      </c>
      <c r="CZ4" s="9">
        <f t="shared" ref="CZ4:DE4" si="10">IF(COUNTA(CZ14)=0,"",CZ14)</f>
        <v>8.9</v>
      </c>
      <c r="DA4" s="9">
        <f t="shared" si="10"/>
        <v>11.2</v>
      </c>
      <c r="DB4" s="9">
        <f t="shared" si="10"/>
        <v>8.6</v>
      </c>
      <c r="DC4" s="9" t="str">
        <f t="shared" si="10"/>
        <v/>
      </c>
      <c r="DD4" s="9">
        <f t="shared" si="10"/>
        <v>6.4</v>
      </c>
      <c r="DE4" s="29">
        <f t="shared" si="10"/>
        <v>19.399999999999999</v>
      </c>
      <c r="DF4" s="24"/>
      <c r="DG4" s="17"/>
      <c r="DH4" s="123"/>
      <c r="DI4" s="15" t="s">
        <v>3</v>
      </c>
      <c r="DJ4" s="9" t="str">
        <f t="shared" ref="DJ4:DO4" si="11">IF(COUNTA(DJ14)=0,"",DJ14)</f>
        <v/>
      </c>
      <c r="DK4" s="9" t="str">
        <f t="shared" si="11"/>
        <v/>
      </c>
      <c r="DL4" s="9" t="str">
        <f t="shared" si="11"/>
        <v/>
      </c>
      <c r="DM4" s="9" t="str">
        <f t="shared" si="11"/>
        <v/>
      </c>
      <c r="DN4" s="9">
        <f t="shared" si="11"/>
        <v>0</v>
      </c>
      <c r="DO4" s="29" t="str">
        <f t="shared" si="11"/>
        <v/>
      </c>
      <c r="DP4" s="24"/>
      <c r="DQ4" s="17"/>
      <c r="DR4" s="123"/>
      <c r="DS4" s="15" t="s">
        <v>3</v>
      </c>
      <c r="DT4" s="9">
        <f t="shared" ref="DT4:DY4" si="12">IF(COUNTA(DT14)=0,"",DT14)</f>
        <v>5.7</v>
      </c>
      <c r="DU4" s="9">
        <f t="shared" si="12"/>
        <v>8.6999999999999993</v>
      </c>
      <c r="DV4" s="9">
        <f t="shared" si="12"/>
        <v>5.4</v>
      </c>
      <c r="DW4" s="9" t="str">
        <f t="shared" si="12"/>
        <v/>
      </c>
      <c r="DX4" s="9">
        <f t="shared" si="12"/>
        <v>2.6</v>
      </c>
      <c r="DY4" s="29">
        <f t="shared" si="12"/>
        <v>19.600000000000001</v>
      </c>
      <c r="DZ4" s="24"/>
      <c r="EA4" s="17"/>
      <c r="EB4" s="123"/>
      <c r="EC4" s="15" t="s">
        <v>3</v>
      </c>
      <c r="ED4" s="9" t="str">
        <f t="shared" ref="ED4:EI4" si="13">IF(COUNTA(ED14)=0,"",ED14)</f>
        <v/>
      </c>
      <c r="EE4" s="9" t="str">
        <f t="shared" si="13"/>
        <v/>
      </c>
      <c r="EF4" s="9" t="str">
        <f t="shared" si="13"/>
        <v/>
      </c>
      <c r="EG4" s="9" t="str">
        <f t="shared" si="13"/>
        <v/>
      </c>
      <c r="EH4" s="9" t="str">
        <f t="shared" si="13"/>
        <v/>
      </c>
      <c r="EI4" s="29" t="str">
        <f t="shared" si="13"/>
        <v/>
      </c>
      <c r="EJ4" s="24"/>
      <c r="EK4" s="17"/>
      <c r="EL4" s="123"/>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3"/>
      <c r="EW4" s="15" t="s">
        <v>3</v>
      </c>
      <c r="EX4" s="9" t="str">
        <f t="shared" ref="EX4:FC4" si="15">IF(COUNTA(EX14)=0,"",EX14)</f>
        <v/>
      </c>
      <c r="EY4" s="9" t="str">
        <f t="shared" si="15"/>
        <v/>
      </c>
      <c r="EZ4" s="9" t="str">
        <f t="shared" si="15"/>
        <v/>
      </c>
      <c r="FA4" s="9" t="str">
        <f t="shared" si="15"/>
        <v/>
      </c>
      <c r="FB4" s="9" t="str">
        <f t="shared" si="15"/>
        <v/>
      </c>
      <c r="FC4" s="29" t="str">
        <f t="shared" si="15"/>
        <v/>
      </c>
      <c r="FD4" s="24"/>
      <c r="FE4" s="17"/>
      <c r="FF4" s="123"/>
      <c r="FG4" s="15" t="s">
        <v>3</v>
      </c>
      <c r="FH4" s="9">
        <f t="shared" ref="FH4:FM4" si="16">IF(COUNTA(FH14)=0,"",FH14)</f>
        <v>12.941179999999999</v>
      </c>
      <c r="FI4" s="9" t="str">
        <f t="shared" si="16"/>
        <v/>
      </c>
      <c r="FJ4" s="9">
        <f t="shared" si="16"/>
        <v>12.941179999999999</v>
      </c>
      <c r="FK4" s="9" t="str">
        <f t="shared" si="16"/>
        <v/>
      </c>
      <c r="FL4" s="9" t="str">
        <f t="shared" si="16"/>
        <v/>
      </c>
      <c r="FM4" s="29" t="str">
        <f t="shared" si="16"/>
        <v/>
      </c>
      <c r="FN4" s="24"/>
      <c r="FO4" s="17"/>
      <c r="FP4" s="123"/>
      <c r="FQ4" s="15" t="s">
        <v>3</v>
      </c>
      <c r="FR4" s="9" t="str">
        <f t="shared" ref="FR4:FW4" si="17">IF(COUNTA(FR14)=0,"",FR14)</f>
        <v/>
      </c>
      <c r="FS4" s="9" t="str">
        <f t="shared" si="17"/>
        <v/>
      </c>
      <c r="FT4" s="9" t="str">
        <f t="shared" si="17"/>
        <v/>
      </c>
      <c r="FU4" s="9" t="str">
        <f t="shared" si="17"/>
        <v/>
      </c>
      <c r="FV4" s="9" t="str">
        <f t="shared" si="17"/>
        <v/>
      </c>
      <c r="FW4" s="29" t="str">
        <f t="shared" si="17"/>
        <v/>
      </c>
      <c r="FX4" s="24"/>
      <c r="FY4" s="17"/>
      <c r="FZ4" s="123"/>
      <c r="GA4" s="15" t="s">
        <v>3</v>
      </c>
      <c r="GB4" s="9" t="str">
        <f t="shared" ref="GB4:GG4" si="18">IF(COUNTA(GB14)=0,"",GB14)</f>
        <v/>
      </c>
      <c r="GC4" s="9" t="str">
        <f t="shared" si="18"/>
        <v/>
      </c>
      <c r="GD4" s="9" t="str">
        <f t="shared" si="18"/>
        <v/>
      </c>
      <c r="GE4" s="9" t="str">
        <f t="shared" si="18"/>
        <v/>
      </c>
      <c r="GF4" s="9" t="str">
        <f t="shared" si="18"/>
        <v/>
      </c>
      <c r="GG4" s="29" t="str">
        <f t="shared" si="18"/>
        <v/>
      </c>
      <c r="GH4" s="24"/>
      <c r="GI4" s="17"/>
      <c r="GJ4" s="123"/>
      <c r="GK4" s="15" t="s">
        <v>3</v>
      </c>
      <c r="GL4" s="9" t="str">
        <f t="shared" ref="GL4:GQ4" si="19">IF(COUNTA(GL14)=0,"",GL14)</f>
        <v/>
      </c>
      <c r="GM4" s="9" t="str">
        <f t="shared" si="19"/>
        <v/>
      </c>
      <c r="GN4" s="9" t="str">
        <f t="shared" si="19"/>
        <v/>
      </c>
      <c r="GO4" s="9" t="str">
        <f t="shared" si="19"/>
        <v/>
      </c>
      <c r="GP4" s="9" t="str">
        <f t="shared" si="19"/>
        <v/>
      </c>
      <c r="GQ4" s="29" t="str">
        <f t="shared" si="19"/>
        <v/>
      </c>
      <c r="GR4" s="24"/>
      <c r="GS4" s="17"/>
      <c r="GT4" s="123"/>
      <c r="GU4" s="15" t="s">
        <v>3</v>
      </c>
      <c r="GV4" s="9" t="str">
        <f t="shared" ref="GV4:HA4" si="20">IF(COUNTA(GV14)=0,"",GV14)</f>
        <v/>
      </c>
      <c r="GW4" s="9" t="str">
        <f t="shared" si="20"/>
        <v/>
      </c>
      <c r="GX4" s="9" t="str">
        <f t="shared" si="20"/>
        <v/>
      </c>
      <c r="GY4" s="9" t="str">
        <f t="shared" si="20"/>
        <v/>
      </c>
      <c r="GZ4" s="9" t="str">
        <f t="shared" si="20"/>
        <v/>
      </c>
      <c r="HA4" s="29" t="str">
        <f t="shared" si="20"/>
        <v/>
      </c>
      <c r="HB4" s="24"/>
      <c r="HC4" s="17"/>
      <c r="HD4" s="123"/>
      <c r="HE4" s="15" t="s">
        <v>3</v>
      </c>
      <c r="HF4" s="9" t="str">
        <f t="shared" ref="HF4:HK4" si="21">IF(COUNTA(HF14)=0,"",HF14)</f>
        <v/>
      </c>
      <c r="HG4" s="9" t="str">
        <f t="shared" si="21"/>
        <v/>
      </c>
      <c r="HH4" s="9" t="str">
        <f t="shared" si="21"/>
        <v/>
      </c>
      <c r="HI4" s="9" t="str">
        <f t="shared" si="21"/>
        <v/>
      </c>
      <c r="HJ4" s="9" t="str">
        <f t="shared" si="21"/>
        <v/>
      </c>
      <c r="HK4" s="29" t="str">
        <f t="shared" si="21"/>
        <v/>
      </c>
      <c r="HL4" s="24"/>
      <c r="HM4" s="17"/>
      <c r="HN4" s="134"/>
      <c r="HX4" s="134"/>
      <c r="IH4" s="134"/>
    </row>
    <row xmlns:x14ac="http://schemas.microsoft.com/office/spreadsheetml/2009/9/ac" r="5" s="4" customFormat="true" x14ac:dyDescent="0.25">
      <c r="A5" s="414" t="str">
        <f ca="true">IF(ISBLANK('Data Summary'!A7),"",'Data Summary'!A7)</f>
        <v>MWI_2010_UIS</v>
      </c>
      <c r="B5" s="123"/>
      <c r="C5" s="15" t="s">
        <v>0</v>
      </c>
      <c r="D5" s="9">
        <f>IF((COUNTA(D15:D26)=0)+(COUNTA(D14)=0),"",100-D14-SUMPRODUCT(C15:C26,D15:D26))</f>
        <v>29.799999999999997</v>
      </c>
      <c r="E5" s="9">
        <f>IF((COUNTA(E15:E26)=0)+(COUNTA(E14)=0),"",100-E14-SUMPRODUCT(C15:C26,E15:E26))</f>
        <v>16.099999999999994</v>
      </c>
      <c r="F5" s="9">
        <f>IF((COUNTA(F15:F26)=0)+(COUNTA(F14)=0),"",100-F14-SUMPRODUCT(C15:C26,F15:F26))</f>
        <v>31</v>
      </c>
      <c r="G5" s="9" t="str">
        <f>IF((COUNTA(G15:G26)=0)+(COUNTA(G14)=0),"",100-G14-SUMPRODUCT(C15:C26,G15:G26))</f>
        <v/>
      </c>
      <c r="H5" s="9">
        <f>IF((COUNTA(H15:H26)=0)+(COUNTA(H14)=0),"",100-H14-SUMPRODUCT(C15:C26,H15:H26))</f>
        <v>32.299999999999997</v>
      </c>
      <c r="I5" s="29">
        <f>IF((COUNTA(I15:I26)=0)+(COUNTA(I14)=0),"",100-I14-SUMPRODUCT(C15:C26,I15:I26))</f>
        <v>16.700000000000003</v>
      </c>
      <c r="J5" s="24"/>
      <c r="K5" s="17"/>
      <c r="L5" s="12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3"/>
      <c r="W5" s="15" t="s">
        <v>0</v>
      </c>
      <c r="X5" s="9">
        <f>IF((COUNTA(X15:X26)=0)+(COUNTA(X14)=0),"",100-X14-SUMPRODUCT(W15:W26,X15:X26))</f>
        <v>26.099999999999994</v>
      </c>
      <c r="Y5" s="9">
        <f>IF((COUNTA(Y15:Y26)=0)+(COUNTA(Y14)=0),"",100-Y14-SUMPRODUCT(W15:W26,Y15:Y26))</f>
        <v>13.700000000000003</v>
      </c>
      <c r="Z5" s="9">
        <f>IF((COUNTA(Z15:Z26)=0)+(COUNTA(Z14)=0),"",100-Z14-SUMPRODUCT(W15:W26,Z15:Z26))</f>
        <v>27.099999999999994</v>
      </c>
      <c r="AA5" s="9" t="str">
        <f>IF((COUNTA(AA15:AA26)=0)+(COUNTA(AA14)=0),"",100-AA14-SUMPRODUCT(W15:W26,AA15:AA26))</f>
        <v/>
      </c>
      <c r="AB5" s="9">
        <f>IF((COUNTA(AB15:AB26)=0)+(COUNTA(AB14)=0),"",100-AB14-SUMPRODUCT(W15:W26,AB15:AB26))</f>
        <v>28.099999999999994</v>
      </c>
      <c r="AC5" s="29">
        <f>IF((COUNTA(AC15:AC26)=0)+(COUNTA(AC14)=0),"",100-AC14-SUMPRODUCT(W15:W26,AC15:AC26))</f>
        <v>16.200000000000003</v>
      </c>
      <c r="AD5" s="24"/>
      <c r="AE5" s="17"/>
      <c r="AF5" s="12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3"/>
      <c r="AQ5" s="15" t="s">
        <v>0</v>
      </c>
      <c r="AR5" s="9">
        <f>IF((COUNTA(AR15:AR26)=0)+(COUNTA(AR14)=0),"",100-AR14-SUMPRODUCT(AQ15:AQ26,AR15:AR26))</f>
        <v>24.100000000000009</v>
      </c>
      <c r="AS5" s="9">
        <f>IF((COUNTA(AS15:AS26)=0)+(COUNTA(AS14)=0),"",100-AS14-SUMPRODUCT(AQ15:AQ26,AS15:AS26))</f>
        <v>12.299999999999997</v>
      </c>
      <c r="AT5" s="9">
        <f>IF((COUNTA(AT15:AT26)=0)+(COUNTA(AT14)=0),"",100-AT14-SUMPRODUCT(AQ15:AQ26,AT15:AT26))</f>
        <v>25.399999999999991</v>
      </c>
      <c r="AU5" s="9" t="str">
        <f>IF((COUNTA(AU15:AU26)=0)+(COUNTA(AU14)=0),"",100-AU14-SUMPRODUCT(AQ15:AQ26,AU15:AU26))</f>
        <v/>
      </c>
      <c r="AV5" s="9">
        <f>IF((COUNTA(AV15:AV26)=0)+(COUNTA(AV14)=0),"",100-AV14-SUMPRODUCT(AQ15:AQ26,AV15:AV26))</f>
        <v>25.900000000000006</v>
      </c>
      <c r="AW5" s="29">
        <f>IF((COUNTA(AW15:AW26)=0)+(COUNTA(AW14)=0),"",100-AW14-SUMPRODUCT(AQ15:AQ26,AW15:AW26))</f>
        <v>14.700000000000003</v>
      </c>
      <c r="AX5" s="24"/>
      <c r="AY5" s="17"/>
      <c r="AZ5" s="123"/>
      <c r="BA5" s="6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3"/>
      <c r="BK5" s="15" t="s">
        <v>0</v>
      </c>
      <c r="BL5" s="9">
        <f>IF((COUNTA(BL15:BL26)=0)+(COUNTA(BL14)=0),"",100-BL14-SUMPRODUCT(BK15:BK26,BL15:BL26))</f>
        <v>20.200000000000003</v>
      </c>
      <c r="BM5" s="9">
        <f>IF((COUNTA(BM15:BM26)=0)+(COUNTA(BM14)=0),"",100-BM14-SUMPRODUCT(BK15:BK26,BM15:BM26))</f>
        <v>13.5</v>
      </c>
      <c r="BN5" s="9">
        <f>IF((COUNTA(BN15:BN26)=0)+(COUNTA(BN14)=0),"",100-BN14-SUMPRODUCT(BK15:BK26,BN15:BN26))</f>
        <v>21.099999999999994</v>
      </c>
      <c r="BO5" s="9" t="str">
        <f>IF((COUNTA(BO15:BO26)=0)+(COUNTA(BO14)=0),"",100-BO14-SUMPRODUCT(BK15:BK26,BO15:BO26))</f>
        <v/>
      </c>
      <c r="BP5" s="9">
        <f>IF((COUNTA(BP15:BP26)=0)+(COUNTA(BP14)=0),"",100-BP14-SUMPRODUCT(BK15:BK26,BP15:BP26))</f>
        <v>21.5</v>
      </c>
      <c r="BQ5" s="29">
        <f>IF((COUNTA(BQ15:BQ26)=0)+(COUNTA(BQ14)=0),"",100-BQ14-SUMPRODUCT(BK15:BK26,BQ15:BQ26))</f>
        <v>14</v>
      </c>
      <c r="BR5" s="24"/>
      <c r="BS5" s="17"/>
      <c r="BT5" s="12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3"/>
      <c r="CO5" s="15" t="s">
        <v>0</v>
      </c>
      <c r="CP5" s="9">
        <f>IF((COUNTA(CP15:CP26)=0)+(COUNTA(CP14)=0),"",100-CP14-SUMPRODUCT(CO15:CO26,CP15:CP26))</f>
        <v>19.700000000000003</v>
      </c>
      <c r="CQ5" s="9">
        <f>IF((COUNTA(CQ15:CQ26)=0)+(COUNTA(CQ14)=0),"",100-CQ14-SUMPRODUCT(CO15:CO26,CQ15:CQ26))</f>
        <v>11</v>
      </c>
      <c r="CR5" s="9">
        <f>IF((COUNTA(CR15:CR26)=0)+(COUNTA(CR14)=0),"",100-CR14-SUMPRODUCT(CO15:CO26,CR15:CR26))</f>
        <v>21</v>
      </c>
      <c r="CS5" s="9" t="str">
        <f>IF((COUNTA(CS15:CS26)=0)+(COUNTA(CS14)=0),"",100-CS14-SUMPRODUCT(CO15:CO26,CS15:CS26))</f>
        <v/>
      </c>
      <c r="CT5" s="9">
        <f>IF((COUNTA(CT15:CT26)=0)+(COUNTA(CT14)=0),"",100-CT14-SUMPRODUCT(CO15:CO26,CT15:CT26))</f>
        <v>21.099999999999994</v>
      </c>
      <c r="CU5" s="29">
        <f>IF((COUNTA(CU15:CU26)=0)+(COUNTA(CU14)=0),"",100-CU14-SUMPRODUCT(CO15:CO26,CU15:CU26))</f>
        <v>13.900000000000006</v>
      </c>
      <c r="CV5" s="24"/>
      <c r="CW5" s="17"/>
      <c r="CX5" s="123"/>
      <c r="CY5" s="15" t="s">
        <v>0</v>
      </c>
      <c r="CZ5" s="9">
        <f>IF((COUNTA(CZ15:CZ26)=0)+(COUNTA(CZ14)=0),"",100-CZ14-SUMPRODUCT(CY15:CY26,CZ15:CZ26))</f>
        <v>19.099999999999994</v>
      </c>
      <c r="DA5" s="9">
        <f>IF((COUNTA(DA15:DA26)=0)+(COUNTA(DA14)=0),"",100-DA14-SUMPRODUCT(CY15:CY26,DA15:DA26))</f>
        <v>10.700000000000003</v>
      </c>
      <c r="DB5" s="9">
        <f>IF((COUNTA(DB15:DB26)=0)+(COUNTA(DB14)=0),"",100-DB14-SUMPRODUCT(CY15:CY26,DB15:DB26))</f>
        <v>20</v>
      </c>
      <c r="DC5" s="9" t="str">
        <f>IF((COUNTA(DC15:DC26)=0)+(COUNTA(DC14)=0),"",100-DC14-SUMPRODUCT(CY15:CY26,DC15:DC26))</f>
        <v/>
      </c>
      <c r="DD5" s="9">
        <f>IF((COUNTA(DD15:DD26)=0)+(COUNTA(DD14)=0),"",100-DD14-SUMPRODUCT(CY15:CY26,DD15:DD26))</f>
        <v>20.799999999999997</v>
      </c>
      <c r="DE5" s="29">
        <f>IF((COUNTA(DE15:DE26)=0)+(COUNTA(DE14)=0),"",100-DE14-SUMPRODUCT(CY15:CY26,DE15:DE26))</f>
        <v>12</v>
      </c>
      <c r="DF5" s="24"/>
      <c r="DG5" s="17"/>
      <c r="DH5" s="123"/>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3"/>
      <c r="DS5" s="15" t="s">
        <v>0</v>
      </c>
      <c r="DT5" s="9">
        <f>IF((COUNTA(DT15:DT26)=0)+(COUNTA(DT14)=0),"",100-DT14-SUMPRODUCT(DS15:DS26,DT15:DT26))</f>
        <v>19.700000000000003</v>
      </c>
      <c r="DU5" s="9">
        <f>IF((COUNTA(DU15:DU26)=0)+(COUNTA(DU14)=0),"",100-DU14-SUMPRODUCT(DS15:DS26,DU15:DU26))</f>
        <v>12.700000000000003</v>
      </c>
      <c r="DV5" s="9">
        <f>IF((COUNTA(DV15:DV26)=0)+(COUNTA(DV14)=0),"",100-DV14-SUMPRODUCT(DS15:DS26,DV15:DV26))</f>
        <v>20.5</v>
      </c>
      <c r="DW5" s="9" t="str">
        <f>IF((COUNTA(DW15:DW26)=0)+(COUNTA(DW14)=0),"",100-DW14-SUMPRODUCT(DS15:DS26,DW15:DW26))</f>
        <v/>
      </c>
      <c r="DX5" s="9">
        <f>IF((COUNTA(DX15:DX26)=0)+(COUNTA(DX14)=0),"",100-DX14-SUMPRODUCT(DS15:DS26,DX15:DX26))</f>
        <v>21.5</v>
      </c>
      <c r="DY5" s="29">
        <f>IF((COUNTA(DY15:DY26)=0)+(COUNTA(DY14)=0),"",100-DY14-SUMPRODUCT(DS15:DS26,DY15:DY26))</f>
        <v>11.600000000000009</v>
      </c>
      <c r="DZ5" s="24"/>
      <c r="EA5" s="17"/>
      <c r="EB5" s="123"/>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3"/>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3"/>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3"/>
      <c r="FG5" s="15" t="s">
        <v>0</v>
      </c>
      <c r="FH5" s="9">
        <f>IF((COUNTA(FH15:FH26)=0)+(COUNTA(FH14)=0),"",100-FH14-SUMPRODUCT(FG15:FG26,FH15:FH26))</f>
        <v>4.7058800000000076</v>
      </c>
      <c r="FI5" s="9" t="str">
        <f>IF((COUNTA(FI15:FI26)=0)+(COUNTA(FI14)=0),"",100-FI14-SUMPRODUCT(FG15:FG26,FI15:FI26))</f>
        <v/>
      </c>
      <c r="FJ5" s="9">
        <f>IF((COUNTA(FJ15:FJ26)=0)+(COUNTA(FJ14)=0),"",100-FJ14-SUMPRODUCT(FG15:FG26,FJ15:FJ26))</f>
        <v>4.7058800000000076</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3"/>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3"/>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3"/>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9" t="str">
        <f>IF((COUNTA(GQ15:GQ26)=0)+(COUNTA(GQ14)=0),"",100-GQ14-SUMPRODUCT(GK15:GK26,GQ15:GQ26))</f>
        <v/>
      </c>
      <c r="GR5" s="24"/>
      <c r="GS5" s="17"/>
      <c r="GT5" s="123"/>
      <c r="GU5" s="15" t="s">
        <v>0</v>
      </c>
      <c r="GV5" s="9" t="str">
        <f>IF((COUNTA(GV15:GV26)=0)+(COUNTA(GV14)=0),"",100-GV14-SUMPRODUCT(GU15:GU26,GV15:GV26))</f>
        <v/>
      </c>
      <c r="GW5" s="9" t="str">
        <f>IF((COUNTA(GW15:GW26)=0)+(COUNTA(GW14)=0),"",100-GW14-SUMPRODUCT(GU15:GU26,GW15:GW26))</f>
        <v/>
      </c>
      <c r="GX5" s="9" t="str">
        <f>IF((COUNTA(GX15:GX26)=0)+(COUNTA(GX14)=0),"",100-GX14-SUMPRODUCT(GU15:GU26,GX15:GX26))</f>
        <v/>
      </c>
      <c r="GY5" s="9" t="str">
        <f>IF((COUNTA(GY15:GY26)=0)+(COUNTA(GY14)=0),"",100-GY14-SUMPRODUCT(GU15:GU26,GY15:GY26))</f>
        <v/>
      </c>
      <c r="GZ5" s="9" t="str">
        <f>IF((COUNTA(GZ15:GZ26)=0)+(COUNTA(GZ14)=0),"",100-GZ14-SUMPRODUCT(GU15:GU26,GZ15:GZ26))</f>
        <v/>
      </c>
      <c r="HA5" s="29" t="str">
        <f>IF((COUNTA(HA15:HA26)=0)+(COUNTA(HA14)=0),"",100-HA14-SUMPRODUCT(GU15:GU26,HA15:HA26))</f>
        <v/>
      </c>
      <c r="HB5" s="24"/>
      <c r="HC5" s="17"/>
      <c r="HD5" s="123"/>
      <c r="HE5" s="15" t="s">
        <v>0</v>
      </c>
      <c r="HF5" s="9" t="str">
        <f>IF((COUNTA(HF15:HF26)=0)+(COUNTA(HF14)=0),"",100-HF14-SUMPRODUCT(HE15:HE26,HF15:HF26))</f>
        <v/>
      </c>
      <c r="HG5" s="9" t="str">
        <f>IF((COUNTA(HG15:HG26)=0)+(COUNTA(HG14)=0),"",100-HG14-SUMPRODUCT(HE15:HE26,HG15:HG26))</f>
        <v/>
      </c>
      <c r="HH5" s="9" t="str">
        <f>IF((COUNTA(HH15:HH26)=0)+(COUNTA(HH14)=0),"",100-HH14-SUMPRODUCT(HE15:HE26,HH15:HH26))</f>
        <v/>
      </c>
      <c r="HI5" s="9" t="str">
        <f>IF((COUNTA(HI15:HI26)=0)+(COUNTA(HI14)=0),"",100-HI14-SUMPRODUCT(HE15:HE26,HI15:HI26))</f>
        <v/>
      </c>
      <c r="HJ5" s="9" t="str">
        <f>IF((COUNTA(HJ15:HJ26)=0)+(COUNTA(HJ14)=0),"",100-HJ14-SUMPRODUCT(HE15:HE26,HJ15:HJ26))</f>
        <v/>
      </c>
      <c r="HK5" s="29" t="str">
        <f>IF((COUNTA(HK15:HK26)=0)+(COUNTA(HK14)=0),"",100-HK14-SUMPRODUCT(HE15:HE26,HK15:HK26))</f>
        <v/>
      </c>
      <c r="HL5" s="24"/>
      <c r="HM5" s="17"/>
      <c r="HN5" s="134"/>
      <c r="HX5" s="134"/>
      <c r="IH5" s="134"/>
    </row>
    <row xmlns:x14ac="http://schemas.microsoft.com/office/spreadsheetml/2009/9/ac" r="6" s="4" customFormat="true" x14ac:dyDescent="0.25">
      <c r="A6" s="414" t="str">
        <f ca="true">IF(ISBLANK('Data Summary'!A8),"",'Data Summary'!A8)</f>
        <v>MWI_2011_EMIS</v>
      </c>
      <c r="B6" s="123"/>
      <c r="C6" s="15" t="s">
        <v>19</v>
      </c>
      <c r="D6" s="9">
        <f>IF(COUNTA(D15:D26)=0,"",SUMPRODUCT(D15:D26,C15:C26))</f>
        <v>62.8</v>
      </c>
      <c r="E6" s="9">
        <f>IF(COUNTA(E15:E26)=0,"",SUMPRODUCT(E15:E26,C15:C26))</f>
        <v>79</v>
      </c>
      <c r="F6" s="9">
        <f>IF(COUNTA(F15:F26)=0,"",SUMPRODUCT(F15:F26,C15:C26))</f>
        <v>61.3</v>
      </c>
      <c r="G6" s="9" t="str">
        <f>IF(COUNTA(G15:G26)=0,"",SUMPRODUCT(G15:G26,C15:C26))</f>
        <v/>
      </c>
      <c r="H6" s="9">
        <f>IF(COUNTA(H15:H26)=0,"",SUMPRODUCT(H15:H26,C15:C26))</f>
        <v>60.2</v>
      </c>
      <c r="I6" s="29">
        <f>IF(COUNTA(I15:I26)=0,"",SUMPRODUCT(I15:I26,C15:C26))</f>
        <v>76.2</v>
      </c>
      <c r="J6" s="24"/>
      <c r="K6" s="17"/>
      <c r="L6" s="12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3"/>
      <c r="W6" s="15" t="s">
        <v>19</v>
      </c>
      <c r="X6" s="9">
        <f>IF(COUNTA(X15:X26)=0,"",SUMPRODUCT(X15:X26,W15:W26))</f>
        <v>65.7</v>
      </c>
      <c r="Y6" s="9">
        <f>IF(COUNTA(Y15:Y26)=0,"",SUMPRODUCT(Y15:Y26,W15:W26))</f>
        <v>78.3</v>
      </c>
      <c r="Z6" s="9">
        <f>IF(COUNTA(Z15:Z26)=0,"",SUMPRODUCT(Z15:Z26,W15:W26))</f>
        <v>64.7</v>
      </c>
      <c r="AA6" s="9" t="str">
        <f>IF(COUNTA(AA15:AA26)=0,"",SUMPRODUCT(AA15:AA26,W15:W26))</f>
        <v/>
      </c>
      <c r="AB6" s="9">
        <f>IF(COUNTA(AB15:AB26)=0,"",SUMPRODUCT(AB15:AB26,W15:W26))</f>
        <v>63.7</v>
      </c>
      <c r="AC6" s="29">
        <f>IF(COUNTA(AC15:AC26)=0,"",SUMPRODUCT(AC15:AC26,W15:W26))</f>
        <v>75.599999999999994</v>
      </c>
      <c r="AD6" s="24"/>
      <c r="AE6" s="17"/>
      <c r="AF6" s="12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3"/>
      <c r="AQ6" s="15" t="s">
        <v>19</v>
      </c>
      <c r="AR6" s="9">
        <f>IF(COUNTA(AR15:AR26)=0,"",SUMPRODUCT(AR15:AR26,AQ15:AQ26))</f>
        <v>68.099999999999994</v>
      </c>
      <c r="AS6" s="9">
        <f>IF(COUNTA(AS15:AS26)=0,"",SUMPRODUCT(AS15:AS26,AQ15:AQ26))</f>
        <v>78.900000000000006</v>
      </c>
      <c r="AT6" s="9">
        <f>IF(COUNTA(AT15:AT26)=0,"",SUMPRODUCT(AT15:AT26,AQ15:AQ26))</f>
        <v>66.900000000000006</v>
      </c>
      <c r="AU6" s="9" t="str">
        <f>IF(COUNTA(AU15:AU26)=0,"",SUMPRODUCT(AU15:AU26,AQ15:AQ26))</f>
        <v/>
      </c>
      <c r="AV6" s="9">
        <f>IF(COUNTA(AV15:AV26)=0,"",SUMPRODUCT(AV15:AV26,AQ15:AQ26))</f>
        <v>66.599999999999994</v>
      </c>
      <c r="AW6" s="29">
        <f>IF(COUNTA(AW15:AW26)=0,"",SUMPRODUCT(AW15:AW26,AQ15:AQ26))</f>
        <v>76.3</v>
      </c>
      <c r="AX6" s="24"/>
      <c r="AY6" s="17"/>
      <c r="AZ6" s="123"/>
      <c r="BA6" s="6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3"/>
      <c r="BK6" s="15" t="s">
        <v>19</v>
      </c>
      <c r="BL6" s="9">
        <f>IF(COUNTA(BL15:BL26)=0,"",SUMPRODUCT(BL15:BL26,BK15:BK26))</f>
        <v>70.7</v>
      </c>
      <c r="BM6" s="9">
        <f>IF(COUNTA(BM15:BM26)=0,"",SUMPRODUCT(BM15:BM26,BK15:BK26))</f>
        <v>76.3</v>
      </c>
      <c r="BN6" s="9">
        <f>IF(COUNTA(BN15:BN26)=0,"",SUMPRODUCT(BN15:BN26,BK15:BK26))</f>
        <v>69.900000000000006</v>
      </c>
      <c r="BO6" s="9" t="str">
        <f>IF(COUNTA(BO15:BO26)=0,"",SUMPRODUCT(BO15:BO26,BK15:BK26))</f>
        <v/>
      </c>
      <c r="BP6" s="9">
        <f>IF(COUNTA(BP15:BP26)=0,"",SUMPRODUCT(BP15:BP26,BK15:BK26))</f>
        <v>70.5</v>
      </c>
      <c r="BQ6" s="29">
        <f>IF(COUNTA(BQ15:BQ26)=0,"",SUMPRODUCT(BQ15:BQ26,BK15:BK26))</f>
        <v>71.599999999999994</v>
      </c>
      <c r="BR6" s="24"/>
      <c r="BS6" s="17"/>
      <c r="BT6" s="12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3"/>
      <c r="CO6" s="15" t="s">
        <v>19</v>
      </c>
      <c r="CP6" s="9">
        <f>IF(COUNTA(CP15:CP26)=0,"",SUMPRODUCT(CP15:CP26,CO15:CO26))</f>
        <v>71.599999999999994</v>
      </c>
      <c r="CQ6" s="9">
        <f>IF(COUNTA(CQ15:CQ26)=0,"",SUMPRODUCT(CQ15:CQ26,CO15:CO26))</f>
        <v>77.8</v>
      </c>
      <c r="CR6" s="9">
        <f>IF(COUNTA(CR15:CR26)=0,"",SUMPRODUCT(CR15:CR26,CO15:CO26))</f>
        <v>70.7</v>
      </c>
      <c r="CS6" s="9" t="str">
        <f>IF(COUNTA(CS15:CS26)=0,"",SUMPRODUCT(CS15:CS26,CO15:CO26))</f>
        <v/>
      </c>
      <c r="CT6" s="9">
        <f>IF(COUNTA(CT15:CT26)=0,"",SUMPRODUCT(CT15:CT26,CO15:CO26))</f>
        <v>72</v>
      </c>
      <c r="CU6" s="29">
        <f>IF(COUNTA(CU15:CU26)=0,"",SUMPRODUCT(CU15:CU26,CO15:CO26))</f>
        <v>69.8</v>
      </c>
      <c r="CV6" s="24"/>
      <c r="CW6" s="17"/>
      <c r="CX6" s="123"/>
      <c r="CY6" s="15" t="s">
        <v>19</v>
      </c>
      <c r="CZ6" s="9">
        <f>IF(COUNTA(CZ15:CZ26)=0,"",SUMPRODUCT(CZ15:CZ26,CY15:CY26))</f>
        <v>72</v>
      </c>
      <c r="DA6" s="9">
        <f>IF(COUNTA(DA15:DA26)=0,"",SUMPRODUCT(DA15:DA26,CY15:CY26))</f>
        <v>78.099999999999994</v>
      </c>
      <c r="DB6" s="9">
        <f>IF(COUNTA(DB15:DB26)=0,"",SUMPRODUCT(DB15:DB26,CY15:CY26))</f>
        <v>71.400000000000006</v>
      </c>
      <c r="DC6" s="9" t="str">
        <f>IF(COUNTA(DC15:DC26)=0,"",SUMPRODUCT(DC15:DC26,CY15:CY26))</f>
        <v/>
      </c>
      <c r="DD6" s="9">
        <f>IF(COUNTA(DD15:DD26)=0,"",SUMPRODUCT(DD15:DD26,CY15:CY26))</f>
        <v>72.8</v>
      </c>
      <c r="DE6" s="29">
        <f>IF(COUNTA(DE15:DE26)=0,"",SUMPRODUCT(DE15:DE26,CY15:CY26))</f>
        <v>68.599999999999994</v>
      </c>
      <c r="DF6" s="24"/>
      <c r="DG6" s="17"/>
      <c r="DH6" s="123"/>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3"/>
      <c r="DS6" s="15" t="s">
        <v>19</v>
      </c>
      <c r="DT6" s="9">
        <f>IF(COUNTA(DT15:DT26)=0,"",SUMPRODUCT(DT15:DT26,DS15:DS26))</f>
        <v>74.599999999999994</v>
      </c>
      <c r="DU6" s="9">
        <f>IF(COUNTA(DU15:DU26)=0,"",SUMPRODUCT(DU15:DU26,DS15:DS26))</f>
        <v>78.599999999999994</v>
      </c>
      <c r="DV6" s="9">
        <f>IF(COUNTA(DV15:DV26)=0,"",SUMPRODUCT(DV15:DV26,DS15:DS26))</f>
        <v>74.099999999999994</v>
      </c>
      <c r="DW6" s="9" t="str">
        <f>IF(COUNTA(DW15:DW26)=0,"",SUMPRODUCT(DW15:DW26,DS15:DS26))</f>
        <v/>
      </c>
      <c r="DX6" s="9">
        <f>IF(COUNTA(DX15:DX26)=0,"",SUMPRODUCT(DX15:DX26,DS15:DS26))</f>
        <v>75.900000000000006</v>
      </c>
      <c r="DY6" s="29">
        <f>IF(COUNTA(DY15:DY26)=0,"",SUMPRODUCT(DY15:DY26,DS15:DS26))</f>
        <v>68.8</v>
      </c>
      <c r="DZ6" s="24"/>
      <c r="EA6" s="17"/>
      <c r="EB6" s="123"/>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3"/>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3"/>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3"/>
      <c r="FG6" s="15" t="s">
        <v>19</v>
      </c>
      <c r="FH6" s="9">
        <f>IF(COUNTA(FH15:FH26)=0,"",SUMPRODUCT(FH15:FH26,FG15:FG26))</f>
        <v>82.35293999999999</v>
      </c>
      <c r="FI6" s="9" t="str">
        <f>IF(COUNTA(FI15:FI26)=0,"",SUMPRODUCT(FI15:FI26,FG15:FG26))</f>
        <v/>
      </c>
      <c r="FJ6" s="9">
        <f>IF(COUNTA(FJ15:FJ26)=0,"",SUMPRODUCT(FJ15:FJ26,FG15:FG26))</f>
        <v>82.35293999999999</v>
      </c>
      <c r="FK6" s="9" t="str">
        <f>IF(COUNTA(FK15:FK26)=0,"",SUMPRODUCT(FK15:FK26,FG15:FG26))</f>
        <v/>
      </c>
      <c r="FL6" s="9" t="str">
        <f>IF(COUNTA(FL15:FL26)=0,"",SUMPRODUCT(FL15:FL26,FG15:FG26))</f>
        <v/>
      </c>
      <c r="FM6" s="29" t="str">
        <f>IF(COUNTA(FM15:FM26)=0,"",SUMPRODUCT(FM15:FM26,FG15:FG26))</f>
        <v/>
      </c>
      <c r="FN6" s="24"/>
      <c r="FO6" s="17"/>
      <c r="FP6" s="123"/>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3"/>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29" t="str">
        <f>IF(COUNTA(GG15:GG26)=0,"",SUMPRODUCT(GG15:GG26,GA15:GA26))</f>
        <v/>
      </c>
      <c r="GH6" s="24"/>
      <c r="GI6" s="17"/>
      <c r="GJ6" s="123"/>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29" t="str">
        <f>IF(COUNTA(GQ15:GQ26)=0,"",SUMPRODUCT(GQ15:GQ26,GK15:GK26))</f>
        <v/>
      </c>
      <c r="GR6" s="24"/>
      <c r="GS6" s="17"/>
      <c r="GT6" s="123"/>
      <c r="GU6" s="15" t="s">
        <v>19</v>
      </c>
      <c r="GV6" s="9" t="str">
        <f>IF(COUNTA(GV15:GV26)=0,"",SUMPRODUCT(GV15:GV26,GU15:GU26))</f>
        <v/>
      </c>
      <c r="GW6" s="9" t="str">
        <f>IF(COUNTA(GW15:GW26)=0,"",SUMPRODUCT(GW15:GW26,GU15:GU26))</f>
        <v/>
      </c>
      <c r="GX6" s="9" t="str">
        <f>IF(COUNTA(GX15:GX26)=0,"",SUMPRODUCT(GX15:GX26,GU15:GU26))</f>
        <v/>
      </c>
      <c r="GY6" s="9" t="str">
        <f>IF(COUNTA(GY15:GY26)=0,"",SUMPRODUCT(GY15:GY26,GU15:GU26))</f>
        <v/>
      </c>
      <c r="GZ6" s="9" t="str">
        <f>IF(COUNTA(GZ15:GZ26)=0,"",SUMPRODUCT(GZ15:GZ26,GU15:GU26))</f>
        <v/>
      </c>
      <c r="HA6" s="29" t="str">
        <f>IF(COUNTA(HA15:HA26)=0,"",SUMPRODUCT(HA15:HA26,GU15:GU26))</f>
        <v/>
      </c>
      <c r="HB6" s="24"/>
      <c r="HC6" s="17"/>
      <c r="HD6" s="123"/>
      <c r="HE6" s="15" t="s">
        <v>19</v>
      </c>
      <c r="HF6" s="9" t="str">
        <f>IF(COUNTA(HF15:HF26)=0,"",SUMPRODUCT(HF15:HF26,HE15:HE26))</f>
        <v/>
      </c>
      <c r="HG6" s="9" t="str">
        <f>IF(COUNTA(HG15:HG26)=0,"",SUMPRODUCT(HG15:HG26,HE15:HE26))</f>
        <v/>
      </c>
      <c r="HH6" s="9" t="str">
        <f>IF(COUNTA(HH15:HH26)=0,"",SUMPRODUCT(HH15:HH26,HE15:HE26))</f>
        <v/>
      </c>
      <c r="HI6" s="9" t="str">
        <f>IF(COUNTA(HI15:HI26)=0,"",SUMPRODUCT(HI15:HI26,HE15:HE26))</f>
        <v/>
      </c>
      <c r="HJ6" s="9" t="str">
        <f>IF(COUNTA(HJ15:HJ26)=0,"",SUMPRODUCT(HJ15:HJ26,HE15:HE26))</f>
        <v/>
      </c>
      <c r="HK6" s="29" t="str">
        <f>IF(COUNTA(HK15:HK26)=0,"",SUMPRODUCT(HK15:HK26,HE15:HE26))</f>
        <v/>
      </c>
      <c r="HL6" s="24"/>
      <c r="HM6" s="17"/>
      <c r="HN6" s="134"/>
      <c r="HX6" s="134"/>
      <c r="IH6" s="134"/>
    </row>
    <row xmlns:x14ac="http://schemas.microsoft.com/office/spreadsheetml/2009/9/ac" r="7" s="4" customFormat="true" x14ac:dyDescent="0.25">
      <c r="A7" s="414" t="str">
        <f ca="true">IF(ISBLANK('Data Summary'!A9),"",'Data Summary'!A9)</f>
        <v>MWI_2011_UIS</v>
      </c>
      <c r="B7" s="123"/>
      <c r="C7" s="46" t="s">
        <v>53</v>
      </c>
      <c r="D7" s="19"/>
      <c r="E7" s="19"/>
      <c r="F7" s="19"/>
      <c r="G7" s="19"/>
      <c r="H7" s="19"/>
      <c r="I7" s="78"/>
      <c r="J7" s="24"/>
      <c r="K7" s="17"/>
      <c r="L7" s="123"/>
      <c r="M7" s="46" t="s">
        <v>53</v>
      </c>
      <c r="N7" s="19"/>
      <c r="O7" s="19"/>
      <c r="P7" s="19"/>
      <c r="Q7" s="19"/>
      <c r="R7" s="19"/>
      <c r="S7" s="78"/>
      <c r="T7" s="24"/>
      <c r="U7" s="17"/>
      <c r="V7" s="123"/>
      <c r="W7" s="46" t="s">
        <v>53</v>
      </c>
      <c r="X7" s="19"/>
      <c r="Y7" s="19"/>
      <c r="Z7" s="19"/>
      <c r="AA7" s="19"/>
      <c r="AB7" s="19"/>
      <c r="AC7" s="78"/>
      <c r="AD7" s="24"/>
      <c r="AE7" s="17"/>
      <c r="AF7" s="123"/>
      <c r="AG7" s="46" t="s">
        <v>53</v>
      </c>
      <c r="AH7" s="19"/>
      <c r="AI7" s="19"/>
      <c r="AJ7" s="19"/>
      <c r="AK7" s="19"/>
      <c r="AL7" s="19"/>
      <c r="AM7" s="78"/>
      <c r="AN7" s="24"/>
      <c r="AO7" s="17"/>
      <c r="AP7" s="123"/>
      <c r="AQ7" s="46" t="s">
        <v>53</v>
      </c>
      <c r="AR7" s="19"/>
      <c r="AS7" s="19"/>
      <c r="AT7" s="19"/>
      <c r="AU7" s="19"/>
      <c r="AV7" s="19"/>
      <c r="AW7" s="78"/>
      <c r="AX7" s="24"/>
      <c r="AY7" s="17"/>
      <c r="AZ7" s="123"/>
      <c r="BA7" s="101" t="s">
        <v>53</v>
      </c>
      <c r="BB7" s="19"/>
      <c r="BC7" s="19"/>
      <c r="BD7" s="19"/>
      <c r="BE7" s="19"/>
      <c r="BF7" s="19"/>
      <c r="BG7" s="78"/>
      <c r="BH7" s="24"/>
      <c r="BI7" s="17"/>
      <c r="BJ7" s="123"/>
      <c r="BK7" s="46" t="s">
        <v>53</v>
      </c>
      <c r="BL7" s="19"/>
      <c r="BM7" s="19"/>
      <c r="BN7" s="19"/>
      <c r="BO7" s="19"/>
      <c r="BP7" s="19"/>
      <c r="BQ7" s="78"/>
      <c r="BR7" s="24"/>
      <c r="BS7" s="17"/>
      <c r="BT7" s="123"/>
      <c r="BU7" s="46" t="s">
        <v>53</v>
      </c>
      <c r="BV7" s="19"/>
      <c r="BW7" s="19"/>
      <c r="BX7" s="19"/>
      <c r="BY7" s="19"/>
      <c r="BZ7" s="19"/>
      <c r="CA7" s="78"/>
      <c r="CB7" s="24"/>
      <c r="CC7" s="17"/>
      <c r="CD7" s="123"/>
      <c r="CE7" s="46" t="s">
        <v>53</v>
      </c>
      <c r="CF7" s="19"/>
      <c r="CG7" s="19"/>
      <c r="CH7" s="19"/>
      <c r="CI7" s="19"/>
      <c r="CJ7" s="19"/>
      <c r="CK7" s="78"/>
      <c r="CL7" s="24"/>
      <c r="CM7" s="17"/>
      <c r="CN7" s="123"/>
      <c r="CO7" s="46" t="s">
        <v>53</v>
      </c>
      <c r="CP7" s="19"/>
      <c r="CQ7" s="19"/>
      <c r="CR7" s="19"/>
      <c r="CS7" s="19"/>
      <c r="CT7" s="19"/>
      <c r="CU7" s="78"/>
      <c r="CV7" s="24"/>
      <c r="CW7" s="17"/>
      <c r="CX7" s="123"/>
      <c r="CY7" s="46" t="s">
        <v>53</v>
      </c>
      <c r="CZ7" s="19"/>
      <c r="DA7" s="19"/>
      <c r="DB7" s="19"/>
      <c r="DC7" s="19"/>
      <c r="DD7" s="19"/>
      <c r="DE7" s="78"/>
      <c r="DF7" s="24"/>
      <c r="DG7" s="17"/>
      <c r="DH7" s="123"/>
      <c r="DI7" s="46" t="s">
        <v>53</v>
      </c>
      <c r="DJ7" s="19"/>
      <c r="DK7" s="19"/>
      <c r="DL7" s="19"/>
      <c r="DM7" s="19"/>
      <c r="DN7" s="19"/>
      <c r="DO7" s="78"/>
      <c r="DP7" s="24"/>
      <c r="DQ7" s="17"/>
      <c r="DR7" s="123"/>
      <c r="DS7" s="46" t="s">
        <v>53</v>
      </c>
      <c r="DT7" s="19"/>
      <c r="DU7" s="19"/>
      <c r="DV7" s="19"/>
      <c r="DW7" s="19"/>
      <c r="DX7" s="19"/>
      <c r="DY7" s="78"/>
      <c r="DZ7" s="24"/>
      <c r="EA7" s="17"/>
      <c r="EB7" s="123"/>
      <c r="EC7" s="46" t="s">
        <v>53</v>
      </c>
      <c r="ED7" s="19"/>
      <c r="EE7" s="19"/>
      <c r="EF7" s="19"/>
      <c r="EG7" s="19"/>
      <c r="EH7" s="19"/>
      <c r="EI7" s="78"/>
      <c r="EJ7" s="24"/>
      <c r="EK7" s="17"/>
      <c r="EL7" s="123"/>
      <c r="EM7" s="46" t="s">
        <v>53</v>
      </c>
      <c r="EN7" s="19"/>
      <c r="EO7" s="19"/>
      <c r="EP7" s="19"/>
      <c r="EQ7" s="19"/>
      <c r="ER7" s="19"/>
      <c r="ES7" s="78"/>
      <c r="ET7" s="24"/>
      <c r="EU7" s="17"/>
      <c r="EV7" s="123"/>
      <c r="EW7" s="46" t="s">
        <v>53</v>
      </c>
      <c r="EX7" s="19"/>
      <c r="EY7" s="19"/>
      <c r="EZ7" s="19"/>
      <c r="FA7" s="19"/>
      <c r="FB7" s="19"/>
      <c r="FC7" s="78"/>
      <c r="FD7" s="24"/>
      <c r="FE7" s="17"/>
      <c r="FF7" s="123"/>
      <c r="FG7" s="196" t="s">
        <v>53</v>
      </c>
      <c r="FH7" s="199">
        <v>54.117649999999998</v>
      </c>
      <c r="FI7" s="199"/>
      <c r="FJ7" s="199">
        <v>54.117649999999998</v>
      </c>
      <c r="FK7" s="199"/>
      <c r="FL7" s="199"/>
      <c r="FM7" s="78"/>
      <c r="FN7" s="24"/>
      <c r="FO7" s="17"/>
      <c r="FP7" s="123"/>
      <c r="FQ7" s="46" t="s">
        <v>53</v>
      </c>
      <c r="FR7" s="19"/>
      <c r="FS7" s="19"/>
      <c r="FT7" s="19"/>
      <c r="FU7" s="19"/>
      <c r="FV7" s="19"/>
      <c r="FW7" s="78"/>
      <c r="FX7" s="24"/>
      <c r="FY7" s="17"/>
      <c r="FZ7" s="123"/>
      <c r="GA7" s="46" t="s">
        <v>53</v>
      </c>
      <c r="GB7" s="19"/>
      <c r="GC7" s="19"/>
      <c r="GD7" s="19"/>
      <c r="GE7" s="19"/>
      <c r="GF7" s="19"/>
      <c r="GG7" s="78"/>
      <c r="GH7" s="24"/>
      <c r="GI7" s="17"/>
      <c r="GJ7" s="123"/>
      <c r="GK7" s="46" t="s">
        <v>53</v>
      </c>
      <c r="GL7" s="19"/>
      <c r="GM7" s="19"/>
      <c r="GN7" s="19"/>
      <c r="GO7" s="19"/>
      <c r="GP7" s="19"/>
      <c r="GQ7" s="78"/>
      <c r="GR7" s="24"/>
      <c r="GS7" s="17"/>
      <c r="GT7" s="123"/>
      <c r="GU7" s="46" t="s">
        <v>53</v>
      </c>
      <c r="GV7" s="19"/>
      <c r="GW7" s="19"/>
      <c r="GX7" s="19"/>
      <c r="GY7" s="19"/>
      <c r="GZ7" s="19"/>
      <c r="HA7" s="78"/>
      <c r="HB7" s="24"/>
      <c r="HC7" s="17"/>
      <c r="HD7" s="123"/>
      <c r="HE7" s="46" t="s">
        <v>53</v>
      </c>
      <c r="HF7" s="19"/>
      <c r="HG7" s="19"/>
      <c r="HH7" s="19"/>
      <c r="HI7" s="19"/>
      <c r="HJ7" s="19"/>
      <c r="HK7" s="78"/>
      <c r="HL7" s="24"/>
      <c r="HM7" s="17"/>
      <c r="HN7" s="134"/>
      <c r="HX7" s="134"/>
      <c r="IH7" s="134"/>
    </row>
    <row xmlns:x14ac="http://schemas.microsoft.com/office/spreadsheetml/2009/9/ac" r="8" s="4" customFormat="true" x14ac:dyDescent="0.25">
      <c r="A8" s="414" t="str">
        <f ca="true">IF(ISBLANK('Data Summary'!A10),"",'Data Summary'!A10)</f>
        <v>MWI_2012_EMIS</v>
      </c>
      <c r="B8" s="123" t="s">
        <v>191</v>
      </c>
      <c r="C8" s="46" t="s">
        <v>58</v>
      </c>
      <c r="D8" s="19">
        <v>89</v>
      </c>
      <c r="E8" s="19">
        <v>89</v>
      </c>
      <c r="F8" s="19">
        <v>89.1</v>
      </c>
      <c r="G8" s="19"/>
      <c r="H8" s="19">
        <v>89.5</v>
      </c>
      <c r="I8" s="78">
        <v>86.6</v>
      </c>
      <c r="J8" s="24"/>
      <c r="K8" s="17"/>
      <c r="L8" s="123"/>
      <c r="M8" s="46" t="s">
        <v>58</v>
      </c>
      <c r="N8" s="19"/>
      <c r="O8" s="19"/>
      <c r="P8" s="19"/>
      <c r="Q8" s="19"/>
      <c r="R8" s="19"/>
      <c r="S8" s="78"/>
      <c r="T8" s="24"/>
      <c r="U8" s="17"/>
      <c r="V8" s="123" t="s">
        <v>191</v>
      </c>
      <c r="W8" s="46" t="s">
        <v>58</v>
      </c>
      <c r="X8" s="19">
        <v>88.4</v>
      </c>
      <c r="Y8" s="19">
        <v>84.9</v>
      </c>
      <c r="Z8" s="19">
        <v>88.7</v>
      </c>
      <c r="AA8" s="19"/>
      <c r="AB8" s="19">
        <v>89.1</v>
      </c>
      <c r="AC8" s="78">
        <v>84.9</v>
      </c>
      <c r="AD8" s="24"/>
      <c r="AE8" s="17"/>
      <c r="AF8" s="123"/>
      <c r="AG8" s="46" t="s">
        <v>58</v>
      </c>
      <c r="AH8" s="19"/>
      <c r="AI8" s="19"/>
      <c r="AJ8" s="19"/>
      <c r="AK8" s="19"/>
      <c r="AL8" s="19"/>
      <c r="AM8" s="78"/>
      <c r="AN8" s="24"/>
      <c r="AO8" s="17"/>
      <c r="AP8" s="123" t="s">
        <v>191</v>
      </c>
      <c r="AQ8" s="46" t="s">
        <v>58</v>
      </c>
      <c r="AR8" s="19">
        <v>88.6</v>
      </c>
      <c r="AS8" s="19">
        <v>82</v>
      </c>
      <c r="AT8" s="19">
        <v>89.3</v>
      </c>
      <c r="AU8" s="19"/>
      <c r="AV8" s="19">
        <v>89.6</v>
      </c>
      <c r="AW8" s="78">
        <v>83.5</v>
      </c>
      <c r="AX8" s="24"/>
      <c r="AY8" s="17"/>
      <c r="AZ8" s="123"/>
      <c r="BA8" s="101" t="s">
        <v>58</v>
      </c>
      <c r="BB8" s="19"/>
      <c r="BC8" s="19"/>
      <c r="BD8" s="19"/>
      <c r="BE8" s="19"/>
      <c r="BF8" s="19"/>
      <c r="BG8" s="78"/>
      <c r="BH8" s="24"/>
      <c r="BI8" s="17"/>
      <c r="BJ8" s="123" t="s">
        <v>191</v>
      </c>
      <c r="BK8" s="46" t="s">
        <v>58</v>
      </c>
      <c r="BL8" s="19">
        <v>86.9</v>
      </c>
      <c r="BM8" s="19">
        <v>82.6</v>
      </c>
      <c r="BN8" s="19">
        <v>87.5</v>
      </c>
      <c r="BO8" s="19"/>
      <c r="BP8" s="19">
        <v>88.7</v>
      </c>
      <c r="BQ8" s="78">
        <v>78.7</v>
      </c>
      <c r="BR8" s="24"/>
      <c r="BS8" s="17"/>
      <c r="BT8" s="123"/>
      <c r="BU8" s="46" t="s">
        <v>58</v>
      </c>
      <c r="BV8" s="19"/>
      <c r="BW8" s="19"/>
      <c r="BX8" s="19"/>
      <c r="BY8" s="19"/>
      <c r="BZ8" s="19"/>
      <c r="CA8" s="78"/>
      <c r="CB8" s="24"/>
      <c r="CC8" s="17"/>
      <c r="CD8" s="123"/>
      <c r="CE8" s="46" t="s">
        <v>58</v>
      </c>
      <c r="CF8" s="19"/>
      <c r="CG8" s="19"/>
      <c r="CH8" s="19"/>
      <c r="CI8" s="19"/>
      <c r="CJ8" s="19"/>
      <c r="CK8" s="78"/>
      <c r="CL8" s="24"/>
      <c r="CM8" s="17"/>
      <c r="CN8" s="123" t="s">
        <v>191</v>
      </c>
      <c r="CO8" s="46" t="s">
        <v>58</v>
      </c>
      <c r="CP8" s="19">
        <v>87.4</v>
      </c>
      <c r="CQ8" s="19">
        <v>81.900000000000006</v>
      </c>
      <c r="CR8" s="19">
        <v>88.1</v>
      </c>
      <c r="CS8" s="19"/>
      <c r="CT8" s="19">
        <v>90</v>
      </c>
      <c r="CU8" s="78">
        <v>76.2</v>
      </c>
      <c r="CV8" s="24"/>
      <c r="CW8" s="17"/>
      <c r="CX8" s="123" t="s">
        <v>191</v>
      </c>
      <c r="CY8" s="46" t="s">
        <v>58</v>
      </c>
      <c r="CZ8" s="19">
        <v>87.3</v>
      </c>
      <c r="DA8" s="19">
        <v>83.6</v>
      </c>
      <c r="DB8" s="19">
        <v>87.7</v>
      </c>
      <c r="DC8" s="19"/>
      <c r="DD8" s="19">
        <v>90.5</v>
      </c>
      <c r="DE8" s="78">
        <v>73.599999999999994</v>
      </c>
      <c r="DF8" s="24"/>
      <c r="DG8" s="17"/>
      <c r="DH8" s="123"/>
      <c r="DI8" s="46" t="s">
        <v>58</v>
      </c>
      <c r="DJ8" s="19"/>
      <c r="DK8" s="19"/>
      <c r="DL8" s="19"/>
      <c r="DM8" s="19"/>
      <c r="DN8" s="19"/>
      <c r="DO8" s="78"/>
      <c r="DP8" s="24"/>
      <c r="DQ8" s="17"/>
      <c r="DR8" s="123" t="s">
        <v>191</v>
      </c>
      <c r="DS8" s="46" t="s">
        <v>58</v>
      </c>
      <c r="DT8" s="19">
        <v>91.1</v>
      </c>
      <c r="DU8" s="19">
        <v>87.3</v>
      </c>
      <c r="DV8" s="19">
        <v>91.5</v>
      </c>
      <c r="DW8" s="19"/>
      <c r="DX8" s="19">
        <v>94.8</v>
      </c>
      <c r="DY8" s="78">
        <v>74.3</v>
      </c>
      <c r="DZ8" s="24"/>
      <c r="EA8" s="17"/>
      <c r="EB8" s="123"/>
      <c r="EC8" s="46" t="s">
        <v>58</v>
      </c>
      <c r="ED8" s="19"/>
      <c r="EE8" s="19"/>
      <c r="EF8" s="19"/>
      <c r="EG8" s="19"/>
      <c r="EH8" s="19"/>
      <c r="EI8" s="78"/>
      <c r="EJ8" s="24"/>
      <c r="EK8" s="17"/>
      <c r="EL8" s="123"/>
      <c r="EM8" s="46" t="s">
        <v>58</v>
      </c>
      <c r="EN8" s="19"/>
      <c r="EO8" s="19"/>
      <c r="EP8" s="19"/>
      <c r="EQ8" s="19"/>
      <c r="ER8" s="19"/>
      <c r="ES8" s="78"/>
      <c r="ET8" s="24"/>
      <c r="EU8" s="17"/>
      <c r="EV8" s="123"/>
      <c r="EW8" s="46" t="s">
        <v>58</v>
      </c>
      <c r="EX8" s="19"/>
      <c r="EY8" s="19"/>
      <c r="EZ8" s="19"/>
      <c r="FA8" s="19"/>
      <c r="FB8" s="19"/>
      <c r="FC8" s="78"/>
      <c r="FD8" s="24"/>
      <c r="FE8" s="17"/>
      <c r="FF8" s="123"/>
      <c r="FG8" s="196" t="s">
        <v>58</v>
      </c>
      <c r="FH8" s="199">
        <v>62.352939999999997</v>
      </c>
      <c r="FI8" s="199"/>
      <c r="FJ8" s="199">
        <v>62.352939999999997</v>
      </c>
      <c r="FK8" s="199"/>
      <c r="FL8" s="199"/>
      <c r="FM8" s="78"/>
      <c r="FN8" s="24"/>
      <c r="FO8" s="17"/>
      <c r="FP8" s="123"/>
      <c r="FQ8" s="46" t="s">
        <v>58</v>
      </c>
      <c r="FR8" s="19"/>
      <c r="FS8" s="19"/>
      <c r="FT8" s="19"/>
      <c r="FU8" s="19"/>
      <c r="FV8" s="19"/>
      <c r="FW8" s="78"/>
      <c r="FX8" s="24"/>
      <c r="FY8" s="17"/>
      <c r="FZ8" s="123"/>
      <c r="GA8" s="46" t="s">
        <v>58</v>
      </c>
      <c r="GB8" s="19"/>
      <c r="GC8" s="19"/>
      <c r="GD8" s="19"/>
      <c r="GE8" s="19"/>
      <c r="GF8" s="19"/>
      <c r="GG8" s="78"/>
      <c r="GH8" s="24"/>
      <c r="GI8" s="17"/>
      <c r="GJ8" s="123"/>
      <c r="GK8" s="46" t="s">
        <v>58</v>
      </c>
      <c r="GL8" s="19"/>
      <c r="GM8" s="19"/>
      <c r="GN8" s="19"/>
      <c r="GO8" s="19"/>
      <c r="GP8" s="19"/>
      <c r="GQ8" s="78"/>
      <c r="GR8" s="24"/>
      <c r="GS8" s="17"/>
      <c r="GT8" s="123"/>
      <c r="GU8" s="46" t="s">
        <v>58</v>
      </c>
      <c r="GV8" s="19"/>
      <c r="GW8" s="19"/>
      <c r="GX8" s="19"/>
      <c r="GY8" s="19"/>
      <c r="GZ8" s="19"/>
      <c r="HA8" s="78"/>
      <c r="HB8" s="24"/>
      <c r="HC8" s="17"/>
      <c r="HD8" s="123"/>
      <c r="HE8" s="46" t="s">
        <v>58</v>
      </c>
      <c r="HF8" s="19"/>
      <c r="HG8" s="19"/>
      <c r="HH8" s="19"/>
      <c r="HI8" s="19"/>
      <c r="HJ8" s="19"/>
      <c r="HK8" s="78"/>
      <c r="HL8" s="24"/>
      <c r="HM8" s="17"/>
      <c r="HN8" s="134"/>
      <c r="HX8" s="134"/>
      <c r="IH8" s="134"/>
    </row>
    <row xmlns:x14ac="http://schemas.microsoft.com/office/spreadsheetml/2009/9/ac" r="9" s="4" customFormat="true" x14ac:dyDescent="0.25">
      <c r="A9" s="414" t="str">
        <f ca="true">IF(ISBLANK('Data Summary'!A11),"",'Data Summary'!A11)</f>
        <v>MWI_2012_UIS</v>
      </c>
      <c r="B9" s="123"/>
      <c r="C9" s="46" t="s">
        <v>109</v>
      </c>
      <c r="D9" s="19"/>
      <c r="E9" s="19"/>
      <c r="F9" s="19"/>
      <c r="G9" s="19"/>
      <c r="H9" s="19"/>
      <c r="I9" s="78"/>
      <c r="J9" s="24"/>
      <c r="K9" s="17"/>
      <c r="L9" s="123"/>
      <c r="M9" s="46" t="s">
        <v>109</v>
      </c>
      <c r="N9" s="19"/>
      <c r="O9" s="19"/>
      <c r="P9" s="19"/>
      <c r="Q9" s="19"/>
      <c r="R9" s="19"/>
      <c r="S9" s="78"/>
      <c r="T9" s="24"/>
      <c r="U9" s="17"/>
      <c r="V9" s="123"/>
      <c r="W9" s="46" t="s">
        <v>109</v>
      </c>
      <c r="X9" s="19"/>
      <c r="Y9" s="19"/>
      <c r="Z9" s="19"/>
      <c r="AA9" s="19"/>
      <c r="AB9" s="19"/>
      <c r="AC9" s="78"/>
      <c r="AD9" s="24"/>
      <c r="AE9" s="17"/>
      <c r="AF9" s="123"/>
      <c r="AG9" s="46" t="s">
        <v>109</v>
      </c>
      <c r="AH9" s="19"/>
      <c r="AI9" s="19"/>
      <c r="AJ9" s="19"/>
      <c r="AK9" s="19"/>
      <c r="AL9" s="19"/>
      <c r="AM9" s="78"/>
      <c r="AN9" s="24"/>
      <c r="AO9" s="17"/>
      <c r="AP9" s="123"/>
      <c r="AQ9" s="46" t="s">
        <v>109</v>
      </c>
      <c r="AR9" s="19"/>
      <c r="AS9" s="19"/>
      <c r="AT9" s="19"/>
      <c r="AU9" s="19"/>
      <c r="AV9" s="19"/>
      <c r="AW9" s="78"/>
      <c r="AX9" s="24"/>
      <c r="AY9" s="17"/>
      <c r="AZ9" s="123"/>
      <c r="BA9" s="101" t="s">
        <v>109</v>
      </c>
      <c r="BB9" s="19"/>
      <c r="BC9" s="19"/>
      <c r="BD9" s="19"/>
      <c r="BE9" s="19"/>
      <c r="BF9" s="19"/>
      <c r="BG9" s="78"/>
      <c r="BH9" s="24"/>
      <c r="BI9" s="17"/>
      <c r="BJ9" s="123"/>
      <c r="BK9" s="46" t="s">
        <v>109</v>
      </c>
      <c r="BL9" s="19"/>
      <c r="BM9" s="19"/>
      <c r="BN9" s="19"/>
      <c r="BO9" s="19"/>
      <c r="BP9" s="19"/>
      <c r="BQ9" s="78"/>
      <c r="BR9" s="24"/>
      <c r="BS9" s="17"/>
      <c r="BT9" s="123"/>
      <c r="BU9" s="46" t="s">
        <v>109</v>
      </c>
      <c r="BV9" s="19"/>
      <c r="BW9" s="19"/>
      <c r="BX9" s="19"/>
      <c r="BY9" s="19"/>
      <c r="BZ9" s="19"/>
      <c r="CA9" s="78"/>
      <c r="CB9" s="24"/>
      <c r="CC9" s="17"/>
      <c r="CD9" s="123"/>
      <c r="CE9" s="46" t="s">
        <v>109</v>
      </c>
      <c r="CF9" s="19"/>
      <c r="CG9" s="19"/>
      <c r="CH9" s="19"/>
      <c r="CI9" s="19"/>
      <c r="CJ9" s="19"/>
      <c r="CK9" s="78"/>
      <c r="CL9" s="24"/>
      <c r="CM9" s="17"/>
      <c r="CN9" s="123"/>
      <c r="CO9" s="46" t="s">
        <v>109</v>
      </c>
      <c r="CP9" s="19"/>
      <c r="CQ9" s="19"/>
      <c r="CR9" s="19"/>
      <c r="CS9" s="19"/>
      <c r="CT9" s="19"/>
      <c r="CU9" s="78"/>
      <c r="CV9" s="24"/>
      <c r="CW9" s="17"/>
      <c r="CX9" s="123"/>
      <c r="CY9" s="46" t="s">
        <v>109</v>
      </c>
      <c r="CZ9" s="19"/>
      <c r="DA9" s="19"/>
      <c r="DB9" s="19"/>
      <c r="DC9" s="19"/>
      <c r="DD9" s="19"/>
      <c r="DE9" s="78"/>
      <c r="DF9" s="24"/>
      <c r="DG9" s="17"/>
      <c r="DH9" s="123"/>
      <c r="DI9" s="46" t="s">
        <v>109</v>
      </c>
      <c r="DJ9" s="19"/>
      <c r="DK9" s="19"/>
      <c r="DL9" s="19"/>
      <c r="DM9" s="19"/>
      <c r="DN9" s="19"/>
      <c r="DO9" s="78"/>
      <c r="DP9" s="24"/>
      <c r="DQ9" s="17"/>
      <c r="DR9" s="123"/>
      <c r="DS9" s="46" t="s">
        <v>109</v>
      </c>
      <c r="DT9" s="19"/>
      <c r="DU9" s="19"/>
      <c r="DV9" s="19"/>
      <c r="DW9" s="19"/>
      <c r="DX9" s="19"/>
      <c r="DY9" s="78"/>
      <c r="DZ9" s="24"/>
      <c r="EA9" s="17"/>
      <c r="EB9" s="123"/>
      <c r="EC9" s="46" t="s">
        <v>109</v>
      </c>
      <c r="ED9" s="19"/>
      <c r="EE9" s="19"/>
      <c r="EF9" s="19"/>
      <c r="EG9" s="19"/>
      <c r="EH9" s="19"/>
      <c r="EI9" s="78"/>
      <c r="EJ9" s="24"/>
      <c r="EK9" s="17"/>
      <c r="EL9" s="123"/>
      <c r="EM9" s="46" t="s">
        <v>109</v>
      </c>
      <c r="EN9" s="19"/>
      <c r="EO9" s="19"/>
      <c r="EP9" s="19"/>
      <c r="EQ9" s="19"/>
      <c r="ER9" s="19"/>
      <c r="ES9" s="78"/>
      <c r="ET9" s="24"/>
      <c r="EU9" s="17"/>
      <c r="EV9" s="123"/>
      <c r="EW9" s="46" t="s">
        <v>109</v>
      </c>
      <c r="EX9" s="19"/>
      <c r="EY9" s="19"/>
      <c r="EZ9" s="19"/>
      <c r="FA9" s="19"/>
      <c r="FB9" s="19"/>
      <c r="FC9" s="78"/>
      <c r="FD9" s="24"/>
      <c r="FE9" s="17"/>
      <c r="FF9" s="123"/>
      <c r="FG9" s="196" t="s">
        <v>109</v>
      </c>
      <c r="FH9" s="199">
        <v>48.235289999999999</v>
      </c>
      <c r="FI9" s="199"/>
      <c r="FJ9" s="199">
        <v>48.235289999999999</v>
      </c>
      <c r="FK9" s="199"/>
      <c r="FL9" s="199"/>
      <c r="FM9" s="78"/>
      <c r="FN9" s="24"/>
      <c r="FO9" s="17"/>
      <c r="FP9" s="123"/>
      <c r="FQ9" s="46" t="s">
        <v>109</v>
      </c>
      <c r="FR9" s="19"/>
      <c r="FS9" s="19"/>
      <c r="FT9" s="19"/>
      <c r="FU9" s="19"/>
      <c r="FV9" s="19"/>
      <c r="FW9" s="78"/>
      <c r="FX9" s="24"/>
      <c r="FY9" s="17"/>
      <c r="FZ9" s="123"/>
      <c r="GA9" s="46" t="s">
        <v>109</v>
      </c>
      <c r="GB9" s="19"/>
      <c r="GC9" s="19"/>
      <c r="GD9" s="19"/>
      <c r="GE9" s="19"/>
      <c r="GF9" s="19"/>
      <c r="GG9" s="78"/>
      <c r="GH9" s="24"/>
      <c r="GI9" s="17"/>
      <c r="GJ9" s="123"/>
      <c r="GK9" s="46" t="s">
        <v>109</v>
      </c>
      <c r="GL9" s="19"/>
      <c r="GM9" s="19"/>
      <c r="GN9" s="19"/>
      <c r="GO9" s="19"/>
      <c r="GP9" s="19"/>
      <c r="GQ9" s="78"/>
      <c r="GR9" s="24"/>
      <c r="GS9" s="17"/>
      <c r="GT9" s="123"/>
      <c r="GU9" s="46" t="s">
        <v>109</v>
      </c>
      <c r="GV9" s="19"/>
      <c r="GW9" s="19"/>
      <c r="GX9" s="19"/>
      <c r="GY9" s="19"/>
      <c r="GZ9" s="19"/>
      <c r="HA9" s="78"/>
      <c r="HB9" s="24"/>
      <c r="HC9" s="17"/>
      <c r="HD9" s="123"/>
      <c r="HE9" s="46" t="s">
        <v>109</v>
      </c>
      <c r="HF9" s="19"/>
      <c r="HG9" s="19"/>
      <c r="HH9" s="19"/>
      <c r="HI9" s="19"/>
      <c r="HJ9" s="19"/>
      <c r="HK9" s="78"/>
      <c r="HL9" s="24"/>
      <c r="HM9" s="17"/>
      <c r="HN9" s="134"/>
      <c r="HX9" s="134"/>
      <c r="IH9" s="134"/>
    </row>
    <row xmlns:x14ac="http://schemas.microsoft.com/office/spreadsheetml/2009/9/ac" r="10" s="4" customFormat="true" x14ac:dyDescent="0.25">
      <c r="A10" s="414" t="str">
        <f ca="true">IF(ISBLANK('Data Summary'!A12),"",'Data Summary'!A12)</f>
        <v>MWI_2013_EMIS</v>
      </c>
      <c r="B10" s="123"/>
      <c r="C10" s="65" t="s">
        <v>21</v>
      </c>
      <c r="D10" s="79"/>
      <c r="E10" s="19"/>
      <c r="F10" s="19"/>
      <c r="G10" s="19"/>
      <c r="H10" s="7"/>
      <c r="I10" s="26"/>
      <c r="J10" s="24"/>
      <c r="K10" s="17"/>
      <c r="L10" s="123"/>
      <c r="M10" s="65" t="s">
        <v>21</v>
      </c>
      <c r="N10" s="79"/>
      <c r="O10" s="19"/>
      <c r="P10" s="19"/>
      <c r="Q10" s="19"/>
      <c r="R10" s="7"/>
      <c r="S10" s="26"/>
      <c r="T10" s="24"/>
      <c r="U10" s="17"/>
      <c r="V10" s="123"/>
      <c r="W10" s="65" t="s">
        <v>21</v>
      </c>
      <c r="X10" s="79"/>
      <c r="Y10" s="19"/>
      <c r="Z10" s="19"/>
      <c r="AA10" s="19"/>
      <c r="AB10" s="7"/>
      <c r="AC10" s="26"/>
      <c r="AD10" s="24"/>
      <c r="AE10" s="17"/>
      <c r="AF10" s="123"/>
      <c r="AG10" s="65" t="s">
        <v>21</v>
      </c>
      <c r="AH10" s="79"/>
      <c r="AI10" s="19"/>
      <c r="AJ10" s="19"/>
      <c r="AK10" s="19"/>
      <c r="AL10" s="19"/>
      <c r="AM10" s="78"/>
      <c r="AN10" s="24"/>
      <c r="AO10" s="17"/>
      <c r="AP10" s="123"/>
      <c r="AQ10" s="65" t="s">
        <v>21</v>
      </c>
      <c r="AR10" s="79"/>
      <c r="AS10" s="19"/>
      <c r="AT10" s="19"/>
      <c r="AU10" s="19"/>
      <c r="AV10" s="7"/>
      <c r="AW10" s="26"/>
      <c r="AX10" s="24"/>
      <c r="AY10" s="17"/>
      <c r="AZ10" s="123"/>
      <c r="BA10" s="65" t="s">
        <v>21</v>
      </c>
      <c r="BB10" s="79"/>
      <c r="BC10" s="19"/>
      <c r="BD10" s="19"/>
      <c r="BE10" s="19"/>
      <c r="BF10" s="19"/>
      <c r="BG10" s="78"/>
      <c r="BH10" s="24"/>
      <c r="BI10" s="17"/>
      <c r="BJ10" s="123"/>
      <c r="BK10" s="65" t="s">
        <v>21</v>
      </c>
      <c r="BL10" s="79"/>
      <c r="BM10" s="19"/>
      <c r="BN10" s="19"/>
      <c r="BO10" s="19"/>
      <c r="BP10" s="7"/>
      <c r="BQ10" s="26"/>
      <c r="BR10" s="24"/>
      <c r="BS10" s="17"/>
      <c r="BT10" s="123"/>
      <c r="BU10" s="65" t="s">
        <v>21</v>
      </c>
      <c r="BV10" s="79"/>
      <c r="BW10" s="19"/>
      <c r="BX10" s="19"/>
      <c r="BY10" s="19"/>
      <c r="BZ10" s="19"/>
      <c r="CA10" s="78"/>
      <c r="CB10" s="24"/>
      <c r="CC10" s="17"/>
      <c r="CD10" s="123"/>
      <c r="CE10" s="65" t="s">
        <v>21</v>
      </c>
      <c r="CF10" s="79"/>
      <c r="CG10" s="19"/>
      <c r="CH10" s="19"/>
      <c r="CI10" s="19"/>
      <c r="CJ10" s="19"/>
      <c r="CK10" s="78"/>
      <c r="CL10" s="24"/>
      <c r="CM10" s="17"/>
      <c r="CN10" s="123"/>
      <c r="CO10" s="65" t="s">
        <v>21</v>
      </c>
      <c r="CP10" s="79"/>
      <c r="CQ10" s="19"/>
      <c r="CR10" s="19"/>
      <c r="CS10" s="19"/>
      <c r="CT10" s="7"/>
      <c r="CU10" s="26"/>
      <c r="CV10" s="24"/>
      <c r="CW10" s="17"/>
      <c r="CX10" s="123"/>
      <c r="CY10" s="65" t="s">
        <v>21</v>
      </c>
      <c r="CZ10" s="79"/>
      <c r="DA10" s="19"/>
      <c r="DB10" s="19"/>
      <c r="DC10" s="19"/>
      <c r="DD10" s="7"/>
      <c r="DE10" s="26"/>
      <c r="DF10" s="24"/>
      <c r="DG10" s="17"/>
      <c r="DH10" s="123"/>
      <c r="DI10" s="65" t="s">
        <v>21</v>
      </c>
      <c r="DJ10" s="79"/>
      <c r="DK10" s="19"/>
      <c r="DL10" s="19"/>
      <c r="DM10" s="19"/>
      <c r="DN10" s="19"/>
      <c r="DO10" s="78"/>
      <c r="DP10" s="24"/>
      <c r="DQ10" s="17"/>
      <c r="DR10" s="123"/>
      <c r="DS10" s="65" t="s">
        <v>21</v>
      </c>
      <c r="DT10" s="79"/>
      <c r="DU10" s="19"/>
      <c r="DV10" s="19"/>
      <c r="DW10" s="19"/>
      <c r="DX10" s="7"/>
      <c r="DY10" s="26"/>
      <c r="DZ10" s="24"/>
      <c r="EA10" s="17"/>
      <c r="EB10" s="123"/>
      <c r="EC10" s="65" t="s">
        <v>21</v>
      </c>
      <c r="ED10" s="79"/>
      <c r="EE10" s="19"/>
      <c r="EF10" s="19"/>
      <c r="EG10" s="19"/>
      <c r="EH10" s="7"/>
      <c r="EI10" s="26"/>
      <c r="EJ10" s="24"/>
      <c r="EK10" s="17"/>
      <c r="EL10" s="123"/>
      <c r="EM10" s="65" t="s">
        <v>21</v>
      </c>
      <c r="EN10" s="79"/>
      <c r="EO10" s="19"/>
      <c r="EP10" s="19"/>
      <c r="EQ10" s="19"/>
      <c r="ER10" s="7"/>
      <c r="ES10" s="26"/>
      <c r="ET10" s="24"/>
      <c r="EU10" s="17"/>
      <c r="EV10" s="123"/>
      <c r="EW10" s="65" t="s">
        <v>21</v>
      </c>
      <c r="EX10" s="79"/>
      <c r="EY10" s="19"/>
      <c r="EZ10" s="19"/>
      <c r="FA10" s="19"/>
      <c r="FB10" s="7"/>
      <c r="FC10" s="26"/>
      <c r="FD10" s="24"/>
      <c r="FE10" s="17"/>
      <c r="FF10" s="123"/>
      <c r="FG10" s="197" t="s">
        <v>21</v>
      </c>
      <c r="FH10" s="199">
        <v>54.117649999999998</v>
      </c>
      <c r="FI10" s="199"/>
      <c r="FJ10" s="199">
        <v>54.117649999999998</v>
      </c>
      <c r="FK10" s="199"/>
      <c r="FL10" s="199"/>
      <c r="FM10" s="78"/>
      <c r="FN10" s="24"/>
      <c r="FO10" s="17"/>
      <c r="FP10" s="123"/>
      <c r="FQ10" s="65" t="s">
        <v>21</v>
      </c>
      <c r="FR10" s="79"/>
      <c r="FS10" s="19"/>
      <c r="FT10" s="19"/>
      <c r="FU10" s="19"/>
      <c r="FV10" s="7"/>
      <c r="FW10" s="26"/>
      <c r="FX10" s="24"/>
      <c r="FY10" s="17"/>
      <c r="FZ10" s="123"/>
      <c r="GA10" s="65" t="s">
        <v>21</v>
      </c>
      <c r="GB10" s="79"/>
      <c r="GC10" s="19"/>
      <c r="GD10" s="19"/>
      <c r="GE10" s="19"/>
      <c r="GF10" s="7"/>
      <c r="GG10" s="26"/>
      <c r="GH10" s="24"/>
      <c r="GI10" s="17"/>
      <c r="GJ10" s="123"/>
      <c r="GK10" s="65" t="s">
        <v>21</v>
      </c>
      <c r="GL10" s="79"/>
      <c r="GM10" s="19"/>
      <c r="GN10" s="19"/>
      <c r="GO10" s="19"/>
      <c r="GP10" s="7"/>
      <c r="GQ10" s="26"/>
      <c r="GR10" s="24"/>
      <c r="GS10" s="17"/>
      <c r="GT10" s="123"/>
      <c r="GU10" s="65" t="s">
        <v>21</v>
      </c>
      <c r="GV10" s="79"/>
      <c r="GW10" s="19"/>
      <c r="GX10" s="19"/>
      <c r="GY10" s="19"/>
      <c r="GZ10" s="7"/>
      <c r="HA10" s="26"/>
      <c r="HB10" s="24"/>
      <c r="HC10" s="17"/>
      <c r="HD10" s="123"/>
      <c r="HE10" s="65" t="s">
        <v>21</v>
      </c>
      <c r="HF10" s="79"/>
      <c r="HG10" s="19"/>
      <c r="HH10" s="19"/>
      <c r="HI10" s="19"/>
      <c r="HJ10" s="7"/>
      <c r="HK10" s="26"/>
      <c r="HL10" s="24"/>
      <c r="HM10" s="17"/>
      <c r="HN10" s="134"/>
      <c r="HX10" s="134"/>
      <c r="IH10" s="134"/>
    </row>
    <row xmlns:x14ac="http://schemas.microsoft.com/office/spreadsheetml/2009/9/ac" r="11" s="4" customFormat="true" x14ac:dyDescent="0.25">
      <c r="A11" s="414" t="str">
        <f ca="true">IF(ISBLANK('Data Summary'!A13),"",'Data Summary'!A13)</f>
        <v>MWI_2013_UIS</v>
      </c>
      <c r="B11" s="123" t="s">
        <v>192</v>
      </c>
      <c r="C11" s="65" t="s">
        <v>29</v>
      </c>
      <c r="D11" s="19">
        <v>57.9</v>
      </c>
      <c r="E11" s="7">
        <v>72.3</v>
      </c>
      <c r="F11" s="7">
        <v>56.5</v>
      </c>
      <c r="G11" s="7"/>
      <c r="H11" s="7">
        <v>55.7</v>
      </c>
      <c r="I11" s="26">
        <v>69.2</v>
      </c>
      <c r="J11" s="24"/>
      <c r="K11" s="17"/>
      <c r="L11" s="123"/>
      <c r="M11" s="65" t="s">
        <v>29</v>
      </c>
      <c r="N11" s="19"/>
      <c r="O11" s="7"/>
      <c r="P11" s="7"/>
      <c r="Q11" s="7"/>
      <c r="R11" s="7"/>
      <c r="S11" s="26"/>
      <c r="T11" s="24"/>
      <c r="U11" s="17"/>
      <c r="V11" s="123" t="s">
        <v>192</v>
      </c>
      <c r="W11" s="65" t="s">
        <v>29</v>
      </c>
      <c r="X11" s="19">
        <v>60.9</v>
      </c>
      <c r="Y11" s="7">
        <v>71.599999999999994</v>
      </c>
      <c r="Z11" s="7">
        <v>60.1</v>
      </c>
      <c r="AA11" s="7"/>
      <c r="AB11" s="7">
        <v>59.3</v>
      </c>
      <c r="AC11" s="26">
        <v>69.099999999999994</v>
      </c>
      <c r="AD11" s="24"/>
      <c r="AE11" s="17"/>
      <c r="AF11" s="123"/>
      <c r="AG11" s="65" t="s">
        <v>29</v>
      </c>
      <c r="AH11" s="19"/>
      <c r="AI11" s="7"/>
      <c r="AJ11" s="7"/>
      <c r="AK11" s="7"/>
      <c r="AL11" s="7"/>
      <c r="AM11" s="26"/>
      <c r="AN11" s="24"/>
      <c r="AO11" s="17"/>
      <c r="AP11" s="123" t="s">
        <v>192</v>
      </c>
      <c r="AQ11" s="65" t="s">
        <v>29</v>
      </c>
      <c r="AR11" s="19">
        <v>63</v>
      </c>
      <c r="AS11" s="7">
        <v>69.900000000000006</v>
      </c>
      <c r="AT11" s="7">
        <v>62.3</v>
      </c>
      <c r="AU11" s="7"/>
      <c r="AV11" s="7">
        <v>62.1</v>
      </c>
      <c r="AW11" s="26">
        <v>68.2</v>
      </c>
      <c r="AX11" s="24"/>
      <c r="AY11" s="17"/>
      <c r="AZ11" s="123"/>
      <c r="BA11" s="65" t="s">
        <v>29</v>
      </c>
      <c r="BB11" s="19"/>
      <c r="BC11" s="7"/>
      <c r="BD11" s="7"/>
      <c r="BE11" s="7"/>
      <c r="BF11" s="7"/>
      <c r="BG11" s="26"/>
      <c r="BH11" s="24"/>
      <c r="BI11" s="17"/>
      <c r="BJ11" s="123" t="s">
        <v>192</v>
      </c>
      <c r="BK11" s="65" t="s">
        <v>29</v>
      </c>
      <c r="BL11" s="19">
        <v>65.400000000000006</v>
      </c>
      <c r="BM11" s="7">
        <v>68.5</v>
      </c>
      <c r="BN11" s="7">
        <v>65</v>
      </c>
      <c r="BO11" s="7"/>
      <c r="BP11" s="7">
        <v>65.599999999999994</v>
      </c>
      <c r="BQ11" s="26">
        <v>64.599999999999994</v>
      </c>
      <c r="BR11" s="24"/>
      <c r="BS11" s="17"/>
      <c r="BT11" s="123"/>
      <c r="BU11" s="65" t="s">
        <v>29</v>
      </c>
      <c r="BV11" s="19"/>
      <c r="BW11" s="7"/>
      <c r="BX11" s="7"/>
      <c r="BY11" s="7"/>
      <c r="BZ11" s="7"/>
      <c r="CA11" s="26"/>
      <c r="CB11" s="24"/>
      <c r="CC11" s="17"/>
      <c r="CD11" s="123"/>
      <c r="CE11" s="65" t="s">
        <v>29</v>
      </c>
      <c r="CF11" s="19"/>
      <c r="CG11" s="7"/>
      <c r="CH11" s="7"/>
      <c r="CI11" s="7"/>
      <c r="CJ11" s="7"/>
      <c r="CK11" s="26"/>
      <c r="CL11" s="24"/>
      <c r="CM11" s="17"/>
      <c r="CN11" s="123" t="s">
        <v>192</v>
      </c>
      <c r="CO11" s="65" t="s">
        <v>29</v>
      </c>
      <c r="CP11" s="19">
        <v>66.7</v>
      </c>
      <c r="CQ11" s="7">
        <v>71.099999999999994</v>
      </c>
      <c r="CR11" s="7">
        <v>66.099999999999994</v>
      </c>
      <c r="CS11" s="7"/>
      <c r="CT11" s="7">
        <v>67.599999999999994</v>
      </c>
      <c r="CU11" s="26">
        <v>62.6</v>
      </c>
      <c r="CV11" s="24"/>
      <c r="CW11" s="17"/>
      <c r="CX11" s="123" t="s">
        <v>192</v>
      </c>
      <c r="CY11" s="65" t="s">
        <v>29</v>
      </c>
      <c r="CZ11" s="19">
        <v>67.2</v>
      </c>
      <c r="DA11" s="7">
        <v>73.400000000000006</v>
      </c>
      <c r="DB11" s="7">
        <v>66.599999999999994</v>
      </c>
      <c r="DC11" s="7"/>
      <c r="DD11" s="7">
        <v>68.599999999999994</v>
      </c>
      <c r="DE11" s="26">
        <v>61.3</v>
      </c>
      <c r="DF11" s="24"/>
      <c r="DG11" s="17"/>
      <c r="DH11" s="123"/>
      <c r="DI11" s="65" t="s">
        <v>29</v>
      </c>
      <c r="DJ11" s="19"/>
      <c r="DK11" s="7"/>
      <c r="DL11" s="7"/>
      <c r="DM11" s="7"/>
      <c r="DN11" s="7"/>
      <c r="DO11" s="26"/>
      <c r="DP11" s="24"/>
      <c r="DQ11" s="17"/>
      <c r="DR11" s="123" t="s">
        <v>192</v>
      </c>
      <c r="DS11" s="65" t="s">
        <v>29</v>
      </c>
      <c r="DT11" s="19">
        <v>70.400000000000006</v>
      </c>
      <c r="DU11" s="7">
        <v>74.3</v>
      </c>
      <c r="DV11" s="7">
        <v>70</v>
      </c>
      <c r="DW11" s="7"/>
      <c r="DX11" s="7">
        <v>72.2</v>
      </c>
      <c r="DY11" s="26">
        <v>62.6</v>
      </c>
      <c r="DZ11" s="24"/>
      <c r="EA11" s="17"/>
      <c r="EB11" s="123"/>
      <c r="EC11" s="65" t="s">
        <v>29</v>
      </c>
      <c r="ED11" s="19"/>
      <c r="EE11" s="7"/>
      <c r="EF11" s="7"/>
      <c r="EG11" s="7"/>
      <c r="EH11" s="7"/>
      <c r="EI11" s="26"/>
      <c r="EJ11" s="24"/>
      <c r="EK11" s="17"/>
      <c r="EL11" s="123"/>
      <c r="EM11" s="65" t="s">
        <v>29</v>
      </c>
      <c r="EN11" s="19"/>
      <c r="EO11" s="7"/>
      <c r="EP11" s="7"/>
      <c r="EQ11" s="7"/>
      <c r="ER11" s="7"/>
      <c r="ES11" s="26"/>
      <c r="ET11" s="24"/>
      <c r="EU11" s="17"/>
      <c r="EV11" s="123"/>
      <c r="EW11" s="65" t="s">
        <v>29</v>
      </c>
      <c r="EX11" s="19"/>
      <c r="EY11" s="7"/>
      <c r="EZ11" s="7"/>
      <c r="FA11" s="7"/>
      <c r="FB11" s="7"/>
      <c r="FC11" s="26"/>
      <c r="FD11" s="24"/>
      <c r="FE11" s="17"/>
      <c r="FF11" s="123"/>
      <c r="FG11" s="197" t="s">
        <v>29</v>
      </c>
      <c r="FH11" s="198">
        <v>61.176470000000002</v>
      </c>
      <c r="FI11" s="198"/>
      <c r="FJ11" s="198">
        <v>61.176470000000002</v>
      </c>
      <c r="FK11" s="198"/>
      <c r="FL11" s="198"/>
      <c r="FM11" s="26"/>
      <c r="FN11" s="24"/>
      <c r="FO11" s="17"/>
      <c r="FP11" s="123"/>
      <c r="FQ11" s="65" t="s">
        <v>29</v>
      </c>
      <c r="FR11" s="19"/>
      <c r="FS11" s="7"/>
      <c r="FT11" s="7"/>
      <c r="FU11" s="7"/>
      <c r="FV11" s="7"/>
      <c r="FW11" s="26"/>
      <c r="FX11" s="24"/>
      <c r="FY11" s="17"/>
      <c r="FZ11" s="123"/>
      <c r="GA11" s="65" t="s">
        <v>29</v>
      </c>
      <c r="GB11" s="19"/>
      <c r="GC11" s="7"/>
      <c r="GD11" s="7"/>
      <c r="GE11" s="7"/>
      <c r="GF11" s="7"/>
      <c r="GG11" s="26"/>
      <c r="GH11" s="24"/>
      <c r="GI11" s="17"/>
      <c r="GJ11" s="123"/>
      <c r="GK11" s="65" t="s">
        <v>29</v>
      </c>
      <c r="GL11" s="19"/>
      <c r="GM11" s="7"/>
      <c r="GN11" s="7"/>
      <c r="GO11" s="7"/>
      <c r="GP11" s="7"/>
      <c r="GQ11" s="26"/>
      <c r="GR11" s="24"/>
      <c r="GS11" s="17"/>
      <c r="GT11" s="123"/>
      <c r="GU11" s="65" t="s">
        <v>29</v>
      </c>
      <c r="GV11" s="19"/>
      <c r="GW11" s="7"/>
      <c r="GX11" s="7"/>
      <c r="GY11" s="7"/>
      <c r="GZ11" s="7"/>
      <c r="HA11" s="26"/>
      <c r="HB11" s="24"/>
      <c r="HC11" s="17"/>
      <c r="HD11" s="123"/>
      <c r="HE11" s="65" t="s">
        <v>29</v>
      </c>
      <c r="HF11" s="19"/>
      <c r="HG11" s="7"/>
      <c r="HH11" s="7"/>
      <c r="HI11" s="7"/>
      <c r="HJ11" s="7"/>
      <c r="HK11" s="26"/>
      <c r="HL11" s="24"/>
      <c r="HM11" s="17"/>
      <c r="HN11" s="134"/>
      <c r="HX11" s="134"/>
      <c r="IH11" s="134"/>
    </row>
    <row xmlns:x14ac="http://schemas.microsoft.com/office/spreadsheetml/2009/9/ac" r="12" s="1" customFormat="true" ht="15.75" customHeight="true" x14ac:dyDescent="0.2">
      <c r="A12" s="414" t="str">
        <f ca="true">IF(ISBLANK('Data Summary'!A14),"",'Data Summary'!A14)</f>
        <v>MWI_2013_SACMEQ</v>
      </c>
      <c r="B12" s="123" t="s">
        <v>193</v>
      </c>
      <c r="C12" s="65" t="s">
        <v>205</v>
      </c>
      <c r="D12" s="19">
        <f>D11</f>
        <v>57.9</v>
      </c>
      <c r="E12" s="19">
        <f t="shared" ref="E12:I12" si="22">E11</f>
        <v>72.3</v>
      </c>
      <c r="F12" s="19">
        <f t="shared" si="22"/>
        <v>56.5</v>
      </c>
      <c r="G12" s="19"/>
      <c r="H12" s="19">
        <f t="shared" si="22"/>
        <v>55.7</v>
      </c>
      <c r="I12" s="78">
        <f t="shared" si="22"/>
        <v>69.2</v>
      </c>
      <c r="J12" s="24"/>
      <c r="K12" s="17"/>
      <c r="L12" s="123"/>
      <c r="M12" s="65" t="s">
        <v>205</v>
      </c>
      <c r="N12" s="19"/>
      <c r="O12" s="19"/>
      <c r="P12" s="19"/>
      <c r="Q12" s="19"/>
      <c r="R12" s="19"/>
      <c r="S12" s="78"/>
      <c r="T12" s="24"/>
      <c r="U12" s="17"/>
      <c r="V12" s="123" t="s">
        <v>193</v>
      </c>
      <c r="W12" s="65" t="s">
        <v>205</v>
      </c>
      <c r="X12" s="19">
        <f>X11</f>
        <v>60.9</v>
      </c>
      <c r="Y12" s="19">
        <f t="shared" ref="Y12:AC12" si="23">Y11</f>
        <v>71.599999999999994</v>
      </c>
      <c r="Z12" s="19">
        <f t="shared" si="23"/>
        <v>60.1</v>
      </c>
      <c r="AA12" s="19"/>
      <c r="AB12" s="19">
        <f t="shared" si="23"/>
        <v>59.3</v>
      </c>
      <c r="AC12" s="78">
        <f t="shared" si="23"/>
        <v>69.099999999999994</v>
      </c>
      <c r="AD12" s="24"/>
      <c r="AE12" s="17"/>
      <c r="AF12" s="123"/>
      <c r="AG12" s="65" t="s">
        <v>205</v>
      </c>
      <c r="AH12" s="19"/>
      <c r="AI12" s="19"/>
      <c r="AJ12" s="19"/>
      <c r="AK12" s="19"/>
      <c r="AL12" s="19"/>
      <c r="AM12" s="78"/>
      <c r="AN12" s="24"/>
      <c r="AO12" s="17"/>
      <c r="AP12" s="123" t="s">
        <v>193</v>
      </c>
      <c r="AQ12" s="65" t="s">
        <v>205</v>
      </c>
      <c r="AR12" s="19">
        <f>AR11</f>
        <v>63</v>
      </c>
      <c r="AS12" s="19">
        <f t="shared" ref="AS12:AW12" si="24">AS11</f>
        <v>69.900000000000006</v>
      </c>
      <c r="AT12" s="19">
        <f t="shared" si="24"/>
        <v>62.3</v>
      </c>
      <c r="AU12" s="19"/>
      <c r="AV12" s="19">
        <f t="shared" si="24"/>
        <v>62.1</v>
      </c>
      <c r="AW12" s="78">
        <f t="shared" si="24"/>
        <v>68.2</v>
      </c>
      <c r="AX12" s="24"/>
      <c r="AY12" s="17"/>
      <c r="AZ12" s="123"/>
      <c r="BA12" s="65" t="s">
        <v>205</v>
      </c>
      <c r="BB12" s="19"/>
      <c r="BC12" s="19"/>
      <c r="BD12" s="19"/>
      <c r="BE12" s="19"/>
      <c r="BF12" s="19"/>
      <c r="BG12" s="78"/>
      <c r="BH12" s="24"/>
      <c r="BI12" s="17"/>
      <c r="BJ12" s="123" t="s">
        <v>193</v>
      </c>
      <c r="BK12" s="65" t="s">
        <v>205</v>
      </c>
      <c r="BL12" s="19">
        <f>BL11</f>
        <v>65.400000000000006</v>
      </c>
      <c r="BM12" s="19">
        <f t="shared" ref="BM12:BQ12" si="25">BM11</f>
        <v>68.5</v>
      </c>
      <c r="BN12" s="19">
        <f t="shared" si="25"/>
        <v>65</v>
      </c>
      <c r="BO12" s="19"/>
      <c r="BP12" s="19">
        <f t="shared" si="25"/>
        <v>65.599999999999994</v>
      </c>
      <c r="BQ12" s="78">
        <f t="shared" si="25"/>
        <v>64.599999999999994</v>
      </c>
      <c r="BR12" s="24"/>
      <c r="BS12" s="17"/>
      <c r="BT12" s="123"/>
      <c r="BU12" s="65" t="s">
        <v>205</v>
      </c>
      <c r="BV12" s="19"/>
      <c r="BW12" s="19"/>
      <c r="BX12" s="19"/>
      <c r="BY12" s="19"/>
      <c r="BZ12" s="19"/>
      <c r="CA12" s="78"/>
      <c r="CB12" s="24"/>
      <c r="CC12" s="17"/>
      <c r="CD12" s="123"/>
      <c r="CE12" s="65" t="s">
        <v>205</v>
      </c>
      <c r="CF12" s="19"/>
      <c r="CG12" s="19"/>
      <c r="CH12" s="19"/>
      <c r="CI12" s="19"/>
      <c r="CJ12" s="19"/>
      <c r="CK12" s="78"/>
      <c r="CL12" s="24"/>
      <c r="CM12" s="17"/>
      <c r="CN12" s="123" t="s">
        <v>193</v>
      </c>
      <c r="CO12" s="65" t="s">
        <v>205</v>
      </c>
      <c r="CP12" s="19">
        <f>CP11</f>
        <v>66.7</v>
      </c>
      <c r="CQ12" s="19">
        <f t="shared" ref="CQ12:CU12" si="26">CQ11</f>
        <v>71.099999999999994</v>
      </c>
      <c r="CR12" s="19">
        <f t="shared" si="26"/>
        <v>66.099999999999994</v>
      </c>
      <c r="CS12" s="19"/>
      <c r="CT12" s="19">
        <f t="shared" si="26"/>
        <v>67.599999999999994</v>
      </c>
      <c r="CU12" s="78">
        <f t="shared" si="26"/>
        <v>62.6</v>
      </c>
      <c r="CV12" s="24"/>
      <c r="CW12" s="17"/>
      <c r="CX12" s="123" t="s">
        <v>193</v>
      </c>
      <c r="CY12" s="65" t="s">
        <v>205</v>
      </c>
      <c r="CZ12" s="19">
        <f>CZ11</f>
        <v>67.2</v>
      </c>
      <c r="DA12" s="19">
        <f t="shared" ref="DA12:DE12" si="27">DA11</f>
        <v>73.400000000000006</v>
      </c>
      <c r="DB12" s="19">
        <f t="shared" si="27"/>
        <v>66.599999999999994</v>
      </c>
      <c r="DC12" s="19"/>
      <c r="DD12" s="19">
        <f t="shared" si="27"/>
        <v>68.599999999999994</v>
      </c>
      <c r="DE12" s="78">
        <f t="shared" si="27"/>
        <v>61.3</v>
      </c>
      <c r="DF12" s="24"/>
      <c r="DG12" s="17"/>
      <c r="DH12" s="123"/>
      <c r="DI12" s="65" t="s">
        <v>205</v>
      </c>
      <c r="DJ12" s="19"/>
      <c r="DK12" s="19"/>
      <c r="DL12" s="19"/>
      <c r="DM12" s="19"/>
      <c r="DN12" s="19"/>
      <c r="DO12" s="78"/>
      <c r="DP12" s="24"/>
      <c r="DQ12" s="17"/>
      <c r="DR12" s="123" t="s">
        <v>193</v>
      </c>
      <c r="DS12" s="65" t="s">
        <v>205</v>
      </c>
      <c r="DT12" s="19">
        <f>DT11</f>
        <v>70.400000000000006</v>
      </c>
      <c r="DU12" s="19">
        <f t="shared" ref="DU12:DY12" si="28">DU11</f>
        <v>74.3</v>
      </c>
      <c r="DV12" s="19">
        <f t="shared" si="28"/>
        <v>70</v>
      </c>
      <c r="DW12" s="19"/>
      <c r="DX12" s="19">
        <f t="shared" si="28"/>
        <v>72.2</v>
      </c>
      <c r="DY12" s="78">
        <f t="shared" si="28"/>
        <v>62.6</v>
      </c>
      <c r="DZ12" s="24"/>
      <c r="EA12" s="17"/>
      <c r="EB12" s="123" t="s">
        <v>281</v>
      </c>
      <c r="EC12" s="65" t="s">
        <v>205</v>
      </c>
      <c r="ED12" s="19">
        <f>(EH12*5864+EI12*1333)/(5864+1333)</f>
        <v>70.207058496595806</v>
      </c>
      <c r="EE12" s="19"/>
      <c r="EF12" s="19"/>
      <c r="EG12" s="19"/>
      <c r="EH12" s="19">
        <v>72.3</v>
      </c>
      <c r="EI12" s="78">
        <v>61</v>
      </c>
      <c r="EJ12" s="24"/>
      <c r="EK12" s="17"/>
      <c r="EL12" s="123"/>
      <c r="EM12" s="65" t="s">
        <v>205</v>
      </c>
      <c r="EN12" s="19"/>
      <c r="EO12" s="19"/>
      <c r="EP12" s="19"/>
      <c r="EQ12" s="19"/>
      <c r="ER12" s="19"/>
      <c r="ES12" s="78"/>
      <c r="ET12" s="24"/>
      <c r="EU12" s="17"/>
      <c r="EV12" s="123"/>
      <c r="EW12" s="65" t="s">
        <v>205</v>
      </c>
      <c r="EX12" s="19"/>
      <c r="EY12" s="19"/>
      <c r="EZ12" s="19"/>
      <c r="FA12" s="19"/>
      <c r="FB12" s="19"/>
      <c r="FC12" s="78"/>
      <c r="FD12" s="24"/>
      <c r="FE12" s="17"/>
      <c r="FF12" s="123"/>
      <c r="FG12" s="197" t="s">
        <v>205</v>
      </c>
      <c r="FH12" s="199">
        <v>48.235289999999999</v>
      </c>
      <c r="FI12" s="199"/>
      <c r="FJ12" s="199">
        <v>48.235289999999999</v>
      </c>
      <c r="FK12" s="199"/>
      <c r="FL12" s="199"/>
      <c r="FM12" s="78"/>
      <c r="FN12" s="24"/>
      <c r="FO12" s="17"/>
      <c r="FP12" s="123"/>
      <c r="FQ12" s="65" t="s">
        <v>205</v>
      </c>
      <c r="FR12" s="19"/>
      <c r="FS12" s="19"/>
      <c r="FT12" s="19"/>
      <c r="FU12" s="19"/>
      <c r="FV12" s="19"/>
      <c r="FW12" s="78"/>
      <c r="FX12" s="24"/>
      <c r="FY12" s="17"/>
      <c r="FZ12" s="123" t="s">
        <v>286</v>
      </c>
      <c r="GA12" s="65" t="s">
        <v>205</v>
      </c>
      <c r="GB12" s="19">
        <f>(GF12*GF34+GG12*GG34)/SUM(GF34:GG34)</f>
        <v>68.786695167767846</v>
      </c>
      <c r="GC12" s="19"/>
      <c r="GD12" s="19"/>
      <c r="GE12" s="19"/>
      <c r="GF12" s="19">
        <v>71.5</v>
      </c>
      <c r="GG12" s="78">
        <v>56.1</v>
      </c>
      <c r="GH12" s="24"/>
      <c r="GI12" s="17"/>
      <c r="GJ12" s="123"/>
      <c r="GK12" s="65" t="s">
        <v>205</v>
      </c>
      <c r="GL12" s="19"/>
      <c r="GM12" s="19"/>
      <c r="GN12" s="19"/>
      <c r="GO12" s="19"/>
      <c r="GP12" s="19"/>
      <c r="GQ12" s="78"/>
      <c r="GR12" s="24"/>
      <c r="GS12" s="17"/>
      <c r="GT12" s="123"/>
      <c r="GU12" s="65" t="s">
        <v>205</v>
      </c>
      <c r="GV12" s="19"/>
      <c r="GW12" s="19"/>
      <c r="GX12" s="19"/>
      <c r="GY12" s="19"/>
      <c r="GZ12" s="19"/>
      <c r="HA12" s="78"/>
      <c r="HB12" s="24"/>
      <c r="HC12" s="17"/>
      <c r="HD12" s="123"/>
      <c r="HE12" s="65" t="s">
        <v>205</v>
      </c>
      <c r="HF12" s="19"/>
      <c r="HG12" s="19"/>
      <c r="HH12" s="19"/>
      <c r="HI12" s="19"/>
      <c r="HJ12" s="19"/>
      <c r="HK12" s="78"/>
      <c r="HL12" s="24"/>
      <c r="HM12" s="17"/>
      <c r="HN12" s="135"/>
      <c r="HX12" s="135"/>
      <c r="IH12" s="135"/>
    </row>
    <row xmlns:x14ac="http://schemas.microsoft.com/office/spreadsheetml/2009/9/ac" r="13" s="300" customFormat="true" ht="18" customHeight="true" x14ac:dyDescent="0.25">
      <c r="A13" s="414" t="str">
        <f ca="true">IF(ISBLANK('Data Summary'!A15),"",'Data Summary'!A15)</f>
        <v>MWI_2014_EMIS</v>
      </c>
      <c r="B13" s="283" t="s">
        <v>57</v>
      </c>
      <c r="C13" s="290" t="s">
        <v>27</v>
      </c>
      <c r="D13" s="291"/>
      <c r="E13" s="291"/>
      <c r="F13" s="291"/>
      <c r="G13" s="292"/>
      <c r="H13" s="292"/>
      <c r="I13" s="293"/>
      <c r="J13" s="268"/>
      <c r="K13" s="288"/>
      <c r="L13" s="283" t="s">
        <v>57</v>
      </c>
      <c r="M13" s="290" t="s">
        <v>27</v>
      </c>
      <c r="N13" s="291"/>
      <c r="O13" s="291"/>
      <c r="P13" s="291"/>
      <c r="Q13" s="292"/>
      <c r="R13" s="292"/>
      <c r="S13" s="293"/>
      <c r="T13" s="268"/>
      <c r="U13" s="288"/>
      <c r="V13" s="283" t="s">
        <v>57</v>
      </c>
      <c r="W13" s="290" t="s">
        <v>27</v>
      </c>
      <c r="X13" s="291"/>
      <c r="Y13" s="291"/>
      <c r="Z13" s="291"/>
      <c r="AA13" s="292"/>
      <c r="AB13" s="292"/>
      <c r="AC13" s="293"/>
      <c r="AD13" s="268"/>
      <c r="AE13" s="288"/>
      <c r="AF13" s="283" t="s">
        <v>57</v>
      </c>
      <c r="AG13" s="290" t="s">
        <v>27</v>
      </c>
      <c r="AH13" s="291"/>
      <c r="AI13" s="291"/>
      <c r="AJ13" s="291"/>
      <c r="AK13" s="292"/>
      <c r="AL13" s="292"/>
      <c r="AM13" s="293"/>
      <c r="AN13" s="268"/>
      <c r="AO13" s="288"/>
      <c r="AP13" s="283" t="s">
        <v>57</v>
      </c>
      <c r="AQ13" s="290" t="s">
        <v>27</v>
      </c>
      <c r="AR13" s="291"/>
      <c r="AS13" s="291"/>
      <c r="AT13" s="291"/>
      <c r="AU13" s="292"/>
      <c r="AV13" s="292"/>
      <c r="AW13" s="293"/>
      <c r="AX13" s="268"/>
      <c r="AY13" s="288"/>
      <c r="AZ13" s="283" t="s">
        <v>57</v>
      </c>
      <c r="BA13" s="294" t="s">
        <v>27</v>
      </c>
      <c r="BB13" s="295"/>
      <c r="BC13" s="295"/>
      <c r="BD13" s="295"/>
      <c r="BE13" s="296"/>
      <c r="BF13" s="296"/>
      <c r="BG13" s="297"/>
      <c r="BH13" s="268"/>
      <c r="BI13" s="288"/>
      <c r="BJ13" s="283" t="s">
        <v>57</v>
      </c>
      <c r="BK13" s="290" t="s">
        <v>27</v>
      </c>
      <c r="BL13" s="291"/>
      <c r="BM13" s="291"/>
      <c r="BN13" s="291"/>
      <c r="BO13" s="292"/>
      <c r="BP13" s="292"/>
      <c r="BQ13" s="293"/>
      <c r="BR13" s="268"/>
      <c r="BS13" s="288"/>
      <c r="BT13" s="283" t="s">
        <v>57</v>
      </c>
      <c r="BU13" s="290" t="s">
        <v>27</v>
      </c>
      <c r="BV13" s="291"/>
      <c r="BW13" s="291"/>
      <c r="BX13" s="291"/>
      <c r="BY13" s="292"/>
      <c r="BZ13" s="292"/>
      <c r="CA13" s="293"/>
      <c r="CB13" s="268"/>
      <c r="CC13" s="288"/>
      <c r="CD13" s="283" t="s">
        <v>57</v>
      </c>
      <c r="CE13" s="290" t="s">
        <v>27</v>
      </c>
      <c r="CF13" s="291"/>
      <c r="CG13" s="291"/>
      <c r="CH13" s="291"/>
      <c r="CI13" s="292"/>
      <c r="CJ13" s="292"/>
      <c r="CK13" s="293"/>
      <c r="CL13" s="268"/>
      <c r="CM13" s="288"/>
      <c r="CN13" s="283" t="s">
        <v>57</v>
      </c>
      <c r="CO13" s="290" t="s">
        <v>27</v>
      </c>
      <c r="CP13" s="291"/>
      <c r="CQ13" s="291"/>
      <c r="CR13" s="291"/>
      <c r="CS13" s="292"/>
      <c r="CT13" s="292"/>
      <c r="CU13" s="293"/>
      <c r="CV13" s="268"/>
      <c r="CW13" s="288"/>
      <c r="CX13" s="283" t="s">
        <v>57</v>
      </c>
      <c r="CY13" s="290" t="s">
        <v>27</v>
      </c>
      <c r="CZ13" s="291"/>
      <c r="DA13" s="291"/>
      <c r="DB13" s="291"/>
      <c r="DC13" s="292"/>
      <c r="DD13" s="292"/>
      <c r="DE13" s="293"/>
      <c r="DF13" s="268"/>
      <c r="DG13" s="288"/>
      <c r="DH13" s="283" t="s">
        <v>57</v>
      </c>
      <c r="DI13" s="290" t="s">
        <v>27</v>
      </c>
      <c r="DJ13" s="291"/>
      <c r="DK13" s="291"/>
      <c r="DL13" s="291"/>
      <c r="DM13" s="292"/>
      <c r="DN13" s="292"/>
      <c r="DO13" s="293"/>
      <c r="DP13" s="268"/>
      <c r="DQ13" s="288"/>
      <c r="DR13" s="283" t="s">
        <v>57</v>
      </c>
      <c r="DS13" s="290" t="s">
        <v>27</v>
      </c>
      <c r="DT13" s="291"/>
      <c r="DU13" s="291"/>
      <c r="DV13" s="291"/>
      <c r="DW13" s="292"/>
      <c r="DX13" s="292"/>
      <c r="DY13" s="293"/>
      <c r="DZ13" s="268"/>
      <c r="EA13" s="288"/>
      <c r="EB13" s="283" t="s">
        <v>57</v>
      </c>
      <c r="EC13" s="290" t="s">
        <v>27</v>
      </c>
      <c r="ED13" s="291"/>
      <c r="EE13" s="291"/>
      <c r="EF13" s="291"/>
      <c r="EG13" s="292"/>
      <c r="EH13" s="292"/>
      <c r="EI13" s="293"/>
      <c r="EJ13" s="268"/>
      <c r="EK13" s="288"/>
      <c r="EL13" s="283" t="s">
        <v>57</v>
      </c>
      <c r="EM13" s="290" t="s">
        <v>27</v>
      </c>
      <c r="EN13" s="291"/>
      <c r="EO13" s="291"/>
      <c r="EP13" s="291"/>
      <c r="EQ13" s="292"/>
      <c r="ER13" s="292"/>
      <c r="ES13" s="293"/>
      <c r="ET13" s="268"/>
      <c r="EU13" s="288"/>
      <c r="EV13" s="283" t="s">
        <v>57</v>
      </c>
      <c r="EW13" s="290" t="s">
        <v>27</v>
      </c>
      <c r="EX13" s="291"/>
      <c r="EY13" s="291"/>
      <c r="EZ13" s="291"/>
      <c r="FA13" s="292"/>
      <c r="FB13" s="292"/>
      <c r="FC13" s="293"/>
      <c r="FD13" s="268"/>
      <c r="FE13" s="288"/>
      <c r="FF13" s="283" t="s">
        <v>57</v>
      </c>
      <c r="FG13" s="290" t="s">
        <v>27</v>
      </c>
      <c r="FH13" s="298"/>
      <c r="FI13" s="298"/>
      <c r="FJ13" s="298"/>
      <c r="FK13" s="292"/>
      <c r="FL13" s="292"/>
      <c r="FM13" s="293"/>
      <c r="FN13" s="268"/>
      <c r="FO13" s="288"/>
      <c r="FP13" s="283" t="s">
        <v>57</v>
      </c>
      <c r="FQ13" s="290" t="s">
        <v>27</v>
      </c>
      <c r="FR13" s="291"/>
      <c r="FS13" s="291"/>
      <c r="FT13" s="291"/>
      <c r="FU13" s="292"/>
      <c r="FV13" s="292"/>
      <c r="FW13" s="293"/>
      <c r="FX13" s="268"/>
      <c r="FY13" s="288"/>
      <c r="FZ13" s="283" t="s">
        <v>57</v>
      </c>
      <c r="GA13" s="290" t="s">
        <v>27</v>
      </c>
      <c r="GB13" s="291"/>
      <c r="GC13" s="291"/>
      <c r="GD13" s="291"/>
      <c r="GE13" s="292"/>
      <c r="GF13" s="292"/>
      <c r="GG13" s="293"/>
      <c r="GH13" s="268"/>
      <c r="GI13" s="288"/>
      <c r="GJ13" s="283" t="s">
        <v>57</v>
      </c>
      <c r="GK13" s="290" t="s">
        <v>27</v>
      </c>
      <c r="GL13" s="291"/>
      <c r="GM13" s="291"/>
      <c r="GN13" s="291"/>
      <c r="GO13" s="292"/>
      <c r="GP13" s="292"/>
      <c r="GQ13" s="293"/>
      <c r="GR13" s="268"/>
      <c r="GS13" s="288"/>
      <c r="GT13" s="283" t="s">
        <v>57</v>
      </c>
      <c r="GU13" s="290" t="s">
        <v>27</v>
      </c>
      <c r="GV13" s="291"/>
      <c r="GW13" s="291"/>
      <c r="GX13" s="291"/>
      <c r="GY13" s="292"/>
      <c r="GZ13" s="292"/>
      <c r="HA13" s="293"/>
      <c r="HB13" s="268"/>
      <c r="HC13" s="288"/>
      <c r="HD13" s="283" t="s">
        <v>57</v>
      </c>
      <c r="HE13" s="290" t="s">
        <v>27</v>
      </c>
      <c r="HF13" s="291"/>
      <c r="HG13" s="291"/>
      <c r="HH13" s="291"/>
      <c r="HI13" s="292"/>
      <c r="HJ13" s="292"/>
      <c r="HK13" s="293"/>
      <c r="HL13" s="268"/>
      <c r="HM13" s="288"/>
      <c r="HN13" s="299"/>
      <c r="HX13" s="299"/>
      <c r="IH13" s="299"/>
    </row>
    <row xmlns:x14ac="http://schemas.microsoft.com/office/spreadsheetml/2009/9/ac" r="14" x14ac:dyDescent="0.25">
      <c r="A14" s="414" t="str">
        <f ca="true">IF(ISBLANK('Data Summary'!A16),"",'Data Summary'!A16)</f>
        <v>MWI_2015_EMIS</v>
      </c>
      <c r="B14" s="124" t="s">
        <v>30</v>
      </c>
      <c r="C14" s="20">
        <v>0</v>
      </c>
      <c r="D14" s="79">
        <v>7.4</v>
      </c>
      <c r="E14" s="45">
        <v>4.9000000000000004</v>
      </c>
      <c r="F14" s="45">
        <v>7.7</v>
      </c>
      <c r="G14" s="7"/>
      <c r="H14" s="7">
        <v>7.5</v>
      </c>
      <c r="I14" s="26">
        <v>7.1</v>
      </c>
      <c r="J14" s="11"/>
      <c r="K14" s="16"/>
      <c r="L14" s="124" t="s">
        <v>30</v>
      </c>
      <c r="M14" s="20">
        <v>0</v>
      </c>
      <c r="N14" s="79"/>
      <c r="O14" s="45"/>
      <c r="P14" s="45"/>
      <c r="Q14" s="7"/>
      <c r="R14" s="7"/>
      <c r="S14" s="26"/>
      <c r="T14" s="11"/>
      <c r="U14" s="16"/>
      <c r="V14" s="124" t="s">
        <v>30</v>
      </c>
      <c r="W14" s="20">
        <v>0</v>
      </c>
      <c r="X14" s="79">
        <v>8.1999999999999993</v>
      </c>
      <c r="Y14" s="45">
        <v>8</v>
      </c>
      <c r="Z14" s="45">
        <v>8.1999999999999993</v>
      </c>
      <c r="AA14" s="7"/>
      <c r="AB14" s="7">
        <v>8.1999999999999993</v>
      </c>
      <c r="AC14" s="26">
        <v>8.1999999999999993</v>
      </c>
      <c r="AD14" s="11"/>
      <c r="AE14" s="16"/>
      <c r="AF14" s="124" t="s">
        <v>30</v>
      </c>
      <c r="AG14" s="20">
        <v>0</v>
      </c>
      <c r="AH14" s="79"/>
      <c r="AI14" s="45"/>
      <c r="AJ14" s="45"/>
      <c r="AK14" s="7"/>
      <c r="AL14" s="7">
        <f>100-84.1</f>
        <v>15.900000000000006</v>
      </c>
      <c r="AM14" s="26"/>
      <c r="AN14" s="11"/>
      <c r="AO14" s="16"/>
      <c r="AP14" s="124" t="s">
        <v>30</v>
      </c>
      <c r="AQ14" s="20">
        <v>0</v>
      </c>
      <c r="AR14" s="79">
        <v>7.8</v>
      </c>
      <c r="AS14" s="45">
        <v>8.8000000000000007</v>
      </c>
      <c r="AT14" s="45">
        <v>7.7</v>
      </c>
      <c r="AU14" s="7"/>
      <c r="AV14" s="7">
        <v>7.5</v>
      </c>
      <c r="AW14" s="26">
        <v>9</v>
      </c>
      <c r="AX14" s="11"/>
      <c r="AY14" s="16"/>
      <c r="AZ14" s="124" t="s">
        <v>30</v>
      </c>
      <c r="BA14" s="20">
        <v>0</v>
      </c>
      <c r="BB14" s="79"/>
      <c r="BC14" s="45"/>
      <c r="BD14" s="45"/>
      <c r="BE14" s="7"/>
      <c r="BF14" s="7"/>
      <c r="BG14" s="26"/>
      <c r="BH14" s="11"/>
      <c r="BI14" s="16"/>
      <c r="BJ14" s="124" t="s">
        <v>30</v>
      </c>
      <c r="BK14" s="20">
        <v>0</v>
      </c>
      <c r="BL14" s="79">
        <v>9.1</v>
      </c>
      <c r="BM14" s="45">
        <v>10.199999999999999</v>
      </c>
      <c r="BN14" s="45">
        <v>9</v>
      </c>
      <c r="BO14" s="7"/>
      <c r="BP14" s="7">
        <v>8</v>
      </c>
      <c r="BQ14" s="26">
        <v>14.4</v>
      </c>
      <c r="BR14" s="11"/>
      <c r="BS14" s="16"/>
      <c r="BT14" s="124" t="s">
        <v>30</v>
      </c>
      <c r="BU14" s="20">
        <v>0</v>
      </c>
      <c r="BV14" s="45">
        <f>(BZ14/100*$BP$34+CA14/100*$BQ$34)/($BP$34+$BQ$34)*100</f>
        <v>9.2395555555555546</v>
      </c>
      <c r="BW14" s="45"/>
      <c r="BX14" s="45"/>
      <c r="BY14" s="7"/>
      <c r="BZ14" s="7">
        <v>7.6</v>
      </c>
      <c r="CA14" s="26">
        <v>16.899999999999999</v>
      </c>
      <c r="CB14" s="11"/>
      <c r="CC14" s="16"/>
      <c r="CD14" s="124" t="s">
        <v>30</v>
      </c>
      <c r="CE14" s="20">
        <v>0</v>
      </c>
      <c r="CF14" s="45"/>
      <c r="CG14" s="45"/>
      <c r="CH14" s="45"/>
      <c r="CI14" s="7"/>
      <c r="CJ14" s="7"/>
      <c r="CK14" s="26"/>
      <c r="CL14" s="11"/>
      <c r="CM14" s="16"/>
      <c r="CN14" s="124" t="s">
        <v>30</v>
      </c>
      <c r="CO14" s="20">
        <v>0</v>
      </c>
      <c r="CP14" s="79">
        <v>8.6999999999999993</v>
      </c>
      <c r="CQ14" s="45">
        <v>11.2</v>
      </c>
      <c r="CR14" s="45">
        <v>8.3000000000000007</v>
      </c>
      <c r="CS14" s="7"/>
      <c r="CT14" s="7">
        <v>6.9</v>
      </c>
      <c r="CU14" s="26">
        <v>16.3</v>
      </c>
      <c r="CV14" s="11"/>
      <c r="CW14" s="16"/>
      <c r="CX14" s="124" t="s">
        <v>30</v>
      </c>
      <c r="CY14" s="20">
        <v>0</v>
      </c>
      <c r="CZ14" s="79">
        <v>8.9</v>
      </c>
      <c r="DA14" s="45">
        <v>11.2</v>
      </c>
      <c r="DB14" s="45">
        <v>8.6</v>
      </c>
      <c r="DC14" s="7"/>
      <c r="DD14" s="7">
        <v>6.4</v>
      </c>
      <c r="DE14" s="26">
        <v>19.399999999999999</v>
      </c>
      <c r="DF14" s="11"/>
      <c r="DG14" s="16"/>
      <c r="DH14" s="124" t="s">
        <v>30</v>
      </c>
      <c r="DI14" s="20">
        <v>0</v>
      </c>
      <c r="DJ14" s="79"/>
      <c r="DK14" s="45"/>
      <c r="DL14" s="45"/>
      <c r="DM14" s="7"/>
      <c r="DN14" s="7">
        <v>0</v>
      </c>
      <c r="DO14" s="26"/>
      <c r="DP14" s="11"/>
      <c r="DQ14" s="16"/>
      <c r="DR14" s="124" t="s">
        <v>30</v>
      </c>
      <c r="DS14" s="20">
        <v>0</v>
      </c>
      <c r="DT14" s="79">
        <v>5.7</v>
      </c>
      <c r="DU14" s="45">
        <v>8.6999999999999993</v>
      </c>
      <c r="DV14" s="45">
        <v>5.4</v>
      </c>
      <c r="DW14" s="7"/>
      <c r="DX14" s="7">
        <v>2.6</v>
      </c>
      <c r="DY14" s="26">
        <v>19.600000000000001</v>
      </c>
      <c r="DZ14" s="11"/>
      <c r="EA14" s="16"/>
      <c r="EB14" s="124" t="s">
        <v>30</v>
      </c>
      <c r="EC14" s="20">
        <v>0</v>
      </c>
      <c r="ED14" s="79"/>
      <c r="EE14" s="45"/>
      <c r="EF14" s="45"/>
      <c r="EG14" s="7"/>
      <c r="EH14" s="7"/>
      <c r="EI14" s="26"/>
      <c r="EJ14" s="11"/>
      <c r="EK14" s="16"/>
      <c r="EL14" s="124" t="s">
        <v>30</v>
      </c>
      <c r="EM14" s="20">
        <v>0</v>
      </c>
      <c r="EN14" s="79"/>
      <c r="EO14" s="45"/>
      <c r="EP14" s="45"/>
      <c r="EQ14" s="7"/>
      <c r="ER14" s="7"/>
      <c r="ES14" s="26"/>
      <c r="ET14" s="11"/>
      <c r="EU14" s="16"/>
      <c r="EV14" s="124" t="s">
        <v>30</v>
      </c>
      <c r="EW14" s="20">
        <v>0</v>
      </c>
      <c r="EX14" s="79"/>
      <c r="EY14" s="45"/>
      <c r="EZ14" s="45"/>
      <c r="FA14" s="7"/>
      <c r="FB14" s="7"/>
      <c r="FC14" s="26"/>
      <c r="FD14" s="11"/>
      <c r="FE14" s="16"/>
      <c r="FF14" s="124" t="s">
        <v>30</v>
      </c>
      <c r="FG14" s="20">
        <v>0</v>
      </c>
      <c r="FH14" s="45">
        <v>12.941179999999999</v>
      </c>
      <c r="FI14" s="45"/>
      <c r="FJ14" s="45">
        <v>12.941179999999999</v>
      </c>
      <c r="FK14" s="198"/>
      <c r="FL14" s="198"/>
      <c r="FM14" s="26"/>
      <c r="FN14" s="11"/>
      <c r="FO14" s="16"/>
      <c r="FP14" s="124" t="s">
        <v>30</v>
      </c>
      <c r="FQ14" s="20">
        <v>0</v>
      </c>
      <c r="FR14" s="79"/>
      <c r="FS14" s="45"/>
      <c r="FT14" s="45"/>
      <c r="FU14" s="7"/>
      <c r="FV14" s="7"/>
      <c r="FW14" s="26"/>
      <c r="FX14" s="11"/>
      <c r="FY14" s="16"/>
      <c r="FZ14" s="124" t="s">
        <v>30</v>
      </c>
      <c r="GA14" s="20">
        <v>0</v>
      </c>
      <c r="GB14" s="79"/>
      <c r="GC14" s="45"/>
      <c r="GD14" s="45"/>
      <c r="GE14" s="7"/>
      <c r="GF14" s="7"/>
      <c r="GG14" s="26"/>
      <c r="GH14" s="11"/>
      <c r="GI14" s="16"/>
      <c r="GJ14" s="124" t="s">
        <v>30</v>
      </c>
      <c r="GK14" s="20">
        <v>0</v>
      </c>
      <c r="GL14" s="79"/>
      <c r="GM14" s="45"/>
      <c r="GN14" s="45"/>
      <c r="GO14" s="7"/>
      <c r="GP14" s="7"/>
      <c r="GQ14" s="26"/>
      <c r="GR14" s="11"/>
      <c r="GS14" s="16"/>
      <c r="GT14" s="124" t="s">
        <v>30</v>
      </c>
      <c r="GU14" s="20">
        <v>0</v>
      </c>
      <c r="GV14" s="79"/>
      <c r="GW14" s="45"/>
      <c r="GX14" s="45"/>
      <c r="GY14" s="7"/>
      <c r="GZ14" s="7"/>
      <c r="HA14" s="26"/>
      <c r="HB14" s="11"/>
      <c r="HC14" s="16"/>
      <c r="HD14" s="124" t="s">
        <v>30</v>
      </c>
      <c r="HE14" s="20">
        <v>0</v>
      </c>
      <c r="HF14" s="79"/>
      <c r="HG14" s="45"/>
      <c r="HH14" s="45"/>
      <c r="HI14" s="7"/>
      <c r="HJ14" s="7"/>
      <c r="HK14" s="26"/>
      <c r="HL14" s="11"/>
      <c r="HM14" s="16"/>
    </row>
    <row xmlns:x14ac="http://schemas.microsoft.com/office/spreadsheetml/2009/9/ac" r="15" s="2" customFormat="true" x14ac:dyDescent="0.25">
      <c r="A15" s="414" t="str">
        <f ca="true">IF(ISBLANK('Data Summary'!A17),"",'Data Summary'!A17)</f>
        <v>MWI_2015_UIS</v>
      </c>
      <c r="B15" s="124" t="s">
        <v>105</v>
      </c>
      <c r="C15" s="80">
        <v>0</v>
      </c>
      <c r="D15" s="45"/>
      <c r="E15" s="45"/>
      <c r="F15" s="45"/>
      <c r="G15" s="7"/>
      <c r="H15" s="7"/>
      <c r="I15" s="26"/>
      <c r="J15" s="11"/>
      <c r="K15" s="16"/>
      <c r="L15" s="124" t="s">
        <v>105</v>
      </c>
      <c r="M15" s="80">
        <v>0</v>
      </c>
      <c r="N15" s="45"/>
      <c r="O15" s="45"/>
      <c r="P15" s="45"/>
      <c r="Q15" s="7"/>
      <c r="R15" s="7"/>
      <c r="S15" s="26"/>
      <c r="T15" s="11"/>
      <c r="U15" s="16"/>
      <c r="V15" s="124" t="s">
        <v>105</v>
      </c>
      <c r="W15" s="80">
        <v>0</v>
      </c>
      <c r="X15" s="45"/>
      <c r="Y15" s="45"/>
      <c r="Z15" s="45"/>
      <c r="AA15" s="7"/>
      <c r="AB15" s="7"/>
      <c r="AC15" s="26"/>
      <c r="AD15" s="11"/>
      <c r="AE15" s="16"/>
      <c r="AF15" s="124" t="s">
        <v>105</v>
      </c>
      <c r="AG15" s="80">
        <v>0</v>
      </c>
      <c r="AH15" s="45"/>
      <c r="AI15" s="45"/>
      <c r="AJ15" s="45"/>
      <c r="AK15" s="7"/>
      <c r="AL15" s="7"/>
      <c r="AM15" s="26"/>
      <c r="AN15" s="11"/>
      <c r="AO15" s="16"/>
      <c r="AP15" s="124" t="s">
        <v>105</v>
      </c>
      <c r="AQ15" s="80">
        <v>0</v>
      </c>
      <c r="AR15" s="45"/>
      <c r="AS15" s="45"/>
      <c r="AT15" s="45"/>
      <c r="AU15" s="7"/>
      <c r="AV15" s="7"/>
      <c r="AW15" s="26"/>
      <c r="AX15" s="11"/>
      <c r="AY15" s="16"/>
      <c r="AZ15" s="124" t="s">
        <v>105</v>
      </c>
      <c r="BA15" s="80">
        <v>0</v>
      </c>
      <c r="BB15" s="45"/>
      <c r="BC15" s="45"/>
      <c r="BD15" s="45"/>
      <c r="BE15" s="7"/>
      <c r="BF15" s="7"/>
      <c r="BG15" s="26"/>
      <c r="BH15" s="11"/>
      <c r="BI15" s="16"/>
      <c r="BJ15" s="124" t="s">
        <v>105</v>
      </c>
      <c r="BK15" s="80">
        <v>0</v>
      </c>
      <c r="BL15" s="45"/>
      <c r="BM15" s="45"/>
      <c r="BN15" s="45"/>
      <c r="BO15" s="7"/>
      <c r="BP15" s="7"/>
      <c r="BQ15" s="26"/>
      <c r="BR15" s="11"/>
      <c r="BS15" s="16"/>
      <c r="BT15" s="124" t="s">
        <v>105</v>
      </c>
      <c r="BU15" s="80">
        <v>0</v>
      </c>
      <c r="BV15" s="45"/>
      <c r="BW15" s="45"/>
      <c r="BX15" s="45"/>
      <c r="BY15" s="7"/>
      <c r="BZ15" s="7"/>
      <c r="CA15" s="26"/>
      <c r="CB15" s="11"/>
      <c r="CC15" s="16"/>
      <c r="CD15" s="124" t="s">
        <v>105</v>
      </c>
      <c r="CE15" s="80">
        <v>0</v>
      </c>
      <c r="CF15" s="45"/>
      <c r="CG15" s="45"/>
      <c r="CH15" s="45"/>
      <c r="CI15" s="7"/>
      <c r="CJ15" s="7"/>
      <c r="CK15" s="26"/>
      <c r="CL15" s="11"/>
      <c r="CM15" s="16"/>
      <c r="CN15" s="124" t="s">
        <v>105</v>
      </c>
      <c r="CO15" s="80">
        <v>0</v>
      </c>
      <c r="CP15" s="45"/>
      <c r="CQ15" s="45"/>
      <c r="CR15" s="45"/>
      <c r="CS15" s="7"/>
      <c r="CT15" s="7"/>
      <c r="CU15" s="26"/>
      <c r="CV15" s="11"/>
      <c r="CW15" s="16"/>
      <c r="CX15" s="124" t="s">
        <v>105</v>
      </c>
      <c r="CY15" s="80">
        <v>0</v>
      </c>
      <c r="CZ15" s="45"/>
      <c r="DA15" s="45"/>
      <c r="DB15" s="45"/>
      <c r="DC15" s="7"/>
      <c r="DD15" s="7"/>
      <c r="DE15" s="26"/>
      <c r="DF15" s="11"/>
      <c r="DG15" s="16"/>
      <c r="DH15" s="124" t="s">
        <v>105</v>
      </c>
      <c r="DI15" s="80">
        <v>0</v>
      </c>
      <c r="DJ15" s="45"/>
      <c r="DK15" s="45"/>
      <c r="DL15" s="45"/>
      <c r="DM15" s="7"/>
      <c r="DN15" s="7"/>
      <c r="DO15" s="26"/>
      <c r="DP15" s="11"/>
      <c r="DQ15" s="16"/>
      <c r="DR15" s="124" t="s">
        <v>105</v>
      </c>
      <c r="DS15" s="80">
        <v>0</v>
      </c>
      <c r="DT15" s="45"/>
      <c r="DU15" s="45"/>
      <c r="DV15" s="45"/>
      <c r="DW15" s="7"/>
      <c r="DX15" s="7"/>
      <c r="DY15" s="26"/>
      <c r="DZ15" s="11"/>
      <c r="EA15" s="16"/>
      <c r="EB15" s="124" t="s">
        <v>105</v>
      </c>
      <c r="EC15" s="80">
        <v>0</v>
      </c>
      <c r="ED15" s="45"/>
      <c r="EE15" s="45"/>
      <c r="EF15" s="45"/>
      <c r="EG15" s="7"/>
      <c r="EH15" s="7"/>
      <c r="EI15" s="26"/>
      <c r="EJ15" s="11"/>
      <c r="EK15" s="16"/>
      <c r="EL15" s="124" t="s">
        <v>105</v>
      </c>
      <c r="EM15" s="80">
        <v>0</v>
      </c>
      <c r="EN15" s="45"/>
      <c r="EO15" s="45"/>
      <c r="EP15" s="45"/>
      <c r="EQ15" s="7"/>
      <c r="ER15" s="7"/>
      <c r="ES15" s="26"/>
      <c r="ET15" s="11"/>
      <c r="EU15" s="16"/>
      <c r="EV15" s="124" t="s">
        <v>105</v>
      </c>
      <c r="EW15" s="80">
        <v>0</v>
      </c>
      <c r="EX15" s="45"/>
      <c r="EY15" s="45"/>
      <c r="EZ15" s="45"/>
      <c r="FA15" s="7"/>
      <c r="FB15" s="7"/>
      <c r="FC15" s="26"/>
      <c r="FD15" s="11"/>
      <c r="FE15" s="16"/>
      <c r="FF15" s="124" t="s">
        <v>105</v>
      </c>
      <c r="FG15" s="80">
        <v>0</v>
      </c>
      <c r="FH15" s="45"/>
      <c r="FI15" s="45"/>
      <c r="FJ15" s="45"/>
      <c r="FK15" s="198"/>
      <c r="FL15" s="198"/>
      <c r="FM15" s="26"/>
      <c r="FN15" s="11"/>
      <c r="FO15" s="16"/>
      <c r="FP15" s="124" t="s">
        <v>105</v>
      </c>
      <c r="FQ15" s="80">
        <v>0</v>
      </c>
      <c r="FR15" s="45"/>
      <c r="FS15" s="45"/>
      <c r="FT15" s="45"/>
      <c r="FU15" s="7"/>
      <c r="FV15" s="7"/>
      <c r="FW15" s="26"/>
      <c r="FX15" s="11"/>
      <c r="FY15" s="16"/>
      <c r="FZ15" s="124" t="s">
        <v>105</v>
      </c>
      <c r="GA15" s="80">
        <v>0</v>
      </c>
      <c r="GB15" s="45"/>
      <c r="GC15" s="45"/>
      <c r="GD15" s="45"/>
      <c r="GE15" s="7"/>
      <c r="GF15" s="7"/>
      <c r="GG15" s="26"/>
      <c r="GH15" s="11"/>
      <c r="GI15" s="16"/>
      <c r="GJ15" s="124" t="s">
        <v>105</v>
      </c>
      <c r="GK15" s="80">
        <v>0</v>
      </c>
      <c r="GL15" s="45"/>
      <c r="GM15" s="45"/>
      <c r="GN15" s="45"/>
      <c r="GO15" s="7"/>
      <c r="GP15" s="7"/>
      <c r="GQ15" s="26"/>
      <c r="GR15" s="11"/>
      <c r="GS15" s="16"/>
      <c r="GT15" s="124" t="s">
        <v>105</v>
      </c>
      <c r="GU15" s="80">
        <v>0</v>
      </c>
      <c r="GV15" s="45"/>
      <c r="GW15" s="45"/>
      <c r="GX15" s="45"/>
      <c r="GY15" s="7"/>
      <c r="GZ15" s="7"/>
      <c r="HA15" s="26"/>
      <c r="HB15" s="11"/>
      <c r="HC15" s="16"/>
      <c r="HD15" s="124" t="s">
        <v>105</v>
      </c>
      <c r="HE15" s="80">
        <v>0</v>
      </c>
      <c r="HF15" s="45"/>
      <c r="HG15" s="45"/>
      <c r="HH15" s="45"/>
      <c r="HI15" s="7"/>
      <c r="HJ15" s="7"/>
      <c r="HK15" s="26"/>
      <c r="HL15" s="11"/>
      <c r="HM15" s="16"/>
      <c r="HN15" s="137"/>
      <c r="HX15" s="137"/>
      <c r="IH15" s="137"/>
    </row>
    <row xmlns:x14ac="http://schemas.microsoft.com/office/spreadsheetml/2009/9/ac" r="16" s="2" customFormat="true" x14ac:dyDescent="0.25">
      <c r="A16" s="414" t="str">
        <f ca="true">IF(ISBLANK('Data Summary'!A18),"",'Data Summary'!A18)</f>
        <v>MWI_2016_EMIS</v>
      </c>
      <c r="B16" s="125" t="s">
        <v>190</v>
      </c>
      <c r="C16" s="21">
        <v>1</v>
      </c>
      <c r="D16" s="79">
        <f>100-37.2</f>
        <v>62.8</v>
      </c>
      <c r="E16" s="45">
        <f>100-21</f>
        <v>79</v>
      </c>
      <c r="F16" s="7">
        <f>100-38.7</f>
        <v>61.3</v>
      </c>
      <c r="G16" s="7"/>
      <c r="H16" s="7">
        <f>100-39.8</f>
        <v>60.2</v>
      </c>
      <c r="I16" s="26">
        <f>100-23.8</f>
        <v>76.2</v>
      </c>
      <c r="J16" s="11"/>
      <c r="K16" s="16"/>
      <c r="L16" s="125"/>
      <c r="M16" s="21"/>
      <c r="N16" s="79"/>
      <c r="O16" s="45"/>
      <c r="P16" s="7"/>
      <c r="Q16" s="7"/>
      <c r="R16" s="7"/>
      <c r="S16" s="26"/>
      <c r="T16" s="11"/>
      <c r="U16" s="16"/>
      <c r="V16" s="125" t="s">
        <v>190</v>
      </c>
      <c r="W16" s="21">
        <v>1</v>
      </c>
      <c r="X16" s="79">
        <f>100-34.3</f>
        <v>65.7</v>
      </c>
      <c r="Y16" s="45">
        <f>100-21.7</f>
        <v>78.3</v>
      </c>
      <c r="Z16" s="7">
        <f>100-35.3</f>
        <v>64.7</v>
      </c>
      <c r="AA16" s="7"/>
      <c r="AB16" s="7">
        <f>100-36.3</f>
        <v>63.7</v>
      </c>
      <c r="AC16" s="26">
        <f>100-24.4</f>
        <v>75.599999999999994</v>
      </c>
      <c r="AD16" s="11"/>
      <c r="AE16" s="16"/>
      <c r="AF16" s="125"/>
      <c r="AG16" s="21"/>
      <c r="AH16" s="79"/>
      <c r="AI16" s="45"/>
      <c r="AJ16" s="7"/>
      <c r="AK16" s="7"/>
      <c r="AL16" s="7"/>
      <c r="AM16" s="26"/>
      <c r="AN16" s="11"/>
      <c r="AO16" s="16"/>
      <c r="AP16" s="125" t="s">
        <v>190</v>
      </c>
      <c r="AQ16" s="21">
        <v>1</v>
      </c>
      <c r="AR16" s="79">
        <f>100-31.9</f>
        <v>68.099999999999994</v>
      </c>
      <c r="AS16" s="45">
        <f>100-21.1</f>
        <v>78.900000000000006</v>
      </c>
      <c r="AT16" s="7">
        <f>100-33.1</f>
        <v>66.900000000000006</v>
      </c>
      <c r="AU16" s="7"/>
      <c r="AV16" s="7">
        <f>100-33.4</f>
        <v>66.599999999999994</v>
      </c>
      <c r="AW16" s="26">
        <f>100-23.7</f>
        <v>76.3</v>
      </c>
      <c r="AX16" s="11"/>
      <c r="AY16" s="16"/>
      <c r="AZ16" s="125"/>
      <c r="BA16" s="21"/>
      <c r="BB16" s="79"/>
      <c r="BC16" s="45"/>
      <c r="BD16" s="7"/>
      <c r="BE16" s="7"/>
      <c r="BF16" s="7"/>
      <c r="BG16" s="26"/>
      <c r="BH16" s="11"/>
      <c r="BI16" s="16"/>
      <c r="BJ16" s="125" t="s">
        <v>190</v>
      </c>
      <c r="BK16" s="21">
        <v>1</v>
      </c>
      <c r="BL16" s="79">
        <f>100-29.3</f>
        <v>70.7</v>
      </c>
      <c r="BM16" s="45">
        <f>100-23.7</f>
        <v>76.3</v>
      </c>
      <c r="BN16" s="7">
        <f>100-30.1</f>
        <v>69.900000000000006</v>
      </c>
      <c r="BO16" s="7"/>
      <c r="BP16" s="7">
        <f>100-29.5</f>
        <v>70.5</v>
      </c>
      <c r="BQ16" s="26">
        <f>100-28.4</f>
        <v>71.599999999999994</v>
      </c>
      <c r="BR16" s="11"/>
      <c r="BS16" s="16"/>
      <c r="BT16" s="125"/>
      <c r="BU16" s="21"/>
      <c r="BV16" s="79"/>
      <c r="BW16" s="45"/>
      <c r="BX16" s="7"/>
      <c r="BY16" s="7"/>
      <c r="BZ16" s="7"/>
      <c r="CA16" s="26"/>
      <c r="CB16" s="11"/>
      <c r="CC16" s="16"/>
      <c r="CD16" s="125"/>
      <c r="CE16" s="21"/>
      <c r="CF16" s="79"/>
      <c r="CG16" s="45"/>
      <c r="CH16" s="7"/>
      <c r="CI16" s="7"/>
      <c r="CJ16" s="7"/>
      <c r="CK16" s="26"/>
      <c r="CL16" s="11"/>
      <c r="CM16" s="16"/>
      <c r="CN16" s="125" t="s">
        <v>190</v>
      </c>
      <c r="CO16" s="21">
        <v>1</v>
      </c>
      <c r="CP16" s="79">
        <f>100-28.4</f>
        <v>71.599999999999994</v>
      </c>
      <c r="CQ16" s="45">
        <f>100-22.2</f>
        <v>77.8</v>
      </c>
      <c r="CR16" s="7">
        <f>100-29.3</f>
        <v>70.7</v>
      </c>
      <c r="CS16" s="7"/>
      <c r="CT16" s="7">
        <f>100-28</f>
        <v>72</v>
      </c>
      <c r="CU16" s="26">
        <f>100-30.2</f>
        <v>69.8</v>
      </c>
      <c r="CV16" s="11"/>
      <c r="CW16" s="16"/>
      <c r="CX16" s="125" t="s">
        <v>190</v>
      </c>
      <c r="CY16" s="21">
        <v>1</v>
      </c>
      <c r="CZ16" s="79">
        <f>100-28</f>
        <v>72</v>
      </c>
      <c r="DA16" s="45">
        <f>100-21.9</f>
        <v>78.099999999999994</v>
      </c>
      <c r="DB16" s="7">
        <f>100-28.6</f>
        <v>71.400000000000006</v>
      </c>
      <c r="DC16" s="7"/>
      <c r="DD16" s="7">
        <f>100-27.2</f>
        <v>72.8</v>
      </c>
      <c r="DE16" s="26">
        <f>100-31.4</f>
        <v>68.599999999999994</v>
      </c>
      <c r="DF16" s="11"/>
      <c r="DG16" s="16"/>
      <c r="DH16" s="125"/>
      <c r="DI16" s="21"/>
      <c r="DJ16" s="79"/>
      <c r="DK16" s="45"/>
      <c r="DL16" s="7"/>
      <c r="DM16" s="7"/>
      <c r="DN16" s="7"/>
      <c r="DO16" s="26"/>
      <c r="DP16" s="11"/>
      <c r="DQ16" s="16"/>
      <c r="DR16" s="125" t="s">
        <v>190</v>
      </c>
      <c r="DS16" s="21">
        <v>1</v>
      </c>
      <c r="DT16" s="79">
        <f>100-25.4</f>
        <v>74.599999999999994</v>
      </c>
      <c r="DU16" s="45">
        <f>100-21.4</f>
        <v>78.599999999999994</v>
      </c>
      <c r="DV16" s="7">
        <f>100-25.9</f>
        <v>74.099999999999994</v>
      </c>
      <c r="DW16" s="7"/>
      <c r="DX16" s="7">
        <f>100-24.1</f>
        <v>75.900000000000006</v>
      </c>
      <c r="DY16" s="26">
        <f>100-31.2</f>
        <v>68.8</v>
      </c>
      <c r="DZ16" s="11"/>
      <c r="EA16" s="16"/>
      <c r="EB16" s="125"/>
      <c r="EC16" s="21"/>
      <c r="ED16" s="79"/>
      <c r="EE16" s="45"/>
      <c r="EF16" s="7"/>
      <c r="EG16" s="7"/>
      <c r="EH16" s="7"/>
      <c r="EI16" s="26"/>
      <c r="EJ16" s="11"/>
      <c r="EK16" s="16"/>
      <c r="EL16" s="125"/>
      <c r="EM16" s="21"/>
      <c r="EN16" s="79"/>
      <c r="EO16" s="45"/>
      <c r="EP16" s="7"/>
      <c r="EQ16" s="7"/>
      <c r="ER16" s="7"/>
      <c r="ES16" s="26"/>
      <c r="ET16" s="11"/>
      <c r="EU16" s="16"/>
      <c r="EV16" s="125"/>
      <c r="EW16" s="21"/>
      <c r="EX16" s="79"/>
      <c r="EY16" s="45"/>
      <c r="EZ16" s="7"/>
      <c r="FA16" s="7"/>
      <c r="FB16" s="7"/>
      <c r="FC16" s="26"/>
      <c r="FD16" s="11"/>
      <c r="FE16" s="16"/>
      <c r="FF16" s="125" t="s">
        <v>268</v>
      </c>
      <c r="FG16" s="6">
        <v>1</v>
      </c>
      <c r="FH16" s="198">
        <v>0</v>
      </c>
      <c r="FI16" s="198"/>
      <c r="FJ16" s="198">
        <v>0</v>
      </c>
      <c r="FK16" s="198"/>
      <c r="FL16" s="45"/>
      <c r="FM16" s="66"/>
      <c r="FN16" s="11"/>
      <c r="FO16" s="16"/>
      <c r="FP16" s="125"/>
      <c r="FQ16" s="21"/>
      <c r="FR16" s="79"/>
      <c r="FS16" s="45"/>
      <c r="FT16" s="7"/>
      <c r="FU16" s="7"/>
      <c r="FV16" s="7"/>
      <c r="FW16" s="26"/>
      <c r="FX16" s="11"/>
      <c r="FY16" s="16"/>
      <c r="FZ16" s="125"/>
      <c r="GA16" s="21"/>
      <c r="GB16" s="79"/>
      <c r="GC16" s="45"/>
      <c r="GD16" s="7"/>
      <c r="GE16" s="7"/>
      <c r="GF16" s="7"/>
      <c r="GG16" s="26"/>
      <c r="GH16" s="11"/>
      <c r="GI16" s="16"/>
      <c r="GJ16" s="125"/>
      <c r="GK16" s="21"/>
      <c r="GL16" s="79"/>
      <c r="GM16" s="45"/>
      <c r="GN16" s="7"/>
      <c r="GO16" s="7"/>
      <c r="GP16" s="7"/>
      <c r="GQ16" s="26"/>
      <c r="GR16" s="11"/>
      <c r="GS16" s="16"/>
      <c r="GT16" s="125"/>
      <c r="GU16" s="21"/>
      <c r="GV16" s="79"/>
      <c r="GW16" s="45"/>
      <c r="GX16" s="7"/>
      <c r="GY16" s="7"/>
      <c r="GZ16" s="7"/>
      <c r="HA16" s="26"/>
      <c r="HB16" s="11"/>
      <c r="HC16" s="16"/>
      <c r="HD16" s="125"/>
      <c r="HE16" s="21"/>
      <c r="HF16" s="79"/>
      <c r="HG16" s="45"/>
      <c r="HH16" s="7"/>
      <c r="HI16" s="7"/>
      <c r="HJ16" s="7"/>
      <c r="HK16" s="26"/>
      <c r="HL16" s="11"/>
      <c r="HM16" s="16"/>
      <c r="HN16" s="137"/>
      <c r="HX16" s="137"/>
      <c r="IH16" s="137"/>
    </row>
    <row xmlns:x14ac="http://schemas.microsoft.com/office/spreadsheetml/2009/9/ac" r="17" s="2" customFormat="true" x14ac:dyDescent="0.25">
      <c r="A17" s="414" t="str">
        <f ca="true">IF(ISBLANK('Data Summary'!A19),"",'Data Summary'!A19)</f>
        <v>MWI_2016_UIS</v>
      </c>
      <c r="B17" s="125"/>
      <c r="C17" s="22"/>
      <c r="D17" s="45"/>
      <c r="E17" s="7"/>
      <c r="F17" s="7"/>
      <c r="G17" s="7"/>
      <c r="H17" s="7"/>
      <c r="I17" s="26"/>
      <c r="J17" s="11"/>
      <c r="K17" s="16"/>
      <c r="L17" s="125"/>
      <c r="M17" s="22"/>
      <c r="N17" s="45"/>
      <c r="O17" s="7"/>
      <c r="P17" s="7"/>
      <c r="Q17" s="7"/>
      <c r="R17" s="7"/>
      <c r="S17" s="26"/>
      <c r="T17" s="11"/>
      <c r="U17" s="16"/>
      <c r="V17" s="125"/>
      <c r="W17" s="22"/>
      <c r="X17" s="45"/>
      <c r="Y17" s="7"/>
      <c r="Z17" s="7"/>
      <c r="AA17" s="7"/>
      <c r="AB17" s="7"/>
      <c r="AC17" s="26"/>
      <c r="AD17" s="11"/>
      <c r="AE17" s="16"/>
      <c r="AF17" s="125"/>
      <c r="AG17" s="22"/>
      <c r="AH17" s="45"/>
      <c r="AI17" s="7"/>
      <c r="AJ17" s="7"/>
      <c r="AK17" s="7"/>
      <c r="AL17" s="7"/>
      <c r="AM17" s="26"/>
      <c r="AN17" s="11"/>
      <c r="AO17" s="16"/>
      <c r="AP17" s="125"/>
      <c r="AQ17" s="22"/>
      <c r="AR17" s="45"/>
      <c r="AS17" s="7"/>
      <c r="AT17" s="7"/>
      <c r="AU17" s="7"/>
      <c r="AV17" s="7"/>
      <c r="AW17" s="26"/>
      <c r="AX17" s="11"/>
      <c r="AY17" s="16"/>
      <c r="AZ17" s="125"/>
      <c r="BA17" s="22"/>
      <c r="BB17" s="45"/>
      <c r="BC17" s="7"/>
      <c r="BD17" s="7"/>
      <c r="BE17" s="7"/>
      <c r="BF17" s="7"/>
      <c r="BG17" s="26"/>
      <c r="BH17" s="11"/>
      <c r="BI17" s="16"/>
      <c r="BJ17" s="125"/>
      <c r="BK17" s="22"/>
      <c r="BL17" s="45"/>
      <c r="BM17" s="7"/>
      <c r="BN17" s="7"/>
      <c r="BO17" s="7"/>
      <c r="BP17" s="7"/>
      <c r="BQ17" s="26"/>
      <c r="BR17" s="11"/>
      <c r="BS17" s="16"/>
      <c r="BT17" s="125"/>
      <c r="BU17" s="22"/>
      <c r="BV17" s="45"/>
      <c r="BW17" s="7"/>
      <c r="BX17" s="7"/>
      <c r="BY17" s="7"/>
      <c r="BZ17" s="7"/>
      <c r="CA17" s="26"/>
      <c r="CB17" s="11"/>
      <c r="CC17" s="16"/>
      <c r="CD17" s="125"/>
      <c r="CE17" s="22"/>
      <c r="CF17" s="45"/>
      <c r="CG17" s="7"/>
      <c r="CH17" s="7"/>
      <c r="CI17" s="7"/>
      <c r="CJ17" s="7"/>
      <c r="CK17" s="26"/>
      <c r="CL17" s="11"/>
      <c r="CM17" s="16"/>
      <c r="CN17" s="125"/>
      <c r="CO17" s="22"/>
      <c r="CP17" s="45"/>
      <c r="CQ17" s="7"/>
      <c r="CR17" s="7"/>
      <c r="CS17" s="7"/>
      <c r="CT17" s="7"/>
      <c r="CU17" s="26"/>
      <c r="CV17" s="11"/>
      <c r="CW17" s="16"/>
      <c r="CX17" s="125"/>
      <c r="CY17" s="22"/>
      <c r="CZ17" s="45"/>
      <c r="DA17" s="7"/>
      <c r="DB17" s="7"/>
      <c r="DC17" s="7"/>
      <c r="DD17" s="7"/>
      <c r="DE17" s="26"/>
      <c r="DF17" s="11"/>
      <c r="DG17" s="16"/>
      <c r="DH17" s="125"/>
      <c r="DI17" s="22"/>
      <c r="DJ17" s="45"/>
      <c r="DK17" s="7"/>
      <c r="DL17" s="7"/>
      <c r="DM17" s="7"/>
      <c r="DN17" s="7"/>
      <c r="DO17" s="26"/>
      <c r="DP17" s="11"/>
      <c r="DQ17" s="16"/>
      <c r="DR17" s="125"/>
      <c r="DS17" s="22"/>
      <c r="DT17" s="45"/>
      <c r="DU17" s="7"/>
      <c r="DV17" s="7"/>
      <c r="DW17" s="7"/>
      <c r="DX17" s="7"/>
      <c r="DY17" s="26"/>
      <c r="DZ17" s="11"/>
      <c r="EA17" s="16"/>
      <c r="EB17" s="125"/>
      <c r="EC17" s="22"/>
      <c r="ED17" s="45"/>
      <c r="EE17" s="7"/>
      <c r="EF17" s="7"/>
      <c r="EG17" s="7"/>
      <c r="EH17" s="7"/>
      <c r="EI17" s="26"/>
      <c r="EJ17" s="11"/>
      <c r="EK17" s="16"/>
      <c r="EL17" s="125"/>
      <c r="EM17" s="22"/>
      <c r="EN17" s="45"/>
      <c r="EO17" s="7"/>
      <c r="EP17" s="7"/>
      <c r="EQ17" s="7"/>
      <c r="ER17" s="7"/>
      <c r="ES17" s="26"/>
      <c r="ET17" s="11"/>
      <c r="EU17" s="16"/>
      <c r="EV17" s="125"/>
      <c r="EW17" s="22"/>
      <c r="EX17" s="45"/>
      <c r="EY17" s="7"/>
      <c r="EZ17" s="7"/>
      <c r="FA17" s="7"/>
      <c r="FB17" s="7"/>
      <c r="FC17" s="26"/>
      <c r="FD17" s="11"/>
      <c r="FE17" s="16"/>
      <c r="FF17" s="125" t="s">
        <v>269</v>
      </c>
      <c r="FG17" s="200">
        <v>1</v>
      </c>
      <c r="FH17" s="198">
        <v>50.588239999999999</v>
      </c>
      <c r="FI17" s="198"/>
      <c r="FJ17" s="198">
        <v>50.588239999999999</v>
      </c>
      <c r="FK17" s="198"/>
      <c r="FL17" s="198"/>
      <c r="FM17" s="26"/>
      <c r="FN17" s="11"/>
      <c r="FO17" s="16"/>
      <c r="FP17" s="125"/>
      <c r="FQ17" s="22"/>
      <c r="FR17" s="45"/>
      <c r="FS17" s="7"/>
      <c r="FT17" s="7"/>
      <c r="FU17" s="7"/>
      <c r="FV17" s="7"/>
      <c r="FW17" s="26"/>
      <c r="FX17" s="11"/>
      <c r="FY17" s="16"/>
      <c r="FZ17" s="125"/>
      <c r="GA17" s="22"/>
      <c r="GB17" s="45"/>
      <c r="GC17" s="7"/>
      <c r="GD17" s="7"/>
      <c r="GE17" s="7"/>
      <c r="GF17" s="7"/>
      <c r="GG17" s="26"/>
      <c r="GH17" s="11"/>
      <c r="GI17" s="16"/>
      <c r="GJ17" s="125"/>
      <c r="GK17" s="22"/>
      <c r="GL17" s="45"/>
      <c r="GM17" s="7"/>
      <c r="GN17" s="7"/>
      <c r="GO17" s="7"/>
      <c r="GP17" s="7"/>
      <c r="GQ17" s="26"/>
      <c r="GR17" s="11"/>
      <c r="GS17" s="16"/>
      <c r="GT17" s="125"/>
      <c r="GU17" s="22"/>
      <c r="GV17" s="45"/>
      <c r="GW17" s="7"/>
      <c r="GX17" s="7"/>
      <c r="GY17" s="7"/>
      <c r="GZ17" s="7"/>
      <c r="HA17" s="26"/>
      <c r="HB17" s="11"/>
      <c r="HC17" s="16"/>
      <c r="HD17" s="125"/>
      <c r="HE17" s="22"/>
      <c r="HF17" s="45"/>
      <c r="HG17" s="7"/>
      <c r="HH17" s="7"/>
      <c r="HI17" s="7"/>
      <c r="HJ17" s="7"/>
      <c r="HK17" s="26"/>
      <c r="HL17" s="11"/>
      <c r="HM17" s="16"/>
      <c r="HN17" s="137"/>
      <c r="HX17" s="137"/>
      <c r="IH17" s="137"/>
    </row>
    <row xmlns:x14ac="http://schemas.microsoft.com/office/spreadsheetml/2009/9/ac" r="18" s="2" customFormat="true" x14ac:dyDescent="0.25">
      <c r="A18" s="414" t="str">
        <f ca="true">IF(ISBLANK('Data Summary'!A20),"",'Data Summary'!A20)</f>
        <v>MWI_2017_EMIS</v>
      </c>
      <c r="B18" s="125"/>
      <c r="C18" s="22"/>
      <c r="D18" s="7"/>
      <c r="E18" s="7"/>
      <c r="F18" s="7"/>
      <c r="G18" s="7"/>
      <c r="H18" s="7"/>
      <c r="I18" s="26"/>
      <c r="J18" s="11"/>
      <c r="K18" s="16"/>
      <c r="L18" s="125"/>
      <c r="M18" s="22"/>
      <c r="N18" s="7"/>
      <c r="O18" s="7"/>
      <c r="P18" s="7"/>
      <c r="Q18" s="7"/>
      <c r="R18" s="7"/>
      <c r="S18" s="26"/>
      <c r="T18" s="11"/>
      <c r="U18" s="16"/>
      <c r="V18" s="125"/>
      <c r="W18" s="22"/>
      <c r="X18" s="7"/>
      <c r="Y18" s="7"/>
      <c r="Z18" s="7"/>
      <c r="AA18" s="7"/>
      <c r="AB18" s="7"/>
      <c r="AC18" s="26"/>
      <c r="AD18" s="11"/>
      <c r="AE18" s="16"/>
      <c r="AF18" s="125"/>
      <c r="AG18" s="22"/>
      <c r="AH18" s="7"/>
      <c r="AI18" s="7"/>
      <c r="AJ18" s="7"/>
      <c r="AK18" s="7"/>
      <c r="AL18" s="7"/>
      <c r="AM18" s="26"/>
      <c r="AN18" s="11"/>
      <c r="AO18" s="16"/>
      <c r="AP18" s="125"/>
      <c r="AQ18" s="22"/>
      <c r="AR18" s="7"/>
      <c r="AS18" s="7"/>
      <c r="AT18" s="7"/>
      <c r="AU18" s="7"/>
      <c r="AV18" s="7"/>
      <c r="AW18" s="26"/>
      <c r="AX18" s="11"/>
      <c r="AY18" s="16"/>
      <c r="AZ18" s="125"/>
      <c r="BA18" s="22"/>
      <c r="BB18" s="7"/>
      <c r="BC18" s="7"/>
      <c r="BD18" s="7"/>
      <c r="BE18" s="7"/>
      <c r="BF18" s="7"/>
      <c r="BG18" s="26"/>
      <c r="BH18" s="11"/>
      <c r="BI18" s="16"/>
      <c r="BJ18" s="125"/>
      <c r="BK18" s="22"/>
      <c r="BL18" s="7"/>
      <c r="BM18" s="7"/>
      <c r="BN18" s="7"/>
      <c r="BO18" s="7"/>
      <c r="BP18" s="7"/>
      <c r="BQ18" s="26"/>
      <c r="BR18" s="11"/>
      <c r="BS18" s="16"/>
      <c r="BT18" s="125"/>
      <c r="BU18" s="22"/>
      <c r="BV18" s="7"/>
      <c r="BW18" s="7"/>
      <c r="BX18" s="7"/>
      <c r="BY18" s="7"/>
      <c r="BZ18" s="7"/>
      <c r="CA18" s="26"/>
      <c r="CB18" s="11"/>
      <c r="CC18" s="16"/>
      <c r="CD18" s="125"/>
      <c r="CE18" s="22"/>
      <c r="CF18" s="7"/>
      <c r="CG18" s="7"/>
      <c r="CH18" s="7"/>
      <c r="CI18" s="7"/>
      <c r="CJ18" s="7"/>
      <c r="CK18" s="26"/>
      <c r="CL18" s="11"/>
      <c r="CM18" s="16"/>
      <c r="CN18" s="125"/>
      <c r="CO18" s="22"/>
      <c r="CP18" s="7"/>
      <c r="CQ18" s="7"/>
      <c r="CR18" s="7"/>
      <c r="CS18" s="7"/>
      <c r="CT18" s="7"/>
      <c r="CU18" s="26"/>
      <c r="CV18" s="11"/>
      <c r="CW18" s="16"/>
      <c r="CX18" s="125"/>
      <c r="CY18" s="22"/>
      <c r="CZ18" s="7"/>
      <c r="DA18" s="7"/>
      <c r="DB18" s="7"/>
      <c r="DC18" s="7"/>
      <c r="DD18" s="7"/>
      <c r="DE18" s="26"/>
      <c r="DF18" s="11"/>
      <c r="DG18" s="16"/>
      <c r="DH18" s="125"/>
      <c r="DI18" s="22"/>
      <c r="DJ18" s="7"/>
      <c r="DK18" s="7"/>
      <c r="DL18" s="7"/>
      <c r="DM18" s="7"/>
      <c r="DN18" s="7"/>
      <c r="DO18" s="26"/>
      <c r="DP18" s="11"/>
      <c r="DQ18" s="16"/>
      <c r="DR18" s="125"/>
      <c r="DS18" s="22"/>
      <c r="DT18" s="7"/>
      <c r="DU18" s="7"/>
      <c r="DV18" s="7"/>
      <c r="DW18" s="7"/>
      <c r="DX18" s="7"/>
      <c r="DY18" s="26"/>
      <c r="DZ18" s="11"/>
      <c r="EA18" s="16"/>
      <c r="EB18" s="125"/>
      <c r="EC18" s="22"/>
      <c r="ED18" s="7"/>
      <c r="EE18" s="7"/>
      <c r="EF18" s="7"/>
      <c r="EG18" s="7"/>
      <c r="EH18" s="7"/>
      <c r="EI18" s="26"/>
      <c r="EJ18" s="11"/>
      <c r="EK18" s="16"/>
      <c r="EL18" s="125"/>
      <c r="EM18" s="22"/>
      <c r="EN18" s="7"/>
      <c r="EO18" s="7"/>
      <c r="EP18" s="7"/>
      <c r="EQ18" s="7"/>
      <c r="ER18" s="7"/>
      <c r="ES18" s="26"/>
      <c r="ET18" s="11"/>
      <c r="EU18" s="16"/>
      <c r="EV18" s="125"/>
      <c r="EW18" s="22"/>
      <c r="EX18" s="7"/>
      <c r="EY18" s="7"/>
      <c r="EZ18" s="7"/>
      <c r="FA18" s="7"/>
      <c r="FB18" s="7"/>
      <c r="FC18" s="26"/>
      <c r="FD18" s="11"/>
      <c r="FE18" s="16"/>
      <c r="FF18" s="125" t="s">
        <v>270</v>
      </c>
      <c r="FG18" s="200">
        <v>1</v>
      </c>
      <c r="FH18" s="198">
        <v>0</v>
      </c>
      <c r="FI18" s="198"/>
      <c r="FJ18" s="198">
        <v>0</v>
      </c>
      <c r="FK18" s="198"/>
      <c r="FL18" s="198"/>
      <c r="FM18" s="26"/>
      <c r="FN18" s="11"/>
      <c r="FO18" s="16"/>
      <c r="FP18" s="125"/>
      <c r="FQ18" s="22"/>
      <c r="FR18" s="7"/>
      <c r="FS18" s="7"/>
      <c r="FT18" s="7"/>
      <c r="FU18" s="7"/>
      <c r="FV18" s="7"/>
      <c r="FW18" s="26"/>
      <c r="FX18" s="11"/>
      <c r="FY18" s="16"/>
      <c r="FZ18" s="125"/>
      <c r="GA18" s="22"/>
      <c r="GB18" s="7"/>
      <c r="GC18" s="7"/>
      <c r="GD18" s="7"/>
      <c r="GE18" s="7"/>
      <c r="GF18" s="7"/>
      <c r="GG18" s="26"/>
      <c r="GH18" s="11"/>
      <c r="GI18" s="16"/>
      <c r="GJ18" s="125"/>
      <c r="GK18" s="22"/>
      <c r="GL18" s="7"/>
      <c r="GM18" s="7"/>
      <c r="GN18" s="7"/>
      <c r="GO18" s="7"/>
      <c r="GP18" s="7"/>
      <c r="GQ18" s="26"/>
      <c r="GR18" s="11"/>
      <c r="GS18" s="16"/>
      <c r="GT18" s="125"/>
      <c r="GU18" s="22"/>
      <c r="GV18" s="7"/>
      <c r="GW18" s="7"/>
      <c r="GX18" s="7"/>
      <c r="GY18" s="7"/>
      <c r="GZ18" s="7"/>
      <c r="HA18" s="26"/>
      <c r="HB18" s="11"/>
      <c r="HC18" s="16"/>
      <c r="HD18" s="125"/>
      <c r="HE18" s="22"/>
      <c r="HF18" s="7"/>
      <c r="HG18" s="7"/>
      <c r="HH18" s="7"/>
      <c r="HI18" s="7"/>
      <c r="HJ18" s="7"/>
      <c r="HK18" s="26"/>
      <c r="HL18" s="11"/>
      <c r="HM18" s="16"/>
      <c r="HN18" s="137"/>
      <c r="HX18" s="137"/>
      <c r="IH18" s="137"/>
    </row>
    <row xmlns:x14ac="http://schemas.microsoft.com/office/spreadsheetml/2009/9/ac" r="19" s="2" customFormat="true" x14ac:dyDescent="0.25">
      <c r="A19" s="414" t="str">
        <f ca="true">IF(ISBLANK('Data Summary'!A21),"",'Data Summary'!A21)</f>
        <v>MWI_2017_UIS</v>
      </c>
      <c r="B19" s="125"/>
      <c r="C19" s="22"/>
      <c r="D19" s="7"/>
      <c r="E19" s="7"/>
      <c r="F19" s="67"/>
      <c r="G19" s="7"/>
      <c r="H19" s="7"/>
      <c r="I19" s="26"/>
      <c r="J19" s="11"/>
      <c r="K19" s="16"/>
      <c r="L19" s="125"/>
      <c r="M19" s="22"/>
      <c r="N19" s="7"/>
      <c r="O19" s="7"/>
      <c r="P19" s="67"/>
      <c r="Q19" s="7"/>
      <c r="R19" s="7"/>
      <c r="S19" s="26"/>
      <c r="T19" s="11"/>
      <c r="U19" s="16"/>
      <c r="V19" s="125"/>
      <c r="W19" s="22"/>
      <c r="X19" s="7"/>
      <c r="Y19" s="7"/>
      <c r="Z19" s="67"/>
      <c r="AA19" s="7"/>
      <c r="AB19" s="7"/>
      <c r="AC19" s="26"/>
      <c r="AD19" s="11"/>
      <c r="AE19" s="16"/>
      <c r="AF19" s="125"/>
      <c r="AG19" s="22"/>
      <c r="AH19" s="7"/>
      <c r="AI19" s="7"/>
      <c r="AJ19" s="67"/>
      <c r="AK19" s="7"/>
      <c r="AL19" s="7"/>
      <c r="AM19" s="26"/>
      <c r="AN19" s="11"/>
      <c r="AO19" s="16"/>
      <c r="AP19" s="125"/>
      <c r="AQ19" s="22"/>
      <c r="AR19" s="7"/>
      <c r="AS19" s="7"/>
      <c r="AT19" s="67"/>
      <c r="AU19" s="7"/>
      <c r="AV19" s="7"/>
      <c r="AW19" s="26"/>
      <c r="AX19" s="11"/>
      <c r="AY19" s="16"/>
      <c r="AZ19" s="125"/>
      <c r="BA19" s="22"/>
      <c r="BB19" s="7"/>
      <c r="BC19" s="7"/>
      <c r="BD19" s="67"/>
      <c r="BE19" s="7"/>
      <c r="BF19" s="7"/>
      <c r="BG19" s="26"/>
      <c r="BH19" s="11"/>
      <c r="BI19" s="16"/>
      <c r="BJ19" s="125"/>
      <c r="BK19" s="22"/>
      <c r="BL19" s="7"/>
      <c r="BM19" s="7"/>
      <c r="BN19" s="67"/>
      <c r="BO19" s="7"/>
      <c r="BP19" s="7"/>
      <c r="BQ19" s="26"/>
      <c r="BR19" s="11"/>
      <c r="BS19" s="16"/>
      <c r="BT19" s="125"/>
      <c r="BU19" s="22"/>
      <c r="BV19" s="7"/>
      <c r="BW19" s="7"/>
      <c r="BX19" s="67"/>
      <c r="BY19" s="7"/>
      <c r="BZ19" s="7"/>
      <c r="CA19" s="26"/>
      <c r="CB19" s="11"/>
      <c r="CC19" s="16"/>
      <c r="CD19" s="125"/>
      <c r="CE19" s="22"/>
      <c r="CF19" s="7"/>
      <c r="CG19" s="7"/>
      <c r="CH19" s="67"/>
      <c r="CI19" s="7"/>
      <c r="CJ19" s="7"/>
      <c r="CK19" s="26"/>
      <c r="CL19" s="11"/>
      <c r="CM19" s="16"/>
      <c r="CN19" s="125"/>
      <c r="CO19" s="22"/>
      <c r="CP19" s="7"/>
      <c r="CQ19" s="7"/>
      <c r="CR19" s="67"/>
      <c r="CS19" s="7"/>
      <c r="CT19" s="7"/>
      <c r="CU19" s="26"/>
      <c r="CV19" s="11"/>
      <c r="CW19" s="16"/>
      <c r="CX19" s="125"/>
      <c r="CY19" s="22"/>
      <c r="CZ19" s="7"/>
      <c r="DA19" s="7"/>
      <c r="DB19" s="67"/>
      <c r="DC19" s="7"/>
      <c r="DD19" s="7"/>
      <c r="DE19" s="26"/>
      <c r="DF19" s="11"/>
      <c r="DG19" s="16"/>
      <c r="DH19" s="125"/>
      <c r="DI19" s="22"/>
      <c r="DJ19" s="7"/>
      <c r="DK19" s="7"/>
      <c r="DL19" s="67"/>
      <c r="DM19" s="7"/>
      <c r="DN19" s="7"/>
      <c r="DO19" s="26"/>
      <c r="DP19" s="11"/>
      <c r="DQ19" s="16"/>
      <c r="DR19" s="125"/>
      <c r="DS19" s="22"/>
      <c r="DT19" s="7"/>
      <c r="DU19" s="7"/>
      <c r="DV19" s="67"/>
      <c r="DW19" s="7"/>
      <c r="DX19" s="7"/>
      <c r="DY19" s="26"/>
      <c r="DZ19" s="11"/>
      <c r="EA19" s="16"/>
      <c r="EB19" s="125"/>
      <c r="EC19" s="22"/>
      <c r="ED19" s="7"/>
      <c r="EE19" s="7"/>
      <c r="EF19" s="67"/>
      <c r="EG19" s="7"/>
      <c r="EH19" s="7"/>
      <c r="EI19" s="26"/>
      <c r="EJ19" s="11"/>
      <c r="EK19" s="16"/>
      <c r="EL19" s="125"/>
      <c r="EM19" s="22"/>
      <c r="EN19" s="7"/>
      <c r="EO19" s="7"/>
      <c r="EP19" s="67"/>
      <c r="EQ19" s="7"/>
      <c r="ER19" s="7"/>
      <c r="ES19" s="26"/>
      <c r="ET19" s="11"/>
      <c r="EU19" s="16"/>
      <c r="EV19" s="125"/>
      <c r="EW19" s="22"/>
      <c r="EX19" s="7"/>
      <c r="EY19" s="7"/>
      <c r="EZ19" s="67"/>
      <c r="FA19" s="7"/>
      <c r="FB19" s="7"/>
      <c r="FC19" s="26"/>
      <c r="FD19" s="11"/>
      <c r="FE19" s="16"/>
      <c r="FF19" s="125" t="s">
        <v>271</v>
      </c>
      <c r="FG19" s="200">
        <v>1</v>
      </c>
      <c r="FH19" s="67">
        <v>2.3529399999999998</v>
      </c>
      <c r="FI19" s="198"/>
      <c r="FJ19" s="67">
        <v>2.3529399999999998</v>
      </c>
      <c r="FK19" s="198"/>
      <c r="FL19" s="198"/>
      <c r="FM19" s="26"/>
      <c r="FN19" s="11"/>
      <c r="FO19" s="16"/>
      <c r="FP19" s="125"/>
      <c r="FQ19" s="22"/>
      <c r="FR19" s="7"/>
      <c r="FS19" s="7"/>
      <c r="FT19" s="67"/>
      <c r="FU19" s="7"/>
      <c r="FV19" s="7"/>
      <c r="FW19" s="26"/>
      <c r="FX19" s="11"/>
      <c r="FY19" s="16"/>
      <c r="FZ19" s="125"/>
      <c r="GA19" s="22"/>
      <c r="GB19" s="7"/>
      <c r="GC19" s="7"/>
      <c r="GD19" s="67"/>
      <c r="GE19" s="7"/>
      <c r="GF19" s="7"/>
      <c r="GG19" s="26"/>
      <c r="GH19" s="11"/>
      <c r="GI19" s="16"/>
      <c r="GJ19" s="125"/>
      <c r="GK19" s="22"/>
      <c r="GL19" s="7"/>
      <c r="GM19" s="7"/>
      <c r="GN19" s="67"/>
      <c r="GO19" s="7"/>
      <c r="GP19" s="7"/>
      <c r="GQ19" s="26"/>
      <c r="GR19" s="11"/>
      <c r="GS19" s="16"/>
      <c r="GT19" s="125"/>
      <c r="GU19" s="22"/>
      <c r="GV19" s="7"/>
      <c r="GW19" s="7"/>
      <c r="GX19" s="67"/>
      <c r="GY19" s="7"/>
      <c r="GZ19" s="7"/>
      <c r="HA19" s="26"/>
      <c r="HB19" s="11"/>
      <c r="HC19" s="16"/>
      <c r="HD19" s="125"/>
      <c r="HE19" s="22"/>
      <c r="HF19" s="7"/>
      <c r="HG19" s="7"/>
      <c r="HH19" s="67"/>
      <c r="HI19" s="7"/>
      <c r="HJ19" s="7"/>
      <c r="HK19" s="26"/>
      <c r="HL19" s="11"/>
      <c r="HM19" s="16"/>
      <c r="HN19" s="137"/>
      <c r="HX19" s="137"/>
      <c r="IH19" s="137"/>
    </row>
    <row xmlns:x14ac="http://schemas.microsoft.com/office/spreadsheetml/2009/9/ac" r="20" s="2" customFormat="true" x14ac:dyDescent="0.25">
      <c r="A20" s="414" t="str">
        <f ca="true">IF(ISBLANK('Data Summary'!A22),"",'Data Summary'!A22)</f>
        <v>MWI_2017_WV</v>
      </c>
      <c r="B20" s="125"/>
      <c r="C20" s="21"/>
      <c r="D20" s="7"/>
      <c r="E20" s="67"/>
      <c r="F20" s="67"/>
      <c r="G20" s="7"/>
      <c r="H20" s="7"/>
      <c r="I20" s="26"/>
      <c r="J20" s="11"/>
      <c r="K20" s="16"/>
      <c r="L20" s="125"/>
      <c r="M20" s="21"/>
      <c r="N20" s="7"/>
      <c r="O20" s="67"/>
      <c r="P20" s="67"/>
      <c r="Q20" s="7"/>
      <c r="R20" s="7"/>
      <c r="S20" s="26"/>
      <c r="T20" s="11"/>
      <c r="U20" s="16"/>
      <c r="V20" s="125"/>
      <c r="W20" s="21"/>
      <c r="X20" s="7"/>
      <c r="Y20" s="67"/>
      <c r="Z20" s="67"/>
      <c r="AA20" s="7"/>
      <c r="AB20" s="7"/>
      <c r="AC20" s="26"/>
      <c r="AD20" s="11"/>
      <c r="AE20" s="16"/>
      <c r="AF20" s="125"/>
      <c r="AG20" s="21"/>
      <c r="AH20" s="7"/>
      <c r="AI20" s="67"/>
      <c r="AJ20" s="67"/>
      <c r="AK20" s="7"/>
      <c r="AL20" s="7"/>
      <c r="AM20" s="26"/>
      <c r="AN20" s="11"/>
      <c r="AO20" s="16"/>
      <c r="AP20" s="125"/>
      <c r="AQ20" s="21"/>
      <c r="AR20" s="7"/>
      <c r="AS20" s="67"/>
      <c r="AT20" s="67"/>
      <c r="AU20" s="7"/>
      <c r="AV20" s="7"/>
      <c r="AW20" s="26"/>
      <c r="AX20" s="11"/>
      <c r="AY20" s="16"/>
      <c r="AZ20" s="125"/>
      <c r="BA20" s="21"/>
      <c r="BB20" s="7"/>
      <c r="BC20" s="67"/>
      <c r="BD20" s="67"/>
      <c r="BE20" s="7"/>
      <c r="BF20" s="7"/>
      <c r="BG20" s="26"/>
      <c r="BH20" s="11"/>
      <c r="BI20" s="16"/>
      <c r="BJ20" s="125"/>
      <c r="BK20" s="21"/>
      <c r="BL20" s="7"/>
      <c r="BM20" s="67"/>
      <c r="BN20" s="67"/>
      <c r="BO20" s="7"/>
      <c r="BP20" s="7"/>
      <c r="BQ20" s="26"/>
      <c r="BR20" s="11"/>
      <c r="BS20" s="16"/>
      <c r="BT20" s="125"/>
      <c r="BU20" s="21"/>
      <c r="BV20" s="7"/>
      <c r="BW20" s="67"/>
      <c r="BX20" s="67"/>
      <c r="BY20" s="7"/>
      <c r="BZ20" s="7"/>
      <c r="CA20" s="26"/>
      <c r="CB20" s="11"/>
      <c r="CC20" s="16"/>
      <c r="CD20" s="125"/>
      <c r="CE20" s="21"/>
      <c r="CF20" s="7"/>
      <c r="CG20" s="67"/>
      <c r="CH20" s="67"/>
      <c r="CI20" s="7"/>
      <c r="CJ20" s="7"/>
      <c r="CK20" s="26"/>
      <c r="CL20" s="11"/>
      <c r="CM20" s="16"/>
      <c r="CN20" s="125"/>
      <c r="CO20" s="21"/>
      <c r="CP20" s="7"/>
      <c r="CQ20" s="67"/>
      <c r="CR20" s="67"/>
      <c r="CS20" s="7"/>
      <c r="CT20" s="7"/>
      <c r="CU20" s="26"/>
      <c r="CV20" s="11"/>
      <c r="CW20" s="16"/>
      <c r="CX20" s="125"/>
      <c r="CY20" s="21"/>
      <c r="CZ20" s="7"/>
      <c r="DA20" s="67"/>
      <c r="DB20" s="67"/>
      <c r="DC20" s="7"/>
      <c r="DD20" s="7"/>
      <c r="DE20" s="26"/>
      <c r="DF20" s="11"/>
      <c r="DG20" s="16"/>
      <c r="DH20" s="125"/>
      <c r="DI20" s="21"/>
      <c r="DJ20" s="7"/>
      <c r="DK20" s="67"/>
      <c r="DL20" s="67"/>
      <c r="DM20" s="7"/>
      <c r="DN20" s="7"/>
      <c r="DO20" s="26"/>
      <c r="DP20" s="11"/>
      <c r="DQ20" s="16"/>
      <c r="DR20" s="125"/>
      <c r="DS20" s="21"/>
      <c r="DT20" s="7"/>
      <c r="DU20" s="67"/>
      <c r="DV20" s="67"/>
      <c r="DW20" s="7"/>
      <c r="DX20" s="7"/>
      <c r="DY20" s="26"/>
      <c r="DZ20" s="11"/>
      <c r="EA20" s="16"/>
      <c r="EB20" s="125"/>
      <c r="EC20" s="21"/>
      <c r="ED20" s="7"/>
      <c r="EE20" s="67"/>
      <c r="EF20" s="67"/>
      <c r="EG20" s="7"/>
      <c r="EH20" s="7"/>
      <c r="EI20" s="26"/>
      <c r="EJ20" s="11"/>
      <c r="EK20" s="16"/>
      <c r="EL20" s="125"/>
      <c r="EM20" s="21"/>
      <c r="EN20" s="7"/>
      <c r="EO20" s="67"/>
      <c r="EP20" s="67"/>
      <c r="EQ20" s="7"/>
      <c r="ER20" s="7"/>
      <c r="ES20" s="26"/>
      <c r="ET20" s="11"/>
      <c r="EU20" s="16"/>
      <c r="EV20" s="125"/>
      <c r="EW20" s="21"/>
      <c r="EX20" s="7"/>
      <c r="EY20" s="67"/>
      <c r="EZ20" s="67"/>
      <c r="FA20" s="7"/>
      <c r="FB20" s="7"/>
      <c r="FC20" s="26"/>
      <c r="FD20" s="11"/>
      <c r="FE20" s="16"/>
      <c r="FF20" s="125" t="s">
        <v>272</v>
      </c>
      <c r="FG20" s="21">
        <v>1</v>
      </c>
      <c r="FH20" s="67">
        <v>23.529409999999999</v>
      </c>
      <c r="FI20" s="67"/>
      <c r="FJ20" s="67">
        <v>23.529409999999999</v>
      </c>
      <c r="FK20" s="198"/>
      <c r="FL20" s="198"/>
      <c r="FM20" s="26"/>
      <c r="FN20" s="11"/>
      <c r="FO20" s="16"/>
      <c r="FP20" s="125"/>
      <c r="FQ20" s="21"/>
      <c r="FR20" s="7"/>
      <c r="FS20" s="67"/>
      <c r="FT20" s="67"/>
      <c r="FU20" s="7"/>
      <c r="FV20" s="7"/>
      <c r="FW20" s="26"/>
      <c r="FX20" s="11"/>
      <c r="FY20" s="16"/>
      <c r="FZ20" s="125"/>
      <c r="GA20" s="21"/>
      <c r="GB20" s="7"/>
      <c r="GC20" s="67"/>
      <c r="GD20" s="67"/>
      <c r="GE20" s="7"/>
      <c r="GF20" s="7"/>
      <c r="GG20" s="26"/>
      <c r="GH20" s="11"/>
      <c r="GI20" s="16"/>
      <c r="GJ20" s="125"/>
      <c r="GK20" s="21"/>
      <c r="GL20" s="7"/>
      <c r="GM20" s="67"/>
      <c r="GN20" s="67"/>
      <c r="GO20" s="7"/>
      <c r="GP20" s="7"/>
      <c r="GQ20" s="26"/>
      <c r="GR20" s="11"/>
      <c r="GS20" s="16"/>
      <c r="GT20" s="125"/>
      <c r="GU20" s="21"/>
      <c r="GV20" s="7"/>
      <c r="GW20" s="67"/>
      <c r="GX20" s="67"/>
      <c r="GY20" s="7"/>
      <c r="GZ20" s="7"/>
      <c r="HA20" s="26"/>
      <c r="HB20" s="11"/>
      <c r="HC20" s="16"/>
      <c r="HD20" s="125"/>
      <c r="HE20" s="21"/>
      <c r="HF20" s="7"/>
      <c r="HG20" s="67"/>
      <c r="HH20" s="67"/>
      <c r="HI20" s="7"/>
      <c r="HJ20" s="7"/>
      <c r="HK20" s="26"/>
      <c r="HL20" s="11"/>
      <c r="HM20" s="16"/>
      <c r="HN20" s="137"/>
      <c r="HX20" s="137"/>
      <c r="IH20" s="137"/>
    </row>
    <row xmlns:x14ac="http://schemas.microsoft.com/office/spreadsheetml/2009/9/ac" r="21" s="2" customFormat="true" x14ac:dyDescent="0.25">
      <c r="A21" s="414" t="str">
        <f ca="true">IF(ISBLANK('Data Summary'!A23),"",'Data Summary'!A23)</f>
        <v>MWI_2018_EMIS</v>
      </c>
      <c r="B21" s="125"/>
      <c r="C21" s="21"/>
      <c r="D21" s="67"/>
      <c r="E21" s="67"/>
      <c r="F21" s="67"/>
      <c r="G21" s="67"/>
      <c r="H21" s="67"/>
      <c r="I21" s="68"/>
      <c r="J21" s="11"/>
      <c r="K21" s="16"/>
      <c r="L21" s="125"/>
      <c r="M21" s="21"/>
      <c r="N21" s="67"/>
      <c r="O21" s="67"/>
      <c r="P21" s="67"/>
      <c r="Q21" s="67"/>
      <c r="R21" s="67"/>
      <c r="S21" s="68"/>
      <c r="T21" s="11"/>
      <c r="U21" s="16"/>
      <c r="V21" s="125"/>
      <c r="W21" s="21"/>
      <c r="X21" s="67"/>
      <c r="Y21" s="67"/>
      <c r="Z21" s="67"/>
      <c r="AA21" s="67"/>
      <c r="AB21" s="67"/>
      <c r="AC21" s="68"/>
      <c r="AD21" s="11"/>
      <c r="AE21" s="16"/>
      <c r="AF21" s="125"/>
      <c r="AG21" s="21"/>
      <c r="AH21" s="67"/>
      <c r="AI21" s="67"/>
      <c r="AJ21" s="67"/>
      <c r="AK21" s="67"/>
      <c r="AL21" s="67"/>
      <c r="AM21" s="68"/>
      <c r="AN21" s="11"/>
      <c r="AO21" s="16"/>
      <c r="AP21" s="125"/>
      <c r="AQ21" s="21"/>
      <c r="AR21" s="67"/>
      <c r="AS21" s="67"/>
      <c r="AT21" s="67"/>
      <c r="AU21" s="67"/>
      <c r="AV21" s="67"/>
      <c r="AW21" s="68"/>
      <c r="AX21" s="11"/>
      <c r="AY21" s="16"/>
      <c r="AZ21" s="125"/>
      <c r="BA21" s="21"/>
      <c r="BB21" s="67"/>
      <c r="BC21" s="67"/>
      <c r="BD21" s="67"/>
      <c r="BE21" s="67"/>
      <c r="BF21" s="67"/>
      <c r="BG21" s="68"/>
      <c r="BH21" s="11"/>
      <c r="BI21" s="16"/>
      <c r="BJ21" s="125"/>
      <c r="BK21" s="21"/>
      <c r="BL21" s="67"/>
      <c r="BM21" s="67"/>
      <c r="BN21" s="67"/>
      <c r="BO21" s="67"/>
      <c r="BP21" s="67"/>
      <c r="BQ21" s="68"/>
      <c r="BR21" s="11"/>
      <c r="BS21" s="16"/>
      <c r="BT21" s="125"/>
      <c r="BU21" s="21"/>
      <c r="BV21" s="67"/>
      <c r="BW21" s="67"/>
      <c r="BX21" s="67"/>
      <c r="BY21" s="67"/>
      <c r="BZ21" s="67"/>
      <c r="CA21" s="68"/>
      <c r="CB21" s="11"/>
      <c r="CC21" s="16"/>
      <c r="CD21" s="125"/>
      <c r="CE21" s="21"/>
      <c r="CF21" s="67"/>
      <c r="CG21" s="67"/>
      <c r="CH21" s="67"/>
      <c r="CI21" s="67"/>
      <c r="CJ21" s="67"/>
      <c r="CK21" s="68"/>
      <c r="CL21" s="11"/>
      <c r="CM21" s="16"/>
      <c r="CN21" s="125"/>
      <c r="CO21" s="21"/>
      <c r="CP21" s="67"/>
      <c r="CQ21" s="67"/>
      <c r="CR21" s="67"/>
      <c r="CS21" s="67"/>
      <c r="CT21" s="67"/>
      <c r="CU21" s="68"/>
      <c r="CV21" s="11"/>
      <c r="CW21" s="16"/>
      <c r="CX21" s="125"/>
      <c r="CY21" s="21"/>
      <c r="CZ21" s="67"/>
      <c r="DA21" s="67"/>
      <c r="DB21" s="67"/>
      <c r="DC21" s="67"/>
      <c r="DD21" s="67"/>
      <c r="DE21" s="68"/>
      <c r="DF21" s="11"/>
      <c r="DG21" s="16"/>
      <c r="DH21" s="125"/>
      <c r="DI21" s="21"/>
      <c r="DJ21" s="67"/>
      <c r="DK21" s="67"/>
      <c r="DL21" s="67"/>
      <c r="DM21" s="67"/>
      <c r="DN21" s="67"/>
      <c r="DO21" s="68"/>
      <c r="DP21" s="11"/>
      <c r="DQ21" s="16"/>
      <c r="DR21" s="125"/>
      <c r="DS21" s="21"/>
      <c r="DT21" s="67"/>
      <c r="DU21" s="67"/>
      <c r="DV21" s="67"/>
      <c r="DW21" s="67"/>
      <c r="DX21" s="67"/>
      <c r="DY21" s="68"/>
      <c r="DZ21" s="11"/>
      <c r="EA21" s="16"/>
      <c r="EB21" s="125"/>
      <c r="EC21" s="21"/>
      <c r="ED21" s="67"/>
      <c r="EE21" s="67"/>
      <c r="EF21" s="67"/>
      <c r="EG21" s="67"/>
      <c r="EH21" s="67"/>
      <c r="EI21" s="68"/>
      <c r="EJ21" s="11"/>
      <c r="EK21" s="16"/>
      <c r="EL21" s="125"/>
      <c r="EM21" s="21"/>
      <c r="EN21" s="67"/>
      <c r="EO21" s="67"/>
      <c r="EP21" s="67"/>
      <c r="EQ21" s="67"/>
      <c r="ER21" s="67"/>
      <c r="ES21" s="68"/>
      <c r="ET21" s="11"/>
      <c r="EU21" s="16"/>
      <c r="EV21" s="125"/>
      <c r="EW21" s="21"/>
      <c r="EX21" s="67"/>
      <c r="EY21" s="67"/>
      <c r="EZ21" s="67"/>
      <c r="FA21" s="67"/>
      <c r="FB21" s="67"/>
      <c r="FC21" s="68"/>
      <c r="FD21" s="11"/>
      <c r="FE21" s="16"/>
      <c r="FF21" s="125" t="s">
        <v>273</v>
      </c>
      <c r="FG21" s="21">
        <v>0</v>
      </c>
      <c r="FH21" s="67">
        <v>0</v>
      </c>
      <c r="FI21" s="67"/>
      <c r="FJ21" s="67">
        <v>0</v>
      </c>
      <c r="FK21" s="67"/>
      <c r="FL21" s="67"/>
      <c r="FM21" s="68"/>
      <c r="FN21" s="11"/>
      <c r="FO21" s="16"/>
      <c r="FP21" s="125"/>
      <c r="FQ21" s="21"/>
      <c r="FR21" s="67"/>
      <c r="FS21" s="67"/>
      <c r="FT21" s="67"/>
      <c r="FU21" s="67"/>
      <c r="FV21" s="67"/>
      <c r="FW21" s="68"/>
      <c r="FX21" s="11"/>
      <c r="FY21" s="16"/>
      <c r="FZ21" s="125"/>
      <c r="GA21" s="21"/>
      <c r="GB21" s="67"/>
      <c r="GC21" s="67"/>
      <c r="GD21" s="67"/>
      <c r="GE21" s="67"/>
      <c r="GF21" s="67"/>
      <c r="GG21" s="68"/>
      <c r="GH21" s="11"/>
      <c r="GI21" s="16"/>
      <c r="GJ21" s="125"/>
      <c r="GK21" s="21"/>
      <c r="GL21" s="67"/>
      <c r="GM21" s="67"/>
      <c r="GN21" s="67"/>
      <c r="GO21" s="67"/>
      <c r="GP21" s="67"/>
      <c r="GQ21" s="68"/>
      <c r="GR21" s="11"/>
      <c r="GS21" s="16"/>
      <c r="GT21" s="125"/>
      <c r="GU21" s="21"/>
      <c r="GV21" s="67"/>
      <c r="GW21" s="67"/>
      <c r="GX21" s="67"/>
      <c r="GY21" s="67"/>
      <c r="GZ21" s="67"/>
      <c r="HA21" s="68"/>
      <c r="HB21" s="11"/>
      <c r="HC21" s="16"/>
      <c r="HD21" s="125"/>
      <c r="HE21" s="21"/>
      <c r="HF21" s="67"/>
      <c r="HG21" s="67"/>
      <c r="HH21" s="67"/>
      <c r="HI21" s="67"/>
      <c r="HJ21" s="67"/>
      <c r="HK21" s="68"/>
      <c r="HL21" s="11"/>
      <c r="HM21" s="16"/>
      <c r="HN21" s="137"/>
      <c r="HX21" s="137"/>
      <c r="IH21" s="137"/>
    </row>
    <row xmlns:x14ac="http://schemas.microsoft.com/office/spreadsheetml/2009/9/ac" r="22" s="2" customFormat="true" x14ac:dyDescent="0.25">
      <c r="A22" s="414" t="str">
        <f ca="true">IF(ISBLANK('Data Summary'!A24),"",'Data Summary'!A24)</f>
        <v>MWI_2019_EMIS</v>
      </c>
      <c r="B22" s="125"/>
      <c r="C22" s="21"/>
      <c r="D22" s="67"/>
      <c r="E22" s="67"/>
      <c r="F22" s="67"/>
      <c r="G22" s="67"/>
      <c r="H22" s="67"/>
      <c r="I22" s="68"/>
      <c r="J22" s="11"/>
      <c r="K22" s="16"/>
      <c r="L22" s="125"/>
      <c r="M22" s="21"/>
      <c r="N22" s="67"/>
      <c r="O22" s="67"/>
      <c r="P22" s="67"/>
      <c r="Q22" s="67"/>
      <c r="R22" s="67"/>
      <c r="S22" s="68"/>
      <c r="T22" s="11"/>
      <c r="U22" s="16"/>
      <c r="V22" s="125"/>
      <c r="W22" s="21"/>
      <c r="X22" s="67"/>
      <c r="Y22" s="67"/>
      <c r="Z22" s="67"/>
      <c r="AA22" s="67"/>
      <c r="AB22" s="67"/>
      <c r="AC22" s="68"/>
      <c r="AD22" s="11"/>
      <c r="AE22" s="16"/>
      <c r="AF22" s="125"/>
      <c r="AG22" s="21"/>
      <c r="AH22" s="67"/>
      <c r="AI22" s="67"/>
      <c r="AJ22" s="67"/>
      <c r="AK22" s="67"/>
      <c r="AL22" s="67"/>
      <c r="AM22" s="68"/>
      <c r="AN22" s="11"/>
      <c r="AO22" s="16"/>
      <c r="AP22" s="125"/>
      <c r="AQ22" s="21"/>
      <c r="AR22" s="67"/>
      <c r="AS22" s="67"/>
      <c r="AT22" s="67"/>
      <c r="AU22" s="67"/>
      <c r="AV22" s="67"/>
      <c r="AW22" s="68"/>
      <c r="AX22" s="11"/>
      <c r="AY22" s="16"/>
      <c r="AZ22" s="125"/>
      <c r="BA22" s="21"/>
      <c r="BB22" s="67"/>
      <c r="BC22" s="67"/>
      <c r="BD22" s="67"/>
      <c r="BE22" s="67"/>
      <c r="BF22" s="67"/>
      <c r="BG22" s="68"/>
      <c r="BH22" s="11"/>
      <c r="BI22" s="16"/>
      <c r="BJ22" s="125"/>
      <c r="BK22" s="21"/>
      <c r="BL22" s="67"/>
      <c r="BM22" s="67"/>
      <c r="BN22" s="67"/>
      <c r="BO22" s="67"/>
      <c r="BP22" s="67"/>
      <c r="BQ22" s="68"/>
      <c r="BR22" s="11"/>
      <c r="BS22" s="16"/>
      <c r="BT22" s="125"/>
      <c r="BU22" s="21"/>
      <c r="BV22" s="67"/>
      <c r="BW22" s="67"/>
      <c r="BX22" s="67"/>
      <c r="BY22" s="67"/>
      <c r="BZ22" s="67"/>
      <c r="CA22" s="68"/>
      <c r="CB22" s="11"/>
      <c r="CC22" s="16"/>
      <c r="CD22" s="125"/>
      <c r="CE22" s="21"/>
      <c r="CF22" s="67"/>
      <c r="CG22" s="67"/>
      <c r="CH22" s="67"/>
      <c r="CI22" s="67"/>
      <c r="CJ22" s="67"/>
      <c r="CK22" s="68"/>
      <c r="CL22" s="11"/>
      <c r="CM22" s="16"/>
      <c r="CN22" s="125"/>
      <c r="CO22" s="21"/>
      <c r="CP22" s="67"/>
      <c r="CQ22" s="67"/>
      <c r="CR22" s="67"/>
      <c r="CS22" s="67"/>
      <c r="CT22" s="67"/>
      <c r="CU22" s="68"/>
      <c r="CV22" s="11"/>
      <c r="CW22" s="16"/>
      <c r="CX22" s="125"/>
      <c r="CY22" s="21"/>
      <c r="CZ22" s="67"/>
      <c r="DA22" s="67"/>
      <c r="DB22" s="67"/>
      <c r="DC22" s="67"/>
      <c r="DD22" s="67"/>
      <c r="DE22" s="68"/>
      <c r="DF22" s="11"/>
      <c r="DG22" s="16"/>
      <c r="DH22" s="125"/>
      <c r="DI22" s="21"/>
      <c r="DJ22" s="67"/>
      <c r="DK22" s="67"/>
      <c r="DL22" s="67"/>
      <c r="DM22" s="67"/>
      <c r="DN22" s="67"/>
      <c r="DO22" s="68"/>
      <c r="DP22" s="11"/>
      <c r="DQ22" s="16"/>
      <c r="DR22" s="125"/>
      <c r="DS22" s="21"/>
      <c r="DT22" s="67"/>
      <c r="DU22" s="67"/>
      <c r="DV22" s="67"/>
      <c r="DW22" s="67"/>
      <c r="DX22" s="67"/>
      <c r="DY22" s="68"/>
      <c r="DZ22" s="11"/>
      <c r="EA22" s="16"/>
      <c r="EB22" s="125"/>
      <c r="EC22" s="21"/>
      <c r="ED22" s="67"/>
      <c r="EE22" s="67"/>
      <c r="EF22" s="67"/>
      <c r="EG22" s="67"/>
      <c r="EH22" s="67"/>
      <c r="EI22" s="68"/>
      <c r="EJ22" s="11"/>
      <c r="EK22" s="16"/>
      <c r="EL22" s="125"/>
      <c r="EM22" s="21"/>
      <c r="EN22" s="67"/>
      <c r="EO22" s="67"/>
      <c r="EP22" s="67"/>
      <c r="EQ22" s="67"/>
      <c r="ER22" s="67"/>
      <c r="ES22" s="68"/>
      <c r="ET22" s="11"/>
      <c r="EU22" s="16"/>
      <c r="EV22" s="125"/>
      <c r="EW22" s="21"/>
      <c r="EX22" s="67"/>
      <c r="EY22" s="67"/>
      <c r="EZ22" s="67"/>
      <c r="FA22" s="67"/>
      <c r="FB22" s="67"/>
      <c r="FC22" s="68"/>
      <c r="FD22" s="11"/>
      <c r="FE22" s="16"/>
      <c r="FF22" s="125" t="s">
        <v>274</v>
      </c>
      <c r="FG22" s="21">
        <v>1</v>
      </c>
      <c r="FH22" s="67">
        <v>5.8823499999999997</v>
      </c>
      <c r="FI22" s="67"/>
      <c r="FJ22" s="67">
        <v>5.8823499999999997</v>
      </c>
      <c r="FK22" s="67"/>
      <c r="FL22" s="67"/>
      <c r="FM22" s="68"/>
      <c r="FN22" s="11"/>
      <c r="FO22" s="16"/>
      <c r="FP22" s="125"/>
      <c r="FQ22" s="21"/>
      <c r="FR22" s="67"/>
      <c r="FS22" s="67"/>
      <c r="FT22" s="67"/>
      <c r="FU22" s="67"/>
      <c r="FV22" s="67"/>
      <c r="FW22" s="68"/>
      <c r="FX22" s="11"/>
      <c r="FY22" s="16"/>
      <c r="FZ22" s="125"/>
      <c r="GA22" s="21"/>
      <c r="GB22" s="67"/>
      <c r="GC22" s="67"/>
      <c r="GD22" s="67"/>
      <c r="GE22" s="67"/>
      <c r="GF22" s="67"/>
      <c r="GG22" s="68"/>
      <c r="GH22" s="11"/>
      <c r="GI22" s="16"/>
      <c r="GJ22" s="125"/>
      <c r="GK22" s="21"/>
      <c r="GL22" s="67"/>
      <c r="GM22" s="67"/>
      <c r="GN22" s="67"/>
      <c r="GO22" s="67"/>
      <c r="GP22" s="67"/>
      <c r="GQ22" s="68"/>
      <c r="GR22" s="11"/>
      <c r="GS22" s="16"/>
      <c r="GT22" s="125"/>
      <c r="GU22" s="21"/>
      <c r="GV22" s="67"/>
      <c r="GW22" s="67"/>
      <c r="GX22" s="67"/>
      <c r="GY22" s="67"/>
      <c r="GZ22" s="67"/>
      <c r="HA22" s="68"/>
      <c r="HB22" s="11"/>
      <c r="HC22" s="16"/>
      <c r="HD22" s="125"/>
      <c r="HE22" s="21"/>
      <c r="HF22" s="67"/>
      <c r="HG22" s="67"/>
      <c r="HH22" s="67"/>
      <c r="HI22" s="67"/>
      <c r="HJ22" s="67"/>
      <c r="HK22" s="68"/>
      <c r="HL22" s="11"/>
      <c r="HM22" s="16"/>
      <c r="HN22" s="137"/>
      <c r="HX22" s="137"/>
      <c r="IH22" s="137"/>
    </row>
    <row xmlns:x14ac="http://schemas.microsoft.com/office/spreadsheetml/2009/9/ac" r="23" s="2" customFormat="true" x14ac:dyDescent="0.25">
      <c r="A23" s="414" t="str">
        <f ca="true">IF(ISBLANK('Data Summary'!A25),"",'Data Summary'!A25)</f>
        <v>MWI_2019_UIS</v>
      </c>
      <c r="B23" s="125"/>
      <c r="C23" s="21"/>
      <c r="D23" s="67"/>
      <c r="E23" s="67"/>
      <c r="F23" s="67"/>
      <c r="G23" s="67"/>
      <c r="H23" s="67"/>
      <c r="I23" s="68"/>
      <c r="J23" s="11"/>
      <c r="K23" s="16"/>
      <c r="L23" s="125"/>
      <c r="M23" s="21"/>
      <c r="N23" s="67"/>
      <c r="O23" s="67"/>
      <c r="P23" s="67"/>
      <c r="Q23" s="67"/>
      <c r="R23" s="67"/>
      <c r="S23" s="68"/>
      <c r="T23" s="11"/>
      <c r="U23" s="16"/>
      <c r="V23" s="125"/>
      <c r="W23" s="21"/>
      <c r="X23" s="67"/>
      <c r="Y23" s="67"/>
      <c r="Z23" s="67"/>
      <c r="AA23" s="67"/>
      <c r="AB23" s="67"/>
      <c r="AC23" s="68"/>
      <c r="AD23" s="11"/>
      <c r="AE23" s="16"/>
      <c r="AF23" s="125"/>
      <c r="AG23" s="21"/>
      <c r="AH23" s="67"/>
      <c r="AI23" s="67"/>
      <c r="AJ23" s="67"/>
      <c r="AK23" s="67"/>
      <c r="AL23" s="67"/>
      <c r="AM23" s="68"/>
      <c r="AN23" s="11"/>
      <c r="AO23" s="16"/>
      <c r="AP23" s="125"/>
      <c r="AQ23" s="21"/>
      <c r="AR23" s="67"/>
      <c r="AS23" s="67"/>
      <c r="AT23" s="67"/>
      <c r="AU23" s="67"/>
      <c r="AV23" s="67"/>
      <c r="AW23" s="68"/>
      <c r="AX23" s="11"/>
      <c r="AY23" s="16"/>
      <c r="AZ23" s="125"/>
      <c r="BA23" s="21"/>
      <c r="BB23" s="67"/>
      <c r="BC23" s="67"/>
      <c r="BD23" s="67"/>
      <c r="BE23" s="67"/>
      <c r="BF23" s="67"/>
      <c r="BG23" s="68"/>
      <c r="BH23" s="11"/>
      <c r="BI23" s="16"/>
      <c r="BJ23" s="125"/>
      <c r="BK23" s="21"/>
      <c r="BL23" s="67"/>
      <c r="BM23" s="67"/>
      <c r="BN23" s="67"/>
      <c r="BO23" s="67"/>
      <c r="BP23" s="67"/>
      <c r="BQ23" s="68"/>
      <c r="BR23" s="11"/>
      <c r="BS23" s="16"/>
      <c r="BT23" s="125"/>
      <c r="BU23" s="21"/>
      <c r="BV23" s="67"/>
      <c r="BW23" s="67"/>
      <c r="BX23" s="67"/>
      <c r="BY23" s="67"/>
      <c r="BZ23" s="67"/>
      <c r="CA23" s="68"/>
      <c r="CB23" s="11"/>
      <c r="CC23" s="16"/>
      <c r="CD23" s="125"/>
      <c r="CE23" s="21"/>
      <c r="CF23" s="67"/>
      <c r="CG23" s="67"/>
      <c r="CH23" s="67"/>
      <c r="CI23" s="67"/>
      <c r="CJ23" s="67"/>
      <c r="CK23" s="68"/>
      <c r="CL23" s="11"/>
      <c r="CM23" s="16"/>
      <c r="CN23" s="125"/>
      <c r="CO23" s="21"/>
      <c r="CP23" s="67"/>
      <c r="CQ23" s="67"/>
      <c r="CR23" s="67"/>
      <c r="CS23" s="67"/>
      <c r="CT23" s="67"/>
      <c r="CU23" s="68"/>
      <c r="CV23" s="11"/>
      <c r="CW23" s="16"/>
      <c r="CX23" s="125"/>
      <c r="CY23" s="21"/>
      <c r="CZ23" s="67"/>
      <c r="DA23" s="67"/>
      <c r="DB23" s="67"/>
      <c r="DC23" s="67"/>
      <c r="DD23" s="67"/>
      <c r="DE23" s="68"/>
      <c r="DF23" s="11"/>
      <c r="DG23" s="16"/>
      <c r="DH23" s="125"/>
      <c r="DI23" s="21"/>
      <c r="DJ23" s="67"/>
      <c r="DK23" s="67"/>
      <c r="DL23" s="67"/>
      <c r="DM23" s="67"/>
      <c r="DN23" s="67"/>
      <c r="DO23" s="68"/>
      <c r="DP23" s="11"/>
      <c r="DQ23" s="16"/>
      <c r="DR23" s="125"/>
      <c r="DS23" s="21"/>
      <c r="DT23" s="67"/>
      <c r="DU23" s="67"/>
      <c r="DV23" s="67"/>
      <c r="DW23" s="67"/>
      <c r="DX23" s="67"/>
      <c r="DY23" s="68"/>
      <c r="DZ23" s="11"/>
      <c r="EA23" s="16"/>
      <c r="EB23" s="125"/>
      <c r="EC23" s="21"/>
      <c r="ED23" s="67"/>
      <c r="EE23" s="67"/>
      <c r="EF23" s="67"/>
      <c r="EG23" s="67"/>
      <c r="EH23" s="67"/>
      <c r="EI23" s="68"/>
      <c r="EJ23" s="11"/>
      <c r="EK23" s="16"/>
      <c r="EL23" s="125"/>
      <c r="EM23" s="21"/>
      <c r="EN23" s="67"/>
      <c r="EO23" s="67"/>
      <c r="EP23" s="67"/>
      <c r="EQ23" s="67"/>
      <c r="ER23" s="67"/>
      <c r="ES23" s="68"/>
      <c r="ET23" s="11"/>
      <c r="EU23" s="16"/>
      <c r="EV23" s="125"/>
      <c r="EW23" s="21"/>
      <c r="EX23" s="67"/>
      <c r="EY23" s="67"/>
      <c r="EZ23" s="67"/>
      <c r="FA23" s="67"/>
      <c r="FB23" s="67"/>
      <c r="FC23" s="68"/>
      <c r="FD23" s="11"/>
      <c r="FE23" s="16"/>
      <c r="FF23" s="125" t="s">
        <v>275</v>
      </c>
      <c r="FG23" s="21">
        <v>0</v>
      </c>
      <c r="FH23" s="67">
        <v>0</v>
      </c>
      <c r="FI23" s="67"/>
      <c r="FJ23" s="67">
        <v>0</v>
      </c>
      <c r="FK23" s="67"/>
      <c r="FL23" s="67"/>
      <c r="FM23" s="68"/>
      <c r="FN23" s="11"/>
      <c r="FO23" s="16"/>
      <c r="FP23" s="125"/>
      <c r="FQ23" s="21"/>
      <c r="FR23" s="67"/>
      <c r="FS23" s="67"/>
      <c r="FT23" s="67"/>
      <c r="FU23" s="67"/>
      <c r="FV23" s="67"/>
      <c r="FW23" s="68"/>
      <c r="FX23" s="11"/>
      <c r="FY23" s="16"/>
      <c r="FZ23" s="125"/>
      <c r="GA23" s="21"/>
      <c r="GB23" s="67"/>
      <c r="GC23" s="67"/>
      <c r="GD23" s="67"/>
      <c r="GE23" s="67"/>
      <c r="GF23" s="67"/>
      <c r="GG23" s="68"/>
      <c r="GH23" s="11"/>
      <c r="GI23" s="16"/>
      <c r="GJ23" s="125"/>
      <c r="GK23" s="21"/>
      <c r="GL23" s="67"/>
      <c r="GM23" s="67"/>
      <c r="GN23" s="67"/>
      <c r="GO23" s="67"/>
      <c r="GP23" s="67"/>
      <c r="GQ23" s="68"/>
      <c r="GR23" s="11"/>
      <c r="GS23" s="16"/>
      <c r="GT23" s="125"/>
      <c r="GU23" s="21"/>
      <c r="GV23" s="67"/>
      <c r="GW23" s="67"/>
      <c r="GX23" s="67"/>
      <c r="GY23" s="67"/>
      <c r="GZ23" s="67"/>
      <c r="HA23" s="68"/>
      <c r="HB23" s="11"/>
      <c r="HC23" s="16"/>
      <c r="HD23" s="125"/>
      <c r="HE23" s="21"/>
      <c r="HF23" s="67"/>
      <c r="HG23" s="67"/>
      <c r="HH23" s="67"/>
      <c r="HI23" s="67"/>
      <c r="HJ23" s="67"/>
      <c r="HK23" s="68"/>
      <c r="HL23" s="11"/>
      <c r="HM23" s="16"/>
      <c r="HN23" s="137"/>
      <c r="HX23" s="137"/>
      <c r="IH23" s="137"/>
    </row>
    <row xmlns:x14ac="http://schemas.microsoft.com/office/spreadsheetml/2009/9/ac" r="24" s="2" customFormat="true" x14ac:dyDescent="0.25">
      <c r="A24" s="414" t="str">
        <f ca="true">IF(ISBLANK('Data Summary'!A26),"",'Data Summary'!A26)</f>
        <v>MWI_2022_UIS</v>
      </c>
      <c r="B24" s="125"/>
      <c r="C24" s="21"/>
      <c r="D24" s="67"/>
      <c r="E24" s="67"/>
      <c r="F24" s="67"/>
      <c r="G24" s="67"/>
      <c r="H24" s="67"/>
      <c r="I24" s="68"/>
      <c r="J24" s="11"/>
      <c r="K24" s="16"/>
      <c r="L24" s="125"/>
      <c r="M24" s="21"/>
      <c r="N24" s="67"/>
      <c r="O24" s="67"/>
      <c r="P24" s="67"/>
      <c r="Q24" s="67"/>
      <c r="R24" s="67"/>
      <c r="S24" s="68"/>
      <c r="T24" s="11"/>
      <c r="U24" s="16"/>
      <c r="V24" s="125"/>
      <c r="W24" s="21"/>
      <c r="X24" s="67"/>
      <c r="Y24" s="67"/>
      <c r="Z24" s="67"/>
      <c r="AA24" s="67"/>
      <c r="AB24" s="67"/>
      <c r="AC24" s="68"/>
      <c r="AD24" s="11"/>
      <c r="AE24" s="16"/>
      <c r="AF24" s="125"/>
      <c r="AG24" s="21"/>
      <c r="AH24" s="67"/>
      <c r="AI24" s="67"/>
      <c r="AJ24" s="67"/>
      <c r="AK24" s="67"/>
      <c r="AL24" s="67"/>
      <c r="AM24" s="68"/>
      <c r="AN24" s="11"/>
      <c r="AO24" s="16"/>
      <c r="AP24" s="125"/>
      <c r="AQ24" s="21"/>
      <c r="AR24" s="67"/>
      <c r="AS24" s="67"/>
      <c r="AT24" s="67"/>
      <c r="AU24" s="67"/>
      <c r="AV24" s="67"/>
      <c r="AW24" s="68"/>
      <c r="AX24" s="11"/>
      <c r="AY24" s="16"/>
      <c r="AZ24" s="125"/>
      <c r="BA24" s="21"/>
      <c r="BB24" s="67"/>
      <c r="BC24" s="67"/>
      <c r="BD24" s="67"/>
      <c r="BE24" s="67"/>
      <c r="BF24" s="67"/>
      <c r="BG24" s="68"/>
      <c r="BH24" s="11"/>
      <c r="BI24" s="16"/>
      <c r="BJ24" s="125"/>
      <c r="BK24" s="21"/>
      <c r="BL24" s="67"/>
      <c r="BM24" s="67"/>
      <c r="BN24" s="67"/>
      <c r="BO24" s="67"/>
      <c r="BP24" s="67"/>
      <c r="BQ24" s="68"/>
      <c r="BR24" s="11"/>
      <c r="BS24" s="16"/>
      <c r="BT24" s="125"/>
      <c r="BU24" s="21"/>
      <c r="BV24" s="67"/>
      <c r="BW24" s="67"/>
      <c r="BX24" s="67"/>
      <c r="BY24" s="67"/>
      <c r="BZ24" s="67"/>
      <c r="CA24" s="68"/>
      <c r="CB24" s="11"/>
      <c r="CC24" s="16"/>
      <c r="CD24" s="125"/>
      <c r="CE24" s="21"/>
      <c r="CF24" s="67"/>
      <c r="CG24" s="67"/>
      <c r="CH24" s="67"/>
      <c r="CI24" s="67"/>
      <c r="CJ24" s="67"/>
      <c r="CK24" s="68"/>
      <c r="CL24" s="11"/>
      <c r="CM24" s="16"/>
      <c r="CN24" s="125"/>
      <c r="CO24" s="21"/>
      <c r="CP24" s="67"/>
      <c r="CQ24" s="67"/>
      <c r="CR24" s="67"/>
      <c r="CS24" s="67"/>
      <c r="CT24" s="67"/>
      <c r="CU24" s="68"/>
      <c r="CV24" s="11"/>
      <c r="CW24" s="16"/>
      <c r="CX24" s="125"/>
      <c r="CY24" s="21"/>
      <c r="CZ24" s="67"/>
      <c r="DA24" s="67"/>
      <c r="DB24" s="67"/>
      <c r="DC24" s="67"/>
      <c r="DD24" s="67"/>
      <c r="DE24" s="68"/>
      <c r="DF24" s="11"/>
      <c r="DG24" s="16"/>
      <c r="DH24" s="125"/>
      <c r="DI24" s="21"/>
      <c r="DJ24" s="67"/>
      <c r="DK24" s="67"/>
      <c r="DL24" s="67"/>
      <c r="DM24" s="67"/>
      <c r="DN24" s="67"/>
      <c r="DO24" s="68"/>
      <c r="DP24" s="11"/>
      <c r="DQ24" s="16"/>
      <c r="DR24" s="125"/>
      <c r="DS24" s="21"/>
      <c r="DT24" s="67"/>
      <c r="DU24" s="67"/>
      <c r="DV24" s="67"/>
      <c r="DW24" s="67"/>
      <c r="DX24" s="67"/>
      <c r="DY24" s="68"/>
      <c r="DZ24" s="11"/>
      <c r="EA24" s="16"/>
      <c r="EB24" s="125"/>
      <c r="EC24" s="21"/>
      <c r="ED24" s="67"/>
      <c r="EE24" s="67"/>
      <c r="EF24" s="67"/>
      <c r="EG24" s="67"/>
      <c r="EH24" s="67"/>
      <c r="EI24" s="68"/>
      <c r="EJ24" s="11"/>
      <c r="EK24" s="16"/>
      <c r="EL24" s="125"/>
      <c r="EM24" s="21"/>
      <c r="EN24" s="67"/>
      <c r="EO24" s="67"/>
      <c r="EP24" s="67"/>
      <c r="EQ24" s="67"/>
      <c r="ER24" s="67"/>
      <c r="ES24" s="68"/>
      <c r="ET24" s="11"/>
      <c r="EU24" s="16"/>
      <c r="EV24" s="125"/>
      <c r="EW24" s="21"/>
      <c r="EX24" s="67"/>
      <c r="EY24" s="67"/>
      <c r="EZ24" s="67"/>
      <c r="FA24" s="67"/>
      <c r="FB24" s="67"/>
      <c r="FC24" s="68"/>
      <c r="FD24" s="11"/>
      <c r="FE24" s="16"/>
      <c r="FF24" s="125" t="s">
        <v>276</v>
      </c>
      <c r="FG24" s="21">
        <v>0.5</v>
      </c>
      <c r="FH24" s="67">
        <v>0</v>
      </c>
      <c r="FI24" s="67"/>
      <c r="FJ24" s="67">
        <v>0</v>
      </c>
      <c r="FK24" s="67"/>
      <c r="FL24" s="67"/>
      <c r="FM24" s="68"/>
      <c r="FN24" s="11"/>
      <c r="FO24" s="16"/>
      <c r="FP24" s="125"/>
      <c r="FQ24" s="21"/>
      <c r="FR24" s="67"/>
      <c r="FS24" s="67"/>
      <c r="FT24" s="67"/>
      <c r="FU24" s="67"/>
      <c r="FV24" s="67"/>
      <c r="FW24" s="68"/>
      <c r="FX24" s="11"/>
      <c r="FY24" s="16"/>
      <c r="FZ24" s="125"/>
      <c r="GA24" s="21"/>
      <c r="GB24" s="67"/>
      <c r="GC24" s="67"/>
      <c r="GD24" s="67"/>
      <c r="GE24" s="67"/>
      <c r="GF24" s="67"/>
      <c r="GG24" s="68"/>
      <c r="GH24" s="11"/>
      <c r="GI24" s="16"/>
      <c r="GJ24" s="125"/>
      <c r="GK24" s="21"/>
      <c r="GL24" s="67"/>
      <c r="GM24" s="67"/>
      <c r="GN24" s="67"/>
      <c r="GO24" s="67"/>
      <c r="GP24" s="67"/>
      <c r="GQ24" s="68"/>
      <c r="GR24" s="11"/>
      <c r="GS24" s="16"/>
      <c r="GT24" s="125"/>
      <c r="GU24" s="21"/>
      <c r="GV24" s="67"/>
      <c r="GW24" s="67"/>
      <c r="GX24" s="67"/>
      <c r="GY24" s="67"/>
      <c r="GZ24" s="67"/>
      <c r="HA24" s="68"/>
      <c r="HB24" s="11"/>
      <c r="HC24" s="16"/>
      <c r="HD24" s="125"/>
      <c r="HE24" s="21"/>
      <c r="HF24" s="67"/>
      <c r="HG24" s="67"/>
      <c r="HH24" s="67"/>
      <c r="HI24" s="67"/>
      <c r="HJ24" s="67"/>
      <c r="HK24" s="68"/>
      <c r="HL24" s="11"/>
      <c r="HM24" s="16"/>
      <c r="HN24" s="137"/>
      <c r="HX24" s="137"/>
      <c r="IH24" s="137"/>
    </row>
    <row xmlns:x14ac="http://schemas.microsoft.com/office/spreadsheetml/2009/9/ac" r="25" s="2" customFormat="true" x14ac:dyDescent="0.25">
      <c r="A25" s="414" t="str">
        <f ca="true">IF(ISBLANK('Data Summary'!A27),"",'Data Summary'!A27)</f>
        <v>MWI_2023_UIS</v>
      </c>
      <c r="B25" s="125"/>
      <c r="C25" s="21"/>
      <c r="D25" s="67"/>
      <c r="E25" s="67"/>
      <c r="F25" s="67"/>
      <c r="G25" s="67"/>
      <c r="H25" s="67"/>
      <c r="I25" s="68"/>
      <c r="J25" s="11"/>
      <c r="K25" s="16"/>
      <c r="L25" s="125"/>
      <c r="M25" s="21"/>
      <c r="N25" s="67"/>
      <c r="O25" s="67"/>
      <c r="P25" s="67"/>
      <c r="Q25" s="67"/>
      <c r="R25" s="67"/>
      <c r="S25" s="68"/>
      <c r="T25" s="11"/>
      <c r="U25" s="16"/>
      <c r="V25" s="125"/>
      <c r="W25" s="21"/>
      <c r="X25" s="67"/>
      <c r="Y25" s="67"/>
      <c r="Z25" s="67"/>
      <c r="AA25" s="67"/>
      <c r="AB25" s="67"/>
      <c r="AC25" s="68"/>
      <c r="AD25" s="11"/>
      <c r="AE25" s="16"/>
      <c r="AF25" s="125"/>
      <c r="AG25" s="21"/>
      <c r="AH25" s="67"/>
      <c r="AI25" s="67"/>
      <c r="AJ25" s="67"/>
      <c r="AK25" s="67"/>
      <c r="AL25" s="67"/>
      <c r="AM25" s="68"/>
      <c r="AN25" s="11"/>
      <c r="AO25" s="16"/>
      <c r="AP25" s="125"/>
      <c r="AQ25" s="21"/>
      <c r="AR25" s="67"/>
      <c r="AS25" s="67"/>
      <c r="AT25" s="67"/>
      <c r="AU25" s="67"/>
      <c r="AV25" s="67"/>
      <c r="AW25" s="68"/>
      <c r="AX25" s="11"/>
      <c r="AY25" s="16"/>
      <c r="AZ25" s="125"/>
      <c r="BA25" s="21"/>
      <c r="BB25" s="67"/>
      <c r="BC25" s="67"/>
      <c r="BD25" s="67"/>
      <c r="BE25" s="67"/>
      <c r="BF25" s="67"/>
      <c r="BG25" s="68"/>
      <c r="BH25" s="11"/>
      <c r="BI25" s="16"/>
      <c r="BJ25" s="125"/>
      <c r="BK25" s="21"/>
      <c r="BL25" s="67"/>
      <c r="BM25" s="67"/>
      <c r="BN25" s="67"/>
      <c r="BO25" s="67"/>
      <c r="BP25" s="67"/>
      <c r="BQ25" s="68"/>
      <c r="BR25" s="11"/>
      <c r="BS25" s="16"/>
      <c r="BT25" s="125"/>
      <c r="BU25" s="21"/>
      <c r="BV25" s="67"/>
      <c r="BW25" s="67"/>
      <c r="BX25" s="67"/>
      <c r="BY25" s="67"/>
      <c r="BZ25" s="67"/>
      <c r="CA25" s="68"/>
      <c r="CB25" s="11"/>
      <c r="CC25" s="16"/>
      <c r="CD25" s="125"/>
      <c r="CE25" s="21"/>
      <c r="CF25" s="67"/>
      <c r="CG25" s="67"/>
      <c r="CH25" s="67"/>
      <c r="CI25" s="67"/>
      <c r="CJ25" s="67"/>
      <c r="CK25" s="68"/>
      <c r="CL25" s="11"/>
      <c r="CM25" s="16"/>
      <c r="CN25" s="125"/>
      <c r="CO25" s="21"/>
      <c r="CP25" s="67"/>
      <c r="CQ25" s="67"/>
      <c r="CR25" s="67"/>
      <c r="CS25" s="67"/>
      <c r="CT25" s="67"/>
      <c r="CU25" s="68"/>
      <c r="CV25" s="11"/>
      <c r="CW25" s="16"/>
      <c r="CX25" s="125"/>
      <c r="CY25" s="21"/>
      <c r="CZ25" s="67"/>
      <c r="DA25" s="67"/>
      <c r="DB25" s="67"/>
      <c r="DC25" s="67"/>
      <c r="DD25" s="67"/>
      <c r="DE25" s="68"/>
      <c r="DF25" s="11"/>
      <c r="DG25" s="16"/>
      <c r="DH25" s="125"/>
      <c r="DI25" s="21"/>
      <c r="DJ25" s="67"/>
      <c r="DK25" s="67"/>
      <c r="DL25" s="67"/>
      <c r="DM25" s="67"/>
      <c r="DN25" s="67"/>
      <c r="DO25" s="68"/>
      <c r="DP25" s="11"/>
      <c r="DQ25" s="16"/>
      <c r="DR25" s="125"/>
      <c r="DS25" s="21"/>
      <c r="DT25" s="67"/>
      <c r="DU25" s="67"/>
      <c r="DV25" s="67"/>
      <c r="DW25" s="67"/>
      <c r="DX25" s="67"/>
      <c r="DY25" s="68"/>
      <c r="DZ25" s="11"/>
      <c r="EA25" s="16"/>
      <c r="EB25" s="125"/>
      <c r="EC25" s="21"/>
      <c r="ED25" s="67"/>
      <c r="EE25" s="67"/>
      <c r="EF25" s="67"/>
      <c r="EG25" s="67"/>
      <c r="EH25" s="67"/>
      <c r="EI25" s="68"/>
      <c r="EJ25" s="11"/>
      <c r="EK25" s="16"/>
      <c r="EL25" s="125"/>
      <c r="EM25" s="21"/>
      <c r="EN25" s="67"/>
      <c r="EO25" s="67"/>
      <c r="EP25" s="67"/>
      <c r="EQ25" s="67"/>
      <c r="ER25" s="67"/>
      <c r="ES25" s="68"/>
      <c r="ET25" s="11"/>
      <c r="EU25" s="16"/>
      <c r="EV25" s="125"/>
      <c r="EW25" s="21"/>
      <c r="EX25" s="67"/>
      <c r="EY25" s="67"/>
      <c r="EZ25" s="67"/>
      <c r="FA25" s="67"/>
      <c r="FB25" s="67"/>
      <c r="FC25" s="68"/>
      <c r="FD25" s="11"/>
      <c r="FE25" s="16"/>
      <c r="FF25" s="125" t="s">
        <v>211</v>
      </c>
      <c r="FG25" s="21">
        <v>0</v>
      </c>
      <c r="FH25" s="67">
        <v>4.7058799999999996</v>
      </c>
      <c r="FI25" s="67"/>
      <c r="FJ25" s="67">
        <v>4.7058799999999996</v>
      </c>
      <c r="FK25" s="67"/>
      <c r="FL25" s="67"/>
      <c r="FM25" s="68"/>
      <c r="FN25" s="11"/>
      <c r="FO25" s="16"/>
      <c r="FP25" s="125"/>
      <c r="FQ25" s="21"/>
      <c r="FR25" s="67"/>
      <c r="FS25" s="67"/>
      <c r="FT25" s="67"/>
      <c r="FU25" s="67"/>
      <c r="FV25" s="67"/>
      <c r="FW25" s="68"/>
      <c r="FX25" s="11"/>
      <c r="FY25" s="16"/>
      <c r="FZ25" s="125"/>
      <c r="GA25" s="21"/>
      <c r="GB25" s="67"/>
      <c r="GC25" s="67"/>
      <c r="GD25" s="67"/>
      <c r="GE25" s="67"/>
      <c r="GF25" s="67"/>
      <c r="GG25" s="68"/>
      <c r="GH25" s="11"/>
      <c r="GI25" s="16"/>
      <c r="GJ25" s="125"/>
      <c r="GK25" s="21"/>
      <c r="GL25" s="67"/>
      <c r="GM25" s="67"/>
      <c r="GN25" s="67"/>
      <c r="GO25" s="67"/>
      <c r="GP25" s="67"/>
      <c r="GQ25" s="68"/>
      <c r="GR25" s="11"/>
      <c r="GS25" s="16"/>
      <c r="GT25" s="125"/>
      <c r="GU25" s="21"/>
      <c r="GV25" s="67"/>
      <c r="GW25" s="67"/>
      <c r="GX25" s="67"/>
      <c r="GY25" s="67"/>
      <c r="GZ25" s="67"/>
      <c r="HA25" s="68"/>
      <c r="HB25" s="11"/>
      <c r="HC25" s="16"/>
      <c r="HD25" s="125"/>
      <c r="HE25" s="21"/>
      <c r="HF25" s="67"/>
      <c r="HG25" s="67"/>
      <c r="HH25" s="67"/>
      <c r="HI25" s="67"/>
      <c r="HJ25" s="67"/>
      <c r="HK25" s="68"/>
      <c r="HL25" s="11"/>
      <c r="HM25" s="16"/>
      <c r="HN25" s="137"/>
      <c r="HX25" s="137"/>
      <c r="IH25" s="137"/>
    </row>
    <row xmlns:x14ac="http://schemas.microsoft.com/office/spreadsheetml/2009/9/ac" r="26" s="2" customFormat="true" x14ac:dyDescent="0.25">
      <c r="A26" s="415" t="str">
        <f ca="true">IF(ISBLANK('Data Summary'!A28),"",'Data Summary'!A28)</f>
        <v/>
      </c>
      <c r="B26" s="125"/>
      <c r="C26" s="21"/>
      <c r="D26" s="6"/>
      <c r="E26" s="6"/>
      <c r="F26" s="6"/>
      <c r="G26" s="6"/>
      <c r="H26" s="6"/>
      <c r="I26" s="27"/>
      <c r="J26" s="11"/>
      <c r="K26" s="16"/>
      <c r="L26" s="125"/>
      <c r="M26" s="21"/>
      <c r="N26" s="6"/>
      <c r="O26" s="6"/>
      <c r="P26" s="6"/>
      <c r="Q26" s="6"/>
      <c r="R26" s="6"/>
      <c r="S26" s="27"/>
      <c r="T26" s="11"/>
      <c r="U26" s="16"/>
      <c r="V26" s="125"/>
      <c r="W26" s="21"/>
      <c r="X26" s="6"/>
      <c r="Y26" s="6"/>
      <c r="Z26" s="6"/>
      <c r="AA26" s="6"/>
      <c r="AB26" s="6"/>
      <c r="AC26" s="27"/>
      <c r="AD26" s="11"/>
      <c r="AE26" s="16"/>
      <c r="AF26" s="125"/>
      <c r="AG26" s="23"/>
      <c r="AH26" s="6"/>
      <c r="AI26" s="6"/>
      <c r="AJ26" s="6"/>
      <c r="AK26" s="6"/>
      <c r="AL26" s="6"/>
      <c r="AM26" s="27"/>
      <c r="AN26" s="11"/>
      <c r="AO26" s="16"/>
      <c r="AP26" s="125"/>
      <c r="AQ26" s="21"/>
      <c r="AR26" s="6"/>
      <c r="AS26" s="6"/>
      <c r="AT26" s="6"/>
      <c r="AU26" s="6"/>
      <c r="AV26" s="6"/>
      <c r="AW26" s="27"/>
      <c r="AX26" s="11"/>
      <c r="AY26" s="16"/>
      <c r="AZ26" s="125"/>
      <c r="BA26" s="23"/>
      <c r="BB26" s="6"/>
      <c r="BC26" s="6"/>
      <c r="BD26" s="6"/>
      <c r="BE26" s="6"/>
      <c r="BF26" s="6"/>
      <c r="BG26" s="27"/>
      <c r="BH26" s="11"/>
      <c r="BI26" s="16"/>
      <c r="BJ26" s="125"/>
      <c r="BK26" s="21"/>
      <c r="BL26" s="6"/>
      <c r="BM26" s="6"/>
      <c r="BN26" s="6"/>
      <c r="BO26" s="6"/>
      <c r="BP26" s="6"/>
      <c r="BQ26" s="27"/>
      <c r="BR26" s="11"/>
      <c r="BS26" s="16"/>
      <c r="BT26" s="125"/>
      <c r="BU26" s="23"/>
      <c r="BV26" s="6"/>
      <c r="BW26" s="6"/>
      <c r="BX26" s="6"/>
      <c r="BY26" s="6"/>
      <c r="BZ26" s="6"/>
      <c r="CA26" s="27"/>
      <c r="CB26" s="11"/>
      <c r="CC26" s="16"/>
      <c r="CD26" s="125"/>
      <c r="CE26" s="23"/>
      <c r="CF26" s="6"/>
      <c r="CG26" s="6"/>
      <c r="CH26" s="6"/>
      <c r="CI26" s="6"/>
      <c r="CJ26" s="6"/>
      <c r="CK26" s="27"/>
      <c r="CL26" s="11"/>
      <c r="CM26" s="16"/>
      <c r="CN26" s="125"/>
      <c r="CO26" s="21"/>
      <c r="CP26" s="6"/>
      <c r="CQ26" s="6"/>
      <c r="CR26" s="6"/>
      <c r="CS26" s="6"/>
      <c r="CT26" s="6"/>
      <c r="CU26" s="27"/>
      <c r="CV26" s="11"/>
      <c r="CW26" s="16"/>
      <c r="CX26" s="125"/>
      <c r="CY26" s="21"/>
      <c r="CZ26" s="6"/>
      <c r="DA26" s="6"/>
      <c r="DB26" s="6"/>
      <c r="DC26" s="6"/>
      <c r="DD26" s="6"/>
      <c r="DE26" s="27"/>
      <c r="DF26" s="11"/>
      <c r="DG26" s="16"/>
      <c r="DH26" s="125"/>
      <c r="DI26" s="23"/>
      <c r="DJ26" s="6"/>
      <c r="DK26" s="6"/>
      <c r="DL26" s="6"/>
      <c r="DM26" s="6"/>
      <c r="DN26" s="6"/>
      <c r="DO26" s="27"/>
      <c r="DP26" s="11"/>
      <c r="DQ26" s="16"/>
      <c r="DR26" s="125"/>
      <c r="DS26" s="21"/>
      <c r="DT26" s="6"/>
      <c r="DU26" s="6"/>
      <c r="DV26" s="6"/>
      <c r="DW26" s="6"/>
      <c r="DX26" s="6"/>
      <c r="DY26" s="27"/>
      <c r="DZ26" s="11"/>
      <c r="EA26" s="16"/>
      <c r="EB26" s="125"/>
      <c r="EC26" s="21"/>
      <c r="ED26" s="6"/>
      <c r="EE26" s="6"/>
      <c r="EF26" s="6"/>
      <c r="EG26" s="6"/>
      <c r="EH26" s="6"/>
      <c r="EI26" s="27"/>
      <c r="EJ26" s="11"/>
      <c r="EK26" s="16"/>
      <c r="EL26" s="125"/>
      <c r="EM26" s="21"/>
      <c r="EN26" s="6"/>
      <c r="EO26" s="6"/>
      <c r="EP26" s="6"/>
      <c r="EQ26" s="6"/>
      <c r="ER26" s="6"/>
      <c r="ES26" s="27"/>
      <c r="ET26" s="11"/>
      <c r="EU26" s="16"/>
      <c r="EV26" s="125"/>
      <c r="EW26" s="21"/>
      <c r="EX26" s="6"/>
      <c r="EY26" s="6"/>
      <c r="EZ26" s="6"/>
      <c r="FA26" s="6"/>
      <c r="FB26" s="6"/>
      <c r="FC26" s="27"/>
      <c r="FD26" s="11"/>
      <c r="FE26" s="16"/>
      <c r="FF26" s="125"/>
      <c r="FG26" s="23"/>
      <c r="FH26" s="6"/>
      <c r="FI26" s="6"/>
      <c r="FJ26" s="6"/>
      <c r="FK26" s="6"/>
      <c r="FL26" s="6"/>
      <c r="FM26" s="27"/>
      <c r="FN26" s="11"/>
      <c r="FO26" s="16"/>
      <c r="FP26" s="125"/>
      <c r="FQ26" s="21"/>
      <c r="FR26" s="6"/>
      <c r="FS26" s="6"/>
      <c r="FT26" s="6"/>
      <c r="FU26" s="6"/>
      <c r="FV26" s="6"/>
      <c r="FW26" s="27"/>
      <c r="FX26" s="11"/>
      <c r="FY26" s="16"/>
      <c r="FZ26" s="125"/>
      <c r="GA26" s="21"/>
      <c r="GB26" s="6"/>
      <c r="GC26" s="6"/>
      <c r="GD26" s="6"/>
      <c r="GE26" s="6"/>
      <c r="GF26" s="6"/>
      <c r="GG26" s="27"/>
      <c r="GH26" s="11"/>
      <c r="GI26" s="16"/>
      <c r="GJ26" s="125"/>
      <c r="GK26" s="21"/>
      <c r="GL26" s="6"/>
      <c r="GM26" s="6"/>
      <c r="GN26" s="6"/>
      <c r="GO26" s="6"/>
      <c r="GP26" s="6"/>
      <c r="GQ26" s="27"/>
      <c r="GR26" s="11"/>
      <c r="GS26" s="16"/>
      <c r="GT26" s="125"/>
      <c r="GU26" s="21"/>
      <c r="GV26" s="6"/>
      <c r="GW26" s="6"/>
      <c r="GX26" s="6"/>
      <c r="GY26" s="6"/>
      <c r="GZ26" s="6"/>
      <c r="HA26" s="27"/>
      <c r="HB26" s="11"/>
      <c r="HC26" s="16"/>
      <c r="HD26" s="125"/>
      <c r="HE26" s="21"/>
      <c r="HF26" s="6"/>
      <c r="HG26" s="6"/>
      <c r="HH26" s="6"/>
      <c r="HI26" s="6"/>
      <c r="HJ26" s="6"/>
      <c r="HK26" s="27"/>
      <c r="HL26" s="11"/>
      <c r="HM26" s="16"/>
      <c r="HN26" s="137"/>
      <c r="HX26" s="137"/>
      <c r="IH26" s="137"/>
    </row>
    <row xmlns:x14ac="http://schemas.microsoft.com/office/spreadsheetml/2009/9/ac" r="27" s="2" customFormat="true" ht="93" customHeight="true" x14ac:dyDescent="0.25">
      <c r="A27" s="415" t="str">
        <f ca="true">IF(ISBLANK('Data Summary'!A29),"",'Data Summary'!A29)</f>
        <v/>
      </c>
      <c r="B27" s="126" t="s">
        <v>12</v>
      </c>
      <c r="C27" s="603" t="s">
        <v>194</v>
      </c>
      <c r="D27" s="603"/>
      <c r="E27" s="603"/>
      <c r="F27" s="603"/>
      <c r="G27" s="603"/>
      <c r="H27" s="603"/>
      <c r="I27" s="604"/>
      <c r="J27" s="11"/>
      <c r="K27" s="16"/>
      <c r="L27" s="126" t="s">
        <v>12</v>
      </c>
      <c r="M27" s="603" t="s">
        <v>171</v>
      </c>
      <c r="N27" s="603"/>
      <c r="O27" s="603"/>
      <c r="P27" s="603"/>
      <c r="Q27" s="603"/>
      <c r="R27" s="603"/>
      <c r="S27" s="604"/>
      <c r="T27" s="11"/>
      <c r="U27" s="16"/>
      <c r="V27" s="126" t="s">
        <v>12</v>
      </c>
      <c r="W27" s="603" t="s">
        <v>194</v>
      </c>
      <c r="X27" s="603"/>
      <c r="Y27" s="603"/>
      <c r="Z27" s="603"/>
      <c r="AA27" s="603"/>
      <c r="AB27" s="603"/>
      <c r="AC27" s="604"/>
      <c r="AD27" s="11"/>
      <c r="AE27" s="16"/>
      <c r="AF27" s="126" t="s">
        <v>12</v>
      </c>
      <c r="AG27" s="599" t="s">
        <v>177</v>
      </c>
      <c r="AH27" s="600"/>
      <c r="AI27" s="600"/>
      <c r="AJ27" s="600"/>
      <c r="AK27" s="600"/>
      <c r="AL27" s="600"/>
      <c r="AM27" s="601"/>
      <c r="AN27" s="11"/>
      <c r="AO27" s="16"/>
      <c r="AP27" s="126" t="s">
        <v>12</v>
      </c>
      <c r="AQ27" s="603" t="s">
        <v>194</v>
      </c>
      <c r="AR27" s="603"/>
      <c r="AS27" s="603"/>
      <c r="AT27" s="603"/>
      <c r="AU27" s="603"/>
      <c r="AV27" s="603"/>
      <c r="AW27" s="604"/>
      <c r="AX27" s="11"/>
      <c r="AY27" s="16"/>
      <c r="AZ27" s="126" t="s">
        <v>12</v>
      </c>
      <c r="BA27" s="599" t="s">
        <v>172</v>
      </c>
      <c r="BB27" s="600"/>
      <c r="BC27" s="600"/>
      <c r="BD27" s="600"/>
      <c r="BE27" s="600"/>
      <c r="BF27" s="600"/>
      <c r="BG27" s="601"/>
      <c r="BH27" s="11"/>
      <c r="BI27" s="16"/>
      <c r="BJ27" s="126" t="s">
        <v>12</v>
      </c>
      <c r="BK27" s="603" t="s">
        <v>194</v>
      </c>
      <c r="BL27" s="603"/>
      <c r="BM27" s="603"/>
      <c r="BN27" s="603"/>
      <c r="BO27" s="603"/>
      <c r="BP27" s="603"/>
      <c r="BQ27" s="604"/>
      <c r="BR27" s="11"/>
      <c r="BS27" s="16"/>
      <c r="BT27" s="126" t="s">
        <v>12</v>
      </c>
      <c r="BU27" s="599" t="s">
        <v>196</v>
      </c>
      <c r="BV27" s="600"/>
      <c r="BW27" s="600"/>
      <c r="BX27" s="600"/>
      <c r="BY27" s="600"/>
      <c r="BZ27" s="600"/>
      <c r="CA27" s="601"/>
      <c r="CB27" s="11"/>
      <c r="CC27" s="16"/>
      <c r="CD27" s="126" t="s">
        <v>12</v>
      </c>
      <c r="CE27" s="599" t="s">
        <v>333</v>
      </c>
      <c r="CF27" s="600"/>
      <c r="CG27" s="600"/>
      <c r="CH27" s="600"/>
      <c r="CI27" s="600"/>
      <c r="CJ27" s="600"/>
      <c r="CK27" s="601"/>
      <c r="CL27" s="11"/>
      <c r="CM27" s="16"/>
      <c r="CN27" s="126" t="s">
        <v>12</v>
      </c>
      <c r="CO27" s="603" t="s">
        <v>194</v>
      </c>
      <c r="CP27" s="603"/>
      <c r="CQ27" s="603"/>
      <c r="CR27" s="603"/>
      <c r="CS27" s="603"/>
      <c r="CT27" s="603"/>
      <c r="CU27" s="604"/>
      <c r="CV27" s="11"/>
      <c r="CW27" s="16"/>
      <c r="CX27" s="126" t="s">
        <v>12</v>
      </c>
      <c r="CY27" s="603" t="s">
        <v>194</v>
      </c>
      <c r="CZ27" s="603"/>
      <c r="DA27" s="603"/>
      <c r="DB27" s="603"/>
      <c r="DC27" s="603"/>
      <c r="DD27" s="603"/>
      <c r="DE27" s="604"/>
      <c r="DF27" s="11"/>
      <c r="DG27" s="16"/>
      <c r="DH27" s="126" t="s">
        <v>12</v>
      </c>
      <c r="DI27" s="599" t="s">
        <v>197</v>
      </c>
      <c r="DJ27" s="600"/>
      <c r="DK27" s="600"/>
      <c r="DL27" s="600"/>
      <c r="DM27" s="600"/>
      <c r="DN27" s="600"/>
      <c r="DO27" s="601"/>
      <c r="DP27" s="11"/>
      <c r="DQ27" s="16"/>
      <c r="DR27" s="126" t="s">
        <v>12</v>
      </c>
      <c r="DS27" s="603" t="s">
        <v>194</v>
      </c>
      <c r="DT27" s="603"/>
      <c r="DU27" s="603"/>
      <c r="DV27" s="603"/>
      <c r="DW27" s="603"/>
      <c r="DX27" s="603"/>
      <c r="DY27" s="604"/>
      <c r="DZ27" s="11"/>
      <c r="EA27" s="16"/>
      <c r="EB27" s="126" t="s">
        <v>12</v>
      </c>
      <c r="EC27" s="603" t="s">
        <v>280</v>
      </c>
      <c r="ED27" s="603"/>
      <c r="EE27" s="603"/>
      <c r="EF27" s="603"/>
      <c r="EG27" s="603"/>
      <c r="EH27" s="603"/>
      <c r="EI27" s="604"/>
      <c r="EJ27" s="11"/>
      <c r="EK27" s="16"/>
      <c r="EL27" s="126" t="s">
        <v>12</v>
      </c>
      <c r="EM27" s="603" t="s">
        <v>251</v>
      </c>
      <c r="EN27" s="603"/>
      <c r="EO27" s="603"/>
      <c r="EP27" s="603"/>
      <c r="EQ27" s="603"/>
      <c r="ER27" s="603"/>
      <c r="ES27" s="604"/>
      <c r="ET27" s="11"/>
      <c r="EU27" s="16"/>
      <c r="EV27" s="126" t="s">
        <v>12</v>
      </c>
      <c r="EW27" s="603" t="s">
        <v>255</v>
      </c>
      <c r="EX27" s="603"/>
      <c r="EY27" s="603"/>
      <c r="EZ27" s="603"/>
      <c r="FA27" s="603"/>
      <c r="FB27" s="603"/>
      <c r="FC27" s="604"/>
      <c r="FD27" s="11"/>
      <c r="FE27" s="16"/>
      <c r="FF27" s="126" t="s">
        <v>12</v>
      </c>
      <c r="FG27" s="605" t="s">
        <v>347</v>
      </c>
      <c r="FH27" s="605"/>
      <c r="FI27" s="605"/>
      <c r="FJ27" s="605"/>
      <c r="FK27" s="605"/>
      <c r="FL27" s="605"/>
      <c r="FM27" s="604"/>
      <c r="FN27" s="11"/>
      <c r="FO27" s="16"/>
      <c r="FP27" s="126" t="s">
        <v>12</v>
      </c>
      <c r="FQ27" s="603" t="s">
        <v>251</v>
      </c>
      <c r="FR27" s="603"/>
      <c r="FS27" s="603"/>
      <c r="FT27" s="603"/>
      <c r="FU27" s="603"/>
      <c r="FV27" s="603"/>
      <c r="FW27" s="604"/>
      <c r="FX27" s="11"/>
      <c r="FY27" s="16"/>
      <c r="FZ27" s="126" t="s">
        <v>12</v>
      </c>
      <c r="GA27" s="603" t="s">
        <v>285</v>
      </c>
      <c r="GB27" s="603"/>
      <c r="GC27" s="603"/>
      <c r="GD27" s="603"/>
      <c r="GE27" s="603"/>
      <c r="GF27" s="603"/>
      <c r="GG27" s="604"/>
      <c r="GH27" s="11"/>
      <c r="GI27" s="16"/>
      <c r="GJ27" s="126" t="s">
        <v>12</v>
      </c>
      <c r="GK27" s="603" t="s">
        <v>171</v>
      </c>
      <c r="GL27" s="603"/>
      <c r="GM27" s="603"/>
      <c r="GN27" s="603"/>
      <c r="GO27" s="603"/>
      <c r="GP27" s="603"/>
      <c r="GQ27" s="604"/>
      <c r="GR27" s="11"/>
      <c r="GS27" s="16"/>
      <c r="GT27" s="126" t="s">
        <v>12</v>
      </c>
      <c r="GU27" s="603" t="s">
        <v>171</v>
      </c>
      <c r="GV27" s="603"/>
      <c r="GW27" s="603"/>
      <c r="GX27" s="603"/>
      <c r="GY27" s="603"/>
      <c r="GZ27" s="603"/>
      <c r="HA27" s="604"/>
      <c r="HB27" s="11"/>
      <c r="HC27" s="16"/>
      <c r="HD27" s="126" t="s">
        <v>12</v>
      </c>
      <c r="HE27" s="603" t="s">
        <v>171</v>
      </c>
      <c r="HF27" s="603"/>
      <c r="HG27" s="603"/>
      <c r="HH27" s="603"/>
      <c r="HI27" s="603"/>
      <c r="HJ27" s="603"/>
      <c r="HK27" s="604"/>
      <c r="HL27" s="11"/>
      <c r="HM27" s="16"/>
      <c r="HN27" s="137"/>
      <c r="HX27" s="137"/>
      <c r="IH27" s="137"/>
    </row>
    <row xmlns:x14ac="http://schemas.microsoft.com/office/spreadsheetml/2009/9/ac" r="28" s="2" customFormat="true" ht="15.75" customHeight="true" x14ac:dyDescent="0.25">
      <c r="A28" s="415" t="str">
        <f ca="true">IF(ISBLANK('Data Summary'!A30),"",'Data Summary'!A30)</f>
        <v/>
      </c>
      <c r="B28" s="126"/>
      <c r="C28" s="64" t="s">
        <v>120</v>
      </c>
      <c r="D28" s="52" t="s">
        <v>169</v>
      </c>
      <c r="E28" s="52" t="s">
        <v>169</v>
      </c>
      <c r="F28" s="52" t="s">
        <v>169</v>
      </c>
      <c r="G28" s="52"/>
      <c r="H28" s="52" t="s">
        <v>169</v>
      </c>
      <c r="I28" s="119" t="s">
        <v>169</v>
      </c>
      <c r="J28" s="11"/>
      <c r="K28" s="16"/>
      <c r="L28" s="126"/>
      <c r="M28" s="64" t="s">
        <v>120</v>
      </c>
      <c r="N28" s="52"/>
      <c r="O28" s="52"/>
      <c r="P28" s="52"/>
      <c r="Q28" s="52"/>
      <c r="R28" s="52"/>
      <c r="S28" s="100"/>
      <c r="T28" s="11"/>
      <c r="U28" s="16"/>
      <c r="V28" s="126"/>
      <c r="W28" s="64" t="s">
        <v>120</v>
      </c>
      <c r="X28" s="52" t="s">
        <v>169</v>
      </c>
      <c r="Y28" s="52" t="s">
        <v>169</v>
      </c>
      <c r="Z28" s="52" t="s">
        <v>169</v>
      </c>
      <c r="AA28" s="52"/>
      <c r="AB28" s="52" t="s">
        <v>169</v>
      </c>
      <c r="AC28" s="119" t="s">
        <v>169</v>
      </c>
      <c r="AD28" s="11"/>
      <c r="AE28" s="16"/>
      <c r="AF28" s="126"/>
      <c r="AG28" s="64" t="s">
        <v>120</v>
      </c>
      <c r="AH28" s="52"/>
      <c r="AI28" s="52"/>
      <c r="AJ28" s="52"/>
      <c r="AK28" s="52"/>
      <c r="AL28" s="52" t="s">
        <v>173</v>
      </c>
      <c r="AM28" s="100"/>
      <c r="AN28" s="11"/>
      <c r="AO28" s="16"/>
      <c r="AP28" s="126"/>
      <c r="AQ28" s="64" t="s">
        <v>120</v>
      </c>
      <c r="AR28" s="52" t="s">
        <v>169</v>
      </c>
      <c r="AS28" s="52" t="s">
        <v>169</v>
      </c>
      <c r="AT28" s="52" t="s">
        <v>169</v>
      </c>
      <c r="AU28" s="52"/>
      <c r="AV28" s="52" t="s">
        <v>169</v>
      </c>
      <c r="AW28" s="119" t="s">
        <v>169</v>
      </c>
      <c r="AX28" s="11"/>
      <c r="AY28" s="16"/>
      <c r="AZ28" s="126"/>
      <c r="BA28" s="64" t="s">
        <v>120</v>
      </c>
      <c r="BB28" s="52"/>
      <c r="BC28" s="52"/>
      <c r="BD28" s="52"/>
      <c r="BE28" s="52"/>
      <c r="BF28" s="52"/>
      <c r="BG28" s="100"/>
      <c r="BH28" s="11"/>
      <c r="BI28" s="16"/>
      <c r="BJ28" s="126"/>
      <c r="BK28" s="64" t="s">
        <v>120</v>
      </c>
      <c r="BL28" s="52" t="s">
        <v>169</v>
      </c>
      <c r="BM28" s="52" t="s">
        <v>169</v>
      </c>
      <c r="BN28" s="52" t="s">
        <v>169</v>
      </c>
      <c r="BO28" s="52"/>
      <c r="BP28" s="52" t="s">
        <v>169</v>
      </c>
      <c r="BQ28" s="119" t="s">
        <v>169</v>
      </c>
      <c r="BR28" s="11"/>
      <c r="BS28" s="16"/>
      <c r="BT28" s="126"/>
      <c r="BU28" s="64" t="s">
        <v>120</v>
      </c>
      <c r="BV28" s="52" t="s">
        <v>173</v>
      </c>
      <c r="BW28" s="52"/>
      <c r="BX28" s="52"/>
      <c r="BY28" s="52"/>
      <c r="BZ28" s="52" t="s">
        <v>173</v>
      </c>
      <c r="CA28" s="100" t="s">
        <v>173</v>
      </c>
      <c r="CB28" s="11"/>
      <c r="CC28" s="16"/>
      <c r="CD28" s="126"/>
      <c r="CE28" s="64" t="s">
        <v>120</v>
      </c>
      <c r="CF28" s="52"/>
      <c r="CG28" s="52"/>
      <c r="CH28" s="52"/>
      <c r="CI28" s="52"/>
      <c r="CJ28" s="52"/>
      <c r="CK28" s="100"/>
      <c r="CL28" s="11"/>
      <c r="CM28" s="16"/>
      <c r="CN28" s="126"/>
      <c r="CO28" s="64" t="s">
        <v>120</v>
      </c>
      <c r="CP28" s="52" t="s">
        <v>169</v>
      </c>
      <c r="CQ28" s="52" t="s">
        <v>169</v>
      </c>
      <c r="CR28" s="52" t="s">
        <v>169</v>
      </c>
      <c r="CS28" s="52"/>
      <c r="CT28" s="52" t="s">
        <v>169</v>
      </c>
      <c r="CU28" s="119" t="s">
        <v>169</v>
      </c>
      <c r="CV28" s="11"/>
      <c r="CW28" s="16"/>
      <c r="CX28" s="126"/>
      <c r="CY28" s="64" t="s">
        <v>120</v>
      </c>
      <c r="CZ28" s="52" t="s">
        <v>169</v>
      </c>
      <c r="DA28" s="52" t="s">
        <v>169</v>
      </c>
      <c r="DB28" s="52" t="s">
        <v>169</v>
      </c>
      <c r="DC28" s="52"/>
      <c r="DD28" s="52" t="s">
        <v>169</v>
      </c>
      <c r="DE28" s="119" t="s">
        <v>169</v>
      </c>
      <c r="DF28" s="11"/>
      <c r="DG28" s="16"/>
      <c r="DH28" s="126"/>
      <c r="DI28" s="64" t="s">
        <v>120</v>
      </c>
      <c r="DJ28" s="53"/>
      <c r="DK28" s="53"/>
      <c r="DL28" s="53"/>
      <c r="DM28" s="53"/>
      <c r="DN28" s="53" t="s">
        <v>173</v>
      </c>
      <c r="DO28" s="102"/>
      <c r="DP28" s="11"/>
      <c r="DQ28" s="16"/>
      <c r="DR28" s="126"/>
      <c r="DS28" s="64" t="s">
        <v>120</v>
      </c>
      <c r="DT28" s="52" t="s">
        <v>169</v>
      </c>
      <c r="DU28" s="52" t="s">
        <v>169</v>
      </c>
      <c r="DV28" s="52" t="s">
        <v>169</v>
      </c>
      <c r="DW28" s="52"/>
      <c r="DX28" s="52" t="s">
        <v>169</v>
      </c>
      <c r="DY28" s="119" t="s">
        <v>169</v>
      </c>
      <c r="DZ28" s="11"/>
      <c r="EA28" s="16"/>
      <c r="EB28" s="126"/>
      <c r="EC28" s="64" t="s">
        <v>120</v>
      </c>
      <c r="ED28" s="52"/>
      <c r="EE28" s="52"/>
      <c r="EF28" s="52"/>
      <c r="EG28" s="52"/>
      <c r="EH28" s="52"/>
      <c r="EI28" s="100"/>
      <c r="EJ28" s="11"/>
      <c r="EK28" s="16"/>
      <c r="EL28" s="126"/>
      <c r="EM28" s="64" t="s">
        <v>120</v>
      </c>
      <c r="EN28" s="52"/>
      <c r="EO28" s="52"/>
      <c r="EP28" s="52"/>
      <c r="EQ28" s="52"/>
      <c r="ER28" s="52"/>
      <c r="ES28" s="100"/>
      <c r="ET28" s="11"/>
      <c r="EU28" s="16"/>
      <c r="EV28" s="126"/>
      <c r="EW28" s="64" t="s">
        <v>120</v>
      </c>
      <c r="EX28" s="52"/>
      <c r="EY28" s="52"/>
      <c r="EZ28" s="52"/>
      <c r="FA28" s="52"/>
      <c r="FB28" s="52"/>
      <c r="FC28" s="100"/>
      <c r="FD28" s="11"/>
      <c r="FE28" s="16"/>
      <c r="FF28" s="126"/>
      <c r="FG28" s="64" t="s">
        <v>120</v>
      </c>
      <c r="FH28" s="52" t="s">
        <v>173</v>
      </c>
      <c r="FI28" s="52"/>
      <c r="FJ28" s="52" t="s">
        <v>173</v>
      </c>
      <c r="FK28" s="52"/>
      <c r="FL28" s="52"/>
      <c r="FM28" s="100"/>
      <c r="FN28" s="11"/>
      <c r="FO28" s="16"/>
      <c r="FP28" s="126"/>
      <c r="FQ28" s="64" t="s">
        <v>120</v>
      </c>
      <c r="FR28" s="52"/>
      <c r="FS28" s="52"/>
      <c r="FT28" s="52"/>
      <c r="FU28" s="52"/>
      <c r="FV28" s="52"/>
      <c r="FW28" s="100"/>
      <c r="FX28" s="11"/>
      <c r="FY28" s="16"/>
      <c r="FZ28" s="126"/>
      <c r="GA28" s="64" t="s">
        <v>120</v>
      </c>
      <c r="GB28" s="52"/>
      <c r="GC28" s="52"/>
      <c r="GD28" s="52"/>
      <c r="GE28" s="52"/>
      <c r="GF28" s="52"/>
      <c r="GG28" s="100"/>
      <c r="GH28" s="11"/>
      <c r="GI28" s="16"/>
      <c r="GJ28" s="126"/>
      <c r="GK28" s="64" t="s">
        <v>120</v>
      </c>
      <c r="GL28" s="52"/>
      <c r="GM28" s="52"/>
      <c r="GN28" s="52"/>
      <c r="GO28" s="52"/>
      <c r="GP28" s="52"/>
      <c r="GQ28" s="100"/>
      <c r="GR28" s="11"/>
      <c r="GS28" s="16"/>
      <c r="GT28" s="126"/>
      <c r="GU28" s="64" t="s">
        <v>120</v>
      </c>
      <c r="GV28" s="52"/>
      <c r="GW28" s="52"/>
      <c r="GX28" s="52"/>
      <c r="GY28" s="52"/>
      <c r="GZ28" s="52"/>
      <c r="HA28" s="100"/>
      <c r="HB28" s="11"/>
      <c r="HC28" s="16"/>
      <c r="HD28" s="126"/>
      <c r="HE28" s="64" t="s">
        <v>120</v>
      </c>
      <c r="HF28" s="52"/>
      <c r="HG28" s="52"/>
      <c r="HH28" s="52"/>
      <c r="HI28" s="52"/>
      <c r="HJ28" s="52"/>
      <c r="HK28" s="100"/>
      <c r="HL28" s="11"/>
      <c r="HM28" s="16"/>
      <c r="HN28" s="137"/>
      <c r="HX28" s="137"/>
      <c r="IH28" s="137"/>
    </row>
    <row xmlns:x14ac="http://schemas.microsoft.com/office/spreadsheetml/2009/9/ac" r="29" s="2" customFormat="true" ht="15" customHeight="true" x14ac:dyDescent="0.25">
      <c r="A29" s="415" t="str">
        <f ca="true">IF(ISBLANK('Data Summary'!A31),"",'Data Summary'!A31)</f>
        <v/>
      </c>
      <c r="B29" s="126"/>
      <c r="C29" s="64" t="s">
        <v>102</v>
      </c>
      <c r="D29" s="52" t="s">
        <v>169</v>
      </c>
      <c r="E29" s="52" t="s">
        <v>169</v>
      </c>
      <c r="F29" s="52" t="s">
        <v>169</v>
      </c>
      <c r="G29" s="52"/>
      <c r="H29" s="52" t="s">
        <v>169</v>
      </c>
      <c r="I29" s="119" t="s">
        <v>169</v>
      </c>
      <c r="J29" s="11"/>
      <c r="K29" s="16"/>
      <c r="L29" s="126"/>
      <c r="M29" s="64" t="s">
        <v>102</v>
      </c>
      <c r="N29" s="52"/>
      <c r="O29" s="52"/>
      <c r="P29" s="52"/>
      <c r="Q29" s="52"/>
      <c r="R29" s="52"/>
      <c r="S29" s="100"/>
      <c r="T29" s="11"/>
      <c r="U29" s="16"/>
      <c r="V29" s="126"/>
      <c r="W29" s="64" t="s">
        <v>102</v>
      </c>
      <c r="X29" s="52" t="s">
        <v>169</v>
      </c>
      <c r="Y29" s="52" t="s">
        <v>169</v>
      </c>
      <c r="Z29" s="52" t="s">
        <v>169</v>
      </c>
      <c r="AA29" s="52"/>
      <c r="AB29" s="52" t="s">
        <v>169</v>
      </c>
      <c r="AC29" s="119" t="s">
        <v>169</v>
      </c>
      <c r="AD29" s="11"/>
      <c r="AE29" s="16"/>
      <c r="AF29" s="126"/>
      <c r="AG29" s="64" t="s">
        <v>102</v>
      </c>
      <c r="AH29" s="52"/>
      <c r="AI29" s="52"/>
      <c r="AJ29" s="52"/>
      <c r="AK29" s="52"/>
      <c r="AL29" s="52"/>
      <c r="AM29" s="100"/>
      <c r="AN29" s="11"/>
      <c r="AO29" s="16"/>
      <c r="AP29" s="126"/>
      <c r="AQ29" s="64" t="s">
        <v>102</v>
      </c>
      <c r="AR29" s="52" t="s">
        <v>169</v>
      </c>
      <c r="AS29" s="52" t="s">
        <v>169</v>
      </c>
      <c r="AT29" s="52" t="s">
        <v>169</v>
      </c>
      <c r="AU29" s="52"/>
      <c r="AV29" s="52" t="s">
        <v>169</v>
      </c>
      <c r="AW29" s="119" t="s">
        <v>169</v>
      </c>
      <c r="AX29" s="11"/>
      <c r="AY29" s="16"/>
      <c r="AZ29" s="126"/>
      <c r="BA29" s="64" t="s">
        <v>102</v>
      </c>
      <c r="BB29" s="52"/>
      <c r="BC29" s="52"/>
      <c r="BD29" s="52"/>
      <c r="BE29" s="52"/>
      <c r="BF29" s="52"/>
      <c r="BG29" s="100"/>
      <c r="BH29" s="11"/>
      <c r="BI29" s="16"/>
      <c r="BJ29" s="126"/>
      <c r="BK29" s="64" t="s">
        <v>102</v>
      </c>
      <c r="BL29" s="52" t="s">
        <v>169</v>
      </c>
      <c r="BM29" s="52" t="s">
        <v>169</v>
      </c>
      <c r="BN29" s="52" t="s">
        <v>169</v>
      </c>
      <c r="BO29" s="52"/>
      <c r="BP29" s="52" t="s">
        <v>169</v>
      </c>
      <c r="BQ29" s="119" t="s">
        <v>169</v>
      </c>
      <c r="BR29" s="11"/>
      <c r="BS29" s="16"/>
      <c r="BT29" s="126"/>
      <c r="BU29" s="64" t="s">
        <v>102</v>
      </c>
      <c r="BV29" s="52"/>
      <c r="BW29" s="52"/>
      <c r="BX29" s="52"/>
      <c r="BY29" s="52"/>
      <c r="BZ29" s="52"/>
      <c r="CA29" s="100"/>
      <c r="CB29" s="11"/>
      <c r="CC29" s="16"/>
      <c r="CD29" s="126"/>
      <c r="CE29" s="64" t="s">
        <v>102</v>
      </c>
      <c r="CF29" s="52"/>
      <c r="CG29" s="52"/>
      <c r="CH29" s="52"/>
      <c r="CI29" s="52"/>
      <c r="CJ29" s="52"/>
      <c r="CK29" s="100"/>
      <c r="CL29" s="11"/>
      <c r="CM29" s="16"/>
      <c r="CN29" s="126"/>
      <c r="CO29" s="64" t="s">
        <v>102</v>
      </c>
      <c r="CP29" s="52" t="s">
        <v>169</v>
      </c>
      <c r="CQ29" s="52" t="s">
        <v>169</v>
      </c>
      <c r="CR29" s="52" t="s">
        <v>169</v>
      </c>
      <c r="CS29" s="52"/>
      <c r="CT29" s="52" t="s">
        <v>169</v>
      </c>
      <c r="CU29" s="119" t="s">
        <v>169</v>
      </c>
      <c r="CV29" s="11"/>
      <c r="CW29" s="16"/>
      <c r="CX29" s="126"/>
      <c r="CY29" s="64" t="s">
        <v>102</v>
      </c>
      <c r="CZ29" s="52" t="s">
        <v>169</v>
      </c>
      <c r="DA29" s="52" t="s">
        <v>169</v>
      </c>
      <c r="DB29" s="52" t="s">
        <v>169</v>
      </c>
      <c r="DC29" s="52"/>
      <c r="DD29" s="52" t="s">
        <v>169</v>
      </c>
      <c r="DE29" s="119" t="s">
        <v>169</v>
      </c>
      <c r="DF29" s="11"/>
      <c r="DG29" s="16"/>
      <c r="DH29" s="126"/>
      <c r="DI29" s="64" t="s">
        <v>102</v>
      </c>
      <c r="DJ29" s="52"/>
      <c r="DK29" s="52"/>
      <c r="DL29" s="52"/>
      <c r="DM29" s="52"/>
      <c r="DN29" s="52"/>
      <c r="DO29" s="100"/>
      <c r="DP29" s="11"/>
      <c r="DQ29" s="16"/>
      <c r="DR29" s="126"/>
      <c r="DS29" s="64" t="s">
        <v>102</v>
      </c>
      <c r="DT29" s="52" t="s">
        <v>169</v>
      </c>
      <c r="DU29" s="52" t="s">
        <v>169</v>
      </c>
      <c r="DV29" s="52" t="s">
        <v>169</v>
      </c>
      <c r="DW29" s="52"/>
      <c r="DX29" s="52" t="s">
        <v>169</v>
      </c>
      <c r="DY29" s="119" t="s">
        <v>169</v>
      </c>
      <c r="DZ29" s="11"/>
      <c r="EA29" s="16"/>
      <c r="EB29" s="126"/>
      <c r="EC29" s="64" t="s">
        <v>102</v>
      </c>
      <c r="ED29" s="52"/>
      <c r="EE29" s="52"/>
      <c r="EF29" s="52"/>
      <c r="EG29" s="52"/>
      <c r="EH29" s="52"/>
      <c r="EI29" s="100"/>
      <c r="EJ29" s="11"/>
      <c r="EK29" s="16"/>
      <c r="EL29" s="126"/>
      <c r="EM29" s="64" t="s">
        <v>102</v>
      </c>
      <c r="EN29" s="52"/>
      <c r="EO29" s="52"/>
      <c r="EP29" s="52"/>
      <c r="EQ29" s="52"/>
      <c r="ER29" s="52"/>
      <c r="ES29" s="100"/>
      <c r="ET29" s="11"/>
      <c r="EU29" s="16"/>
      <c r="EV29" s="126"/>
      <c r="EW29" s="64" t="s">
        <v>102</v>
      </c>
      <c r="EX29" s="52"/>
      <c r="EY29" s="52"/>
      <c r="EZ29" s="52"/>
      <c r="FA29" s="52"/>
      <c r="FB29" s="52"/>
      <c r="FC29" s="100"/>
      <c r="FD29" s="11"/>
      <c r="FE29" s="16"/>
      <c r="FF29" s="126"/>
      <c r="FG29" s="64" t="s">
        <v>102</v>
      </c>
      <c r="FH29" s="52" t="s">
        <v>173</v>
      </c>
      <c r="FI29" s="52"/>
      <c r="FJ29" s="52" t="s">
        <v>173</v>
      </c>
      <c r="FK29" s="52"/>
      <c r="FL29" s="52"/>
      <c r="FM29" s="100"/>
      <c r="FN29" s="11"/>
      <c r="FO29" s="16"/>
      <c r="FP29" s="126"/>
      <c r="FQ29" s="64" t="s">
        <v>102</v>
      </c>
      <c r="FR29" s="52"/>
      <c r="FS29" s="52"/>
      <c r="FT29" s="52"/>
      <c r="FU29" s="52"/>
      <c r="FV29" s="52"/>
      <c r="FW29" s="100"/>
      <c r="FX29" s="11"/>
      <c r="FY29" s="16"/>
      <c r="FZ29" s="126"/>
      <c r="GA29" s="64" t="s">
        <v>102</v>
      </c>
      <c r="GB29" s="52"/>
      <c r="GC29" s="52"/>
      <c r="GD29" s="52"/>
      <c r="GE29" s="52"/>
      <c r="GF29" s="52"/>
      <c r="GG29" s="100"/>
      <c r="GH29" s="11"/>
      <c r="GI29" s="16"/>
      <c r="GJ29" s="126"/>
      <c r="GK29" s="64" t="s">
        <v>102</v>
      </c>
      <c r="GL29" s="52"/>
      <c r="GM29" s="52"/>
      <c r="GN29" s="52"/>
      <c r="GO29" s="52"/>
      <c r="GP29" s="52"/>
      <c r="GQ29" s="100"/>
      <c r="GR29" s="11"/>
      <c r="GS29" s="16"/>
      <c r="GT29" s="126"/>
      <c r="GU29" s="64" t="s">
        <v>102</v>
      </c>
      <c r="GV29" s="52"/>
      <c r="GW29" s="52"/>
      <c r="GX29" s="52"/>
      <c r="GY29" s="52"/>
      <c r="GZ29" s="52"/>
      <c r="HA29" s="100"/>
      <c r="HB29" s="11"/>
      <c r="HC29" s="16"/>
      <c r="HD29" s="126"/>
      <c r="HE29" s="64" t="s">
        <v>102</v>
      </c>
      <c r="HF29" s="52"/>
      <c r="HG29" s="52"/>
      <c r="HH29" s="52"/>
      <c r="HI29" s="52"/>
      <c r="HJ29" s="52"/>
      <c r="HK29" s="100"/>
      <c r="HL29" s="11"/>
      <c r="HM29" s="16"/>
      <c r="HN29" s="137"/>
      <c r="HX29" s="137"/>
      <c r="IH29" s="137"/>
    </row>
    <row xmlns:x14ac="http://schemas.microsoft.com/office/spreadsheetml/2009/9/ac" r="30" s="2" customFormat="true" ht="15" customHeight="true" x14ac:dyDescent="0.25">
      <c r="A30" s="415" t="str">
        <f ca="true">IF(ISBLANK('Data Summary'!A32),"",'Data Summary'!A32)</f>
        <v/>
      </c>
      <c r="B30" s="126"/>
      <c r="C30" s="64" t="s">
        <v>127</v>
      </c>
      <c r="D30" s="52"/>
      <c r="E30" s="52"/>
      <c r="F30" s="52"/>
      <c r="G30" s="52"/>
      <c r="H30" s="52"/>
      <c r="I30" s="119"/>
      <c r="J30" s="11"/>
      <c r="K30" s="16"/>
      <c r="L30" s="126"/>
      <c r="M30" s="64" t="s">
        <v>127</v>
      </c>
      <c r="N30" s="52"/>
      <c r="O30" s="52"/>
      <c r="P30" s="52"/>
      <c r="Q30" s="52"/>
      <c r="R30" s="52"/>
      <c r="S30" s="100"/>
      <c r="T30" s="11"/>
      <c r="U30" s="16"/>
      <c r="V30" s="126"/>
      <c r="W30" s="64" t="s">
        <v>127</v>
      </c>
      <c r="X30" s="52"/>
      <c r="Y30" s="52"/>
      <c r="Z30" s="52"/>
      <c r="AA30" s="52"/>
      <c r="AB30" s="52"/>
      <c r="AC30" s="119"/>
      <c r="AD30" s="11"/>
      <c r="AE30" s="16"/>
      <c r="AF30" s="126"/>
      <c r="AG30" s="64" t="s">
        <v>127</v>
      </c>
      <c r="AH30" s="52"/>
      <c r="AI30" s="52"/>
      <c r="AJ30" s="52"/>
      <c r="AK30" s="52"/>
      <c r="AL30" s="52"/>
      <c r="AM30" s="100"/>
      <c r="AN30" s="11"/>
      <c r="AO30" s="16"/>
      <c r="AP30" s="126"/>
      <c r="AQ30" s="64" t="s">
        <v>127</v>
      </c>
      <c r="AR30" s="52"/>
      <c r="AS30" s="52"/>
      <c r="AT30" s="52"/>
      <c r="AU30" s="52"/>
      <c r="AV30" s="52"/>
      <c r="AW30" s="119"/>
      <c r="AX30" s="11"/>
      <c r="AY30" s="16"/>
      <c r="AZ30" s="126"/>
      <c r="BA30" s="64" t="s">
        <v>127</v>
      </c>
      <c r="BB30" s="52"/>
      <c r="BC30" s="52"/>
      <c r="BD30" s="52"/>
      <c r="BE30" s="52"/>
      <c r="BF30" s="52"/>
      <c r="BG30" s="100"/>
      <c r="BH30" s="11"/>
      <c r="BI30" s="16"/>
      <c r="BJ30" s="126"/>
      <c r="BK30" s="64" t="s">
        <v>127</v>
      </c>
      <c r="BL30" s="52"/>
      <c r="BM30" s="52"/>
      <c r="BN30" s="52"/>
      <c r="BO30" s="52"/>
      <c r="BP30" s="52"/>
      <c r="BQ30" s="119"/>
      <c r="BR30" s="11"/>
      <c r="BS30" s="16"/>
      <c r="BT30" s="126"/>
      <c r="BU30" s="64" t="s">
        <v>127</v>
      </c>
      <c r="BV30" s="52"/>
      <c r="BW30" s="52"/>
      <c r="BX30" s="52"/>
      <c r="BY30" s="52"/>
      <c r="BZ30" s="52"/>
      <c r="CA30" s="100"/>
      <c r="CB30" s="11"/>
      <c r="CC30" s="16"/>
      <c r="CD30" s="126"/>
      <c r="CE30" s="64" t="s">
        <v>127</v>
      </c>
      <c r="CF30" s="52"/>
      <c r="CG30" s="52"/>
      <c r="CH30" s="52"/>
      <c r="CI30" s="52"/>
      <c r="CJ30" s="52"/>
      <c r="CK30" s="100"/>
      <c r="CL30" s="11"/>
      <c r="CM30" s="16"/>
      <c r="CN30" s="126"/>
      <c r="CO30" s="64" t="s">
        <v>127</v>
      </c>
      <c r="CP30" s="52"/>
      <c r="CQ30" s="52"/>
      <c r="CR30" s="52"/>
      <c r="CS30" s="52"/>
      <c r="CT30" s="52"/>
      <c r="CU30" s="119"/>
      <c r="CV30" s="11"/>
      <c r="CW30" s="16"/>
      <c r="CX30" s="126"/>
      <c r="CY30" s="64" t="s">
        <v>127</v>
      </c>
      <c r="CZ30" s="52"/>
      <c r="DA30" s="52"/>
      <c r="DB30" s="52"/>
      <c r="DC30" s="52"/>
      <c r="DD30" s="52"/>
      <c r="DE30" s="119"/>
      <c r="DF30" s="11"/>
      <c r="DG30" s="16"/>
      <c r="DH30" s="126"/>
      <c r="DI30" s="64" t="s">
        <v>127</v>
      </c>
      <c r="DJ30" s="52"/>
      <c r="DK30" s="52"/>
      <c r="DL30" s="52"/>
      <c r="DM30" s="52"/>
      <c r="DN30" s="52"/>
      <c r="DO30" s="100"/>
      <c r="DP30" s="11"/>
      <c r="DQ30" s="16"/>
      <c r="DR30" s="126"/>
      <c r="DS30" s="64" t="s">
        <v>127</v>
      </c>
      <c r="DT30" s="52"/>
      <c r="DU30" s="52"/>
      <c r="DV30" s="52"/>
      <c r="DW30" s="52"/>
      <c r="DX30" s="52"/>
      <c r="DY30" s="119"/>
      <c r="DZ30" s="11"/>
      <c r="EA30" s="16"/>
      <c r="EB30" s="126"/>
      <c r="EC30" s="64" t="s">
        <v>127</v>
      </c>
      <c r="ED30" s="52"/>
      <c r="EE30" s="52"/>
      <c r="EF30" s="52"/>
      <c r="EG30" s="52"/>
      <c r="EH30" s="52"/>
      <c r="EI30" s="100"/>
      <c r="EJ30" s="11"/>
      <c r="EK30" s="16"/>
      <c r="EL30" s="126"/>
      <c r="EM30" s="64" t="s">
        <v>127</v>
      </c>
      <c r="EN30" s="52"/>
      <c r="EO30" s="52"/>
      <c r="EP30" s="52"/>
      <c r="EQ30" s="52"/>
      <c r="ER30" s="52"/>
      <c r="ES30" s="100"/>
      <c r="ET30" s="11"/>
      <c r="EU30" s="16"/>
      <c r="EV30" s="126"/>
      <c r="EW30" s="64" t="s">
        <v>127</v>
      </c>
      <c r="EX30" s="52"/>
      <c r="EY30" s="52"/>
      <c r="EZ30" s="52"/>
      <c r="FA30" s="52"/>
      <c r="FB30" s="52"/>
      <c r="FC30" s="100"/>
      <c r="FD30" s="11"/>
      <c r="FE30" s="16"/>
      <c r="FF30" s="126"/>
      <c r="FG30" s="64" t="s">
        <v>127</v>
      </c>
      <c r="FH30" s="52" t="s">
        <v>173</v>
      </c>
      <c r="FI30" s="52"/>
      <c r="FJ30" s="52" t="s">
        <v>173</v>
      </c>
      <c r="FK30" s="52"/>
      <c r="FL30" s="52"/>
      <c r="FM30" s="100"/>
      <c r="FN30" s="11"/>
      <c r="FO30" s="16"/>
      <c r="FP30" s="126"/>
      <c r="FQ30" s="64" t="s">
        <v>127</v>
      </c>
      <c r="FR30" s="52"/>
      <c r="FS30" s="52"/>
      <c r="FT30" s="52"/>
      <c r="FU30" s="52"/>
      <c r="FV30" s="52"/>
      <c r="FW30" s="100"/>
      <c r="FX30" s="11"/>
      <c r="FY30" s="16"/>
      <c r="FZ30" s="126"/>
      <c r="GA30" s="64" t="s">
        <v>127</v>
      </c>
      <c r="GB30" s="52"/>
      <c r="GC30" s="52"/>
      <c r="GD30" s="52"/>
      <c r="GE30" s="52"/>
      <c r="GF30" s="52"/>
      <c r="GG30" s="100"/>
      <c r="GH30" s="11"/>
      <c r="GI30" s="16"/>
      <c r="GJ30" s="126"/>
      <c r="GK30" s="64" t="s">
        <v>127</v>
      </c>
      <c r="GL30" s="52"/>
      <c r="GM30" s="52"/>
      <c r="GN30" s="52"/>
      <c r="GO30" s="52"/>
      <c r="GP30" s="52"/>
      <c r="GQ30" s="100"/>
      <c r="GR30" s="11"/>
      <c r="GS30" s="16"/>
      <c r="GT30" s="126"/>
      <c r="GU30" s="64" t="s">
        <v>127</v>
      </c>
      <c r="GV30" s="52"/>
      <c r="GW30" s="52"/>
      <c r="GX30" s="52"/>
      <c r="GY30" s="52"/>
      <c r="GZ30" s="52"/>
      <c r="HA30" s="100"/>
      <c r="HB30" s="11"/>
      <c r="HC30" s="16"/>
      <c r="HD30" s="126"/>
      <c r="HE30" s="64" t="s">
        <v>127</v>
      </c>
      <c r="HF30" s="52"/>
      <c r="HG30" s="52"/>
      <c r="HH30" s="52"/>
      <c r="HI30" s="52"/>
      <c r="HJ30" s="52"/>
      <c r="HK30" s="100"/>
      <c r="HL30" s="11"/>
      <c r="HM30" s="16"/>
      <c r="HN30" s="137"/>
      <c r="HX30" s="137"/>
      <c r="IH30" s="137"/>
    </row>
    <row xmlns:x14ac="http://schemas.microsoft.com/office/spreadsheetml/2009/9/ac" r="31" ht="16.5" customHeight="true" x14ac:dyDescent="0.25">
      <c r="A31" s="415" t="str">
        <f ca="true">IF(ISBLANK('Data Summary'!A33),"",'Data Summary'!A33)</f>
        <v/>
      </c>
      <c r="B31" s="126"/>
      <c r="C31" s="64" t="s">
        <v>128</v>
      </c>
      <c r="D31" s="52" t="s">
        <v>169</v>
      </c>
      <c r="E31" s="52" t="s">
        <v>169</v>
      </c>
      <c r="F31" s="52" t="s">
        <v>169</v>
      </c>
      <c r="G31" s="52"/>
      <c r="H31" s="52" t="s">
        <v>169</v>
      </c>
      <c r="I31" s="119" t="s">
        <v>169</v>
      </c>
      <c r="J31" s="11"/>
      <c r="K31" s="16"/>
      <c r="L31" s="126"/>
      <c r="M31" s="64" t="s">
        <v>128</v>
      </c>
      <c r="N31" s="52"/>
      <c r="O31" s="52"/>
      <c r="P31" s="52"/>
      <c r="Q31" s="52"/>
      <c r="R31" s="52"/>
      <c r="S31" s="100"/>
      <c r="T31" s="11"/>
      <c r="U31" s="16"/>
      <c r="V31" s="126"/>
      <c r="W31" s="64" t="s">
        <v>128</v>
      </c>
      <c r="X31" s="52" t="s">
        <v>169</v>
      </c>
      <c r="Y31" s="52" t="s">
        <v>169</v>
      </c>
      <c r="Z31" s="52" t="s">
        <v>169</v>
      </c>
      <c r="AA31" s="52"/>
      <c r="AB31" s="52" t="s">
        <v>169</v>
      </c>
      <c r="AC31" s="119" t="s">
        <v>169</v>
      </c>
      <c r="AD31" s="11"/>
      <c r="AE31" s="16"/>
      <c r="AF31" s="126"/>
      <c r="AG31" s="64" t="s">
        <v>128</v>
      </c>
      <c r="AH31" s="52"/>
      <c r="AI31" s="52"/>
      <c r="AJ31" s="52"/>
      <c r="AK31" s="52"/>
      <c r="AL31" s="52"/>
      <c r="AM31" s="100"/>
      <c r="AN31" s="11"/>
      <c r="AO31" s="16"/>
      <c r="AP31" s="126"/>
      <c r="AQ31" s="64" t="s">
        <v>128</v>
      </c>
      <c r="AR31" s="52" t="s">
        <v>169</v>
      </c>
      <c r="AS31" s="52" t="s">
        <v>169</v>
      </c>
      <c r="AT31" s="52" t="s">
        <v>169</v>
      </c>
      <c r="AU31" s="52"/>
      <c r="AV31" s="52" t="s">
        <v>169</v>
      </c>
      <c r="AW31" s="119" t="s">
        <v>169</v>
      </c>
      <c r="AX31" s="11"/>
      <c r="AY31" s="16"/>
      <c r="AZ31" s="126"/>
      <c r="BA31" s="64" t="s">
        <v>128</v>
      </c>
      <c r="BB31" s="52"/>
      <c r="BC31" s="52"/>
      <c r="BD31" s="52"/>
      <c r="BE31" s="52"/>
      <c r="BF31" s="52"/>
      <c r="BG31" s="100"/>
      <c r="BH31" s="11"/>
      <c r="BI31" s="16"/>
      <c r="BJ31" s="126"/>
      <c r="BK31" s="64" t="s">
        <v>128</v>
      </c>
      <c r="BL31" s="52" t="s">
        <v>169</v>
      </c>
      <c r="BM31" s="52" t="s">
        <v>169</v>
      </c>
      <c r="BN31" s="52" t="s">
        <v>169</v>
      </c>
      <c r="BO31" s="52"/>
      <c r="BP31" s="52" t="s">
        <v>169</v>
      </c>
      <c r="BQ31" s="119" t="s">
        <v>169</v>
      </c>
      <c r="BR31" s="11"/>
      <c r="BS31" s="16"/>
      <c r="BT31" s="126"/>
      <c r="BU31" s="64" t="s">
        <v>128</v>
      </c>
      <c r="BV31" s="52"/>
      <c r="BW31" s="52"/>
      <c r="BX31" s="52"/>
      <c r="BY31" s="52"/>
      <c r="BZ31" s="52"/>
      <c r="CA31" s="100"/>
      <c r="CB31" s="11"/>
      <c r="CC31" s="16"/>
      <c r="CD31" s="126"/>
      <c r="CE31" s="64" t="s">
        <v>128</v>
      </c>
      <c r="CF31" s="52"/>
      <c r="CG31" s="52"/>
      <c r="CH31" s="52"/>
      <c r="CI31" s="52"/>
      <c r="CJ31" s="52"/>
      <c r="CK31" s="100"/>
      <c r="CL31" s="11"/>
      <c r="CM31" s="16"/>
      <c r="CN31" s="126"/>
      <c r="CO31" s="64" t="s">
        <v>128</v>
      </c>
      <c r="CP31" s="52" t="s">
        <v>169</v>
      </c>
      <c r="CQ31" s="52" t="s">
        <v>169</v>
      </c>
      <c r="CR31" s="52" t="s">
        <v>169</v>
      </c>
      <c r="CS31" s="52"/>
      <c r="CT31" s="52" t="s">
        <v>169</v>
      </c>
      <c r="CU31" s="119" t="s">
        <v>169</v>
      </c>
      <c r="CV31" s="11"/>
      <c r="CW31" s="16"/>
      <c r="CX31" s="126"/>
      <c r="CY31" s="64" t="s">
        <v>128</v>
      </c>
      <c r="CZ31" s="52" t="s">
        <v>169</v>
      </c>
      <c r="DA31" s="52" t="s">
        <v>169</v>
      </c>
      <c r="DB31" s="52" t="s">
        <v>169</v>
      </c>
      <c r="DC31" s="52"/>
      <c r="DD31" s="52" t="s">
        <v>169</v>
      </c>
      <c r="DE31" s="119" t="s">
        <v>169</v>
      </c>
      <c r="DF31" s="11"/>
      <c r="DG31" s="16"/>
      <c r="DH31" s="126"/>
      <c r="DI31" s="64" t="s">
        <v>128</v>
      </c>
      <c r="DJ31" s="52"/>
      <c r="DK31" s="52"/>
      <c r="DL31" s="52"/>
      <c r="DM31" s="52"/>
      <c r="DN31" s="52"/>
      <c r="DO31" s="100"/>
      <c r="DP31" s="11"/>
      <c r="DQ31" s="16"/>
      <c r="DR31" s="126"/>
      <c r="DS31" s="64" t="s">
        <v>128</v>
      </c>
      <c r="DT31" s="52" t="s">
        <v>169</v>
      </c>
      <c r="DU31" s="52" t="s">
        <v>169</v>
      </c>
      <c r="DV31" s="52" t="s">
        <v>169</v>
      </c>
      <c r="DW31" s="52"/>
      <c r="DX31" s="52" t="s">
        <v>169</v>
      </c>
      <c r="DY31" s="119" t="s">
        <v>169</v>
      </c>
      <c r="DZ31" s="11"/>
      <c r="EA31" s="16"/>
      <c r="EB31" s="126"/>
      <c r="EC31" s="64" t="s">
        <v>128</v>
      </c>
      <c r="ED31" s="52"/>
      <c r="EE31" s="52"/>
      <c r="EF31" s="52"/>
      <c r="EG31" s="52"/>
      <c r="EH31" s="52"/>
      <c r="EI31" s="100"/>
      <c r="EJ31" s="11"/>
      <c r="EK31" s="16"/>
      <c r="EL31" s="126"/>
      <c r="EM31" s="64" t="s">
        <v>128</v>
      </c>
      <c r="EN31" s="52"/>
      <c r="EO31" s="52"/>
      <c r="EP31" s="52"/>
      <c r="EQ31" s="52"/>
      <c r="ER31" s="52"/>
      <c r="ES31" s="100"/>
      <c r="ET31" s="11"/>
      <c r="EU31" s="16"/>
      <c r="EV31" s="126"/>
      <c r="EW31" s="64" t="s">
        <v>128</v>
      </c>
      <c r="EX31" s="52"/>
      <c r="EY31" s="52"/>
      <c r="EZ31" s="52"/>
      <c r="FA31" s="52"/>
      <c r="FB31" s="52"/>
      <c r="FC31" s="100"/>
      <c r="FD31" s="11"/>
      <c r="FE31" s="16"/>
      <c r="FF31" s="126"/>
      <c r="FG31" s="64" t="s">
        <v>128</v>
      </c>
      <c r="FH31" s="52" t="s">
        <v>173</v>
      </c>
      <c r="FI31" s="52"/>
      <c r="FJ31" s="52" t="s">
        <v>173</v>
      </c>
      <c r="FK31" s="52"/>
      <c r="FL31" s="52"/>
      <c r="FM31" s="100"/>
      <c r="FN31" s="11"/>
      <c r="FO31" s="16"/>
      <c r="FP31" s="126"/>
      <c r="FQ31" s="64" t="s">
        <v>128</v>
      </c>
      <c r="FR31" s="52"/>
      <c r="FS31" s="52"/>
      <c r="FT31" s="52"/>
      <c r="FU31" s="52"/>
      <c r="FV31" s="52"/>
      <c r="FW31" s="100"/>
      <c r="FX31" s="11"/>
      <c r="FY31" s="16"/>
      <c r="FZ31" s="126"/>
      <c r="GA31" s="64" t="s">
        <v>128</v>
      </c>
      <c r="GB31" s="52"/>
      <c r="GC31" s="52"/>
      <c r="GD31" s="52"/>
      <c r="GE31" s="52"/>
      <c r="GF31" s="52"/>
      <c r="GG31" s="100"/>
      <c r="GH31" s="11"/>
      <c r="GI31" s="16"/>
      <c r="GJ31" s="126"/>
      <c r="GK31" s="64" t="s">
        <v>128</v>
      </c>
      <c r="GL31" s="52"/>
      <c r="GM31" s="52"/>
      <c r="GN31" s="52"/>
      <c r="GO31" s="52"/>
      <c r="GP31" s="52"/>
      <c r="GQ31" s="100"/>
      <c r="GR31" s="11"/>
      <c r="GS31" s="16"/>
      <c r="GT31" s="126"/>
      <c r="GU31" s="64" t="s">
        <v>128</v>
      </c>
      <c r="GV31" s="52"/>
      <c r="GW31" s="52"/>
      <c r="GX31" s="52"/>
      <c r="GY31" s="52"/>
      <c r="GZ31" s="52"/>
      <c r="HA31" s="100"/>
      <c r="HB31" s="11"/>
      <c r="HC31" s="16"/>
      <c r="HD31" s="126"/>
      <c r="HE31" s="64" t="s">
        <v>128</v>
      </c>
      <c r="HF31" s="52"/>
      <c r="HG31" s="52"/>
      <c r="HH31" s="52"/>
      <c r="HI31" s="52"/>
      <c r="HJ31" s="52"/>
      <c r="HK31" s="100"/>
      <c r="HL31" s="11"/>
      <c r="HM31" s="16"/>
    </row>
    <row xmlns:x14ac="http://schemas.microsoft.com/office/spreadsheetml/2009/9/ac" r="32" ht="16.5" customHeight="true" x14ac:dyDescent="0.25">
      <c r="A32" s="415" t="str">
        <f ca="true">IF(ISBLANK('Data Summary'!A34),"",'Data Summary'!A34)</f>
        <v/>
      </c>
      <c r="B32" s="126"/>
      <c r="C32" s="64" t="s">
        <v>103</v>
      </c>
      <c r="D32" s="52" t="s">
        <v>169</v>
      </c>
      <c r="E32" s="52" t="s">
        <v>169</v>
      </c>
      <c r="F32" s="52" t="s">
        <v>169</v>
      </c>
      <c r="G32" s="52"/>
      <c r="H32" s="52" t="s">
        <v>169</v>
      </c>
      <c r="I32" s="119" t="s">
        <v>169</v>
      </c>
      <c r="J32" s="11"/>
      <c r="K32" s="16"/>
      <c r="L32" s="126"/>
      <c r="M32" s="64" t="s">
        <v>103</v>
      </c>
      <c r="N32" s="52"/>
      <c r="O32" s="52"/>
      <c r="P32" s="52"/>
      <c r="Q32" s="52"/>
      <c r="R32" s="52"/>
      <c r="S32" s="100"/>
      <c r="T32" s="11"/>
      <c r="U32" s="16"/>
      <c r="V32" s="126"/>
      <c r="W32" s="64" t="s">
        <v>103</v>
      </c>
      <c r="X32" s="52" t="s">
        <v>169</v>
      </c>
      <c r="Y32" s="52" t="s">
        <v>169</v>
      </c>
      <c r="Z32" s="52" t="s">
        <v>169</v>
      </c>
      <c r="AA32" s="52"/>
      <c r="AB32" s="52" t="s">
        <v>169</v>
      </c>
      <c r="AC32" s="119" t="s">
        <v>169</v>
      </c>
      <c r="AD32" s="11"/>
      <c r="AE32" s="16"/>
      <c r="AF32" s="126"/>
      <c r="AG32" s="64" t="s">
        <v>103</v>
      </c>
      <c r="AH32" s="52"/>
      <c r="AI32" s="52"/>
      <c r="AJ32" s="52"/>
      <c r="AK32" s="52"/>
      <c r="AL32" s="52"/>
      <c r="AM32" s="100"/>
      <c r="AN32" s="11"/>
      <c r="AO32" s="16"/>
      <c r="AP32" s="126"/>
      <c r="AQ32" s="64" t="s">
        <v>103</v>
      </c>
      <c r="AR32" s="52" t="s">
        <v>169</v>
      </c>
      <c r="AS32" s="52" t="s">
        <v>169</v>
      </c>
      <c r="AT32" s="52" t="s">
        <v>169</v>
      </c>
      <c r="AU32" s="52"/>
      <c r="AV32" s="52" t="s">
        <v>169</v>
      </c>
      <c r="AW32" s="119" t="s">
        <v>169</v>
      </c>
      <c r="AX32" s="11"/>
      <c r="AY32" s="16"/>
      <c r="AZ32" s="126"/>
      <c r="BA32" s="64" t="s">
        <v>103</v>
      </c>
      <c r="BB32" s="52"/>
      <c r="BC32" s="52"/>
      <c r="BD32" s="52"/>
      <c r="BE32" s="52"/>
      <c r="BF32" s="52"/>
      <c r="BG32" s="100"/>
      <c r="BH32" s="11"/>
      <c r="BI32" s="16"/>
      <c r="BJ32" s="126"/>
      <c r="BK32" s="64" t="s">
        <v>103</v>
      </c>
      <c r="BL32" s="52" t="s">
        <v>169</v>
      </c>
      <c r="BM32" s="52" t="s">
        <v>169</v>
      </c>
      <c r="BN32" s="52" t="s">
        <v>169</v>
      </c>
      <c r="BO32" s="52"/>
      <c r="BP32" s="52" t="s">
        <v>169</v>
      </c>
      <c r="BQ32" s="119" t="s">
        <v>169</v>
      </c>
      <c r="BR32" s="11"/>
      <c r="BS32" s="16"/>
      <c r="BT32" s="126"/>
      <c r="BU32" s="64" t="s">
        <v>103</v>
      </c>
      <c r="BV32" s="52"/>
      <c r="BW32" s="52"/>
      <c r="BX32" s="52"/>
      <c r="BY32" s="52"/>
      <c r="BZ32" s="52"/>
      <c r="CA32" s="100"/>
      <c r="CB32" s="11"/>
      <c r="CC32" s="16"/>
      <c r="CD32" s="126"/>
      <c r="CE32" s="64" t="s">
        <v>103</v>
      </c>
      <c r="CF32" s="52"/>
      <c r="CG32" s="52"/>
      <c r="CH32" s="52"/>
      <c r="CI32" s="52"/>
      <c r="CJ32" s="52"/>
      <c r="CK32" s="100"/>
      <c r="CL32" s="11"/>
      <c r="CM32" s="16"/>
      <c r="CN32" s="126"/>
      <c r="CO32" s="64" t="s">
        <v>103</v>
      </c>
      <c r="CP32" s="52" t="s">
        <v>169</v>
      </c>
      <c r="CQ32" s="52" t="s">
        <v>169</v>
      </c>
      <c r="CR32" s="52" t="s">
        <v>169</v>
      </c>
      <c r="CS32" s="52"/>
      <c r="CT32" s="52" t="s">
        <v>169</v>
      </c>
      <c r="CU32" s="119" t="s">
        <v>169</v>
      </c>
      <c r="CV32" s="11"/>
      <c r="CW32" s="16"/>
      <c r="CX32" s="126"/>
      <c r="CY32" s="64" t="s">
        <v>103</v>
      </c>
      <c r="CZ32" s="52" t="s">
        <v>169</v>
      </c>
      <c r="DA32" s="52" t="s">
        <v>169</v>
      </c>
      <c r="DB32" s="52" t="s">
        <v>169</v>
      </c>
      <c r="DC32" s="52"/>
      <c r="DD32" s="52" t="s">
        <v>169</v>
      </c>
      <c r="DE32" s="119" t="s">
        <v>169</v>
      </c>
      <c r="DF32" s="11"/>
      <c r="DG32" s="16"/>
      <c r="DH32" s="126"/>
      <c r="DI32" s="64" t="s">
        <v>103</v>
      </c>
      <c r="DJ32" s="52"/>
      <c r="DK32" s="52"/>
      <c r="DL32" s="52"/>
      <c r="DM32" s="52"/>
      <c r="DN32" s="52"/>
      <c r="DO32" s="100"/>
      <c r="DP32" s="11"/>
      <c r="DQ32" s="16"/>
      <c r="DR32" s="126"/>
      <c r="DS32" s="64" t="s">
        <v>103</v>
      </c>
      <c r="DT32" s="52" t="s">
        <v>169</v>
      </c>
      <c r="DU32" s="52" t="s">
        <v>169</v>
      </c>
      <c r="DV32" s="52" t="s">
        <v>169</v>
      </c>
      <c r="DW32" s="52"/>
      <c r="DX32" s="52" t="s">
        <v>169</v>
      </c>
      <c r="DY32" s="119" t="s">
        <v>169</v>
      </c>
      <c r="DZ32" s="11"/>
      <c r="EA32" s="16"/>
      <c r="EB32" s="126"/>
      <c r="EC32" s="64" t="s">
        <v>103</v>
      </c>
      <c r="ED32" s="52" t="s">
        <v>173</v>
      </c>
      <c r="EE32" s="52"/>
      <c r="EF32" s="52"/>
      <c r="EG32" s="52"/>
      <c r="EH32" s="52" t="s">
        <v>173</v>
      </c>
      <c r="EI32" s="100" t="s">
        <v>173</v>
      </c>
      <c r="EJ32" s="11"/>
      <c r="EK32" s="16"/>
      <c r="EL32" s="126"/>
      <c r="EM32" s="64" t="s">
        <v>103</v>
      </c>
      <c r="EN32" s="52"/>
      <c r="EO32" s="52"/>
      <c r="EP32" s="52"/>
      <c r="EQ32" s="52"/>
      <c r="ER32" s="52"/>
      <c r="ES32" s="100"/>
      <c r="ET32" s="11"/>
      <c r="EU32" s="16"/>
      <c r="EV32" s="126"/>
      <c r="EW32" s="64" t="s">
        <v>103</v>
      </c>
      <c r="EX32" s="52"/>
      <c r="EY32" s="52"/>
      <c r="EZ32" s="52"/>
      <c r="FA32" s="52"/>
      <c r="FB32" s="52"/>
      <c r="FC32" s="100"/>
      <c r="FD32" s="11"/>
      <c r="FE32" s="16"/>
      <c r="FF32" s="126"/>
      <c r="FG32" s="64" t="s">
        <v>103</v>
      </c>
      <c r="FH32" s="52" t="s">
        <v>173</v>
      </c>
      <c r="FI32" s="52"/>
      <c r="FJ32" s="52" t="s">
        <v>173</v>
      </c>
      <c r="FK32" s="52"/>
      <c r="FL32" s="52"/>
      <c r="FM32" s="100"/>
      <c r="FN32" s="11"/>
      <c r="FO32" s="16"/>
      <c r="FP32" s="126"/>
      <c r="FQ32" s="64" t="s">
        <v>103</v>
      </c>
      <c r="FR32" s="52"/>
      <c r="FS32" s="52"/>
      <c r="FT32" s="52"/>
      <c r="FU32" s="52"/>
      <c r="FV32" s="52"/>
      <c r="FW32" s="100"/>
      <c r="FX32" s="11"/>
      <c r="FY32" s="16"/>
      <c r="FZ32" s="126"/>
      <c r="GA32" s="64" t="s">
        <v>103</v>
      </c>
      <c r="GB32" s="52" t="s">
        <v>169</v>
      </c>
      <c r="GC32" s="52"/>
      <c r="GD32" s="52"/>
      <c r="GE32" s="52"/>
      <c r="GF32" s="52" t="s">
        <v>169</v>
      </c>
      <c r="GG32" s="100" t="s">
        <v>169</v>
      </c>
      <c r="GH32" s="11"/>
      <c r="GI32" s="16"/>
      <c r="GJ32" s="126"/>
      <c r="GK32" s="64" t="s">
        <v>103</v>
      </c>
      <c r="GL32" s="52"/>
      <c r="GM32" s="52"/>
      <c r="GN32" s="52"/>
      <c r="GO32" s="52"/>
      <c r="GP32" s="52"/>
      <c r="GQ32" s="100"/>
      <c r="GR32" s="11"/>
      <c r="GS32" s="16"/>
      <c r="GT32" s="126"/>
      <c r="GU32" s="64" t="s">
        <v>103</v>
      </c>
      <c r="GV32" s="52"/>
      <c r="GW32" s="52"/>
      <c r="GX32" s="52"/>
      <c r="GY32" s="52"/>
      <c r="GZ32" s="52"/>
      <c r="HA32" s="100"/>
      <c r="HB32" s="11"/>
      <c r="HC32" s="16"/>
      <c r="HD32" s="126"/>
      <c r="HE32" s="64" t="s">
        <v>103</v>
      </c>
      <c r="HF32" s="52"/>
      <c r="HG32" s="52"/>
      <c r="HH32" s="52"/>
      <c r="HI32" s="52"/>
      <c r="HJ32" s="52"/>
      <c r="HK32" s="100"/>
      <c r="HL32" s="11"/>
      <c r="HM32" s="16"/>
    </row>
    <row xmlns:x14ac="http://schemas.microsoft.com/office/spreadsheetml/2009/9/ac" r="33" ht="16.5" customHeight="true" x14ac:dyDescent="0.25">
      <c r="A33" s="415" t="str">
        <f ca="true">IF(ISBLANK('Data Summary'!A35),"",'Data Summary'!A35)</f>
        <v/>
      </c>
      <c r="B33" s="127"/>
      <c r="C33" s="12" t="s">
        <v>23</v>
      </c>
      <c r="D33" s="71"/>
      <c r="E33" s="71"/>
      <c r="F33" s="71"/>
      <c r="G33" s="72"/>
      <c r="H33" s="73"/>
      <c r="I33" s="74"/>
      <c r="J33" s="11"/>
      <c r="K33" s="16"/>
      <c r="L33" s="127"/>
      <c r="M33" s="12" t="s">
        <v>23</v>
      </c>
      <c r="N33" s="71"/>
      <c r="O33" s="71"/>
      <c r="P33" s="71"/>
      <c r="Q33" s="72"/>
      <c r="R33" s="73"/>
      <c r="S33" s="74"/>
      <c r="T33" s="11"/>
      <c r="U33" s="16"/>
      <c r="V33" s="127"/>
      <c r="W33" s="12" t="s">
        <v>23</v>
      </c>
      <c r="X33" s="71"/>
      <c r="Y33" s="71"/>
      <c r="Z33" s="71"/>
      <c r="AA33" s="72"/>
      <c r="AB33" s="73"/>
      <c r="AC33" s="74"/>
      <c r="AD33" s="11"/>
      <c r="AE33" s="16"/>
      <c r="AF33" s="127"/>
      <c r="AG33" s="12" t="s">
        <v>23</v>
      </c>
      <c r="AH33" s="71"/>
      <c r="AI33" s="10"/>
      <c r="AJ33" s="10"/>
      <c r="AK33" s="72"/>
      <c r="AL33" s="73"/>
      <c r="AM33" s="74"/>
      <c r="AN33" s="11"/>
      <c r="AO33" s="16"/>
      <c r="AP33" s="127"/>
      <c r="AQ33" s="12" t="s">
        <v>23</v>
      </c>
      <c r="AR33" s="71"/>
      <c r="AS33" s="10"/>
      <c r="AT33" s="10"/>
      <c r="AU33" s="72"/>
      <c r="AV33" s="73"/>
      <c r="AW33" s="74"/>
      <c r="AX33" s="11"/>
      <c r="AY33" s="16"/>
      <c r="AZ33" s="127"/>
      <c r="BA33" s="12" t="s">
        <v>23</v>
      </c>
      <c r="BB33" s="71"/>
      <c r="BC33" s="10"/>
      <c r="BD33" s="10"/>
      <c r="BE33" s="72"/>
      <c r="BF33" s="73"/>
      <c r="BG33" s="74"/>
      <c r="BH33" s="11"/>
      <c r="BI33" s="16"/>
      <c r="BJ33" s="127"/>
      <c r="BK33" s="12" t="s">
        <v>23</v>
      </c>
      <c r="BL33" s="71"/>
      <c r="BM33" s="10"/>
      <c r="BN33" s="10"/>
      <c r="BO33" s="72"/>
      <c r="BP33" s="73"/>
      <c r="BQ33" s="74"/>
      <c r="BR33" s="11"/>
      <c r="BS33" s="16"/>
      <c r="BT33" s="127"/>
      <c r="BU33" s="12" t="s">
        <v>23</v>
      </c>
      <c r="BV33" s="71"/>
      <c r="BW33" s="10"/>
      <c r="BX33" s="10"/>
      <c r="BY33" s="72"/>
      <c r="BZ33" s="73"/>
      <c r="CA33" s="74"/>
      <c r="CB33" s="11"/>
      <c r="CC33" s="16"/>
      <c r="CD33" s="127"/>
      <c r="CE33" s="12" t="s">
        <v>23</v>
      </c>
      <c r="CF33" s="71"/>
      <c r="CG33" s="10"/>
      <c r="CH33" s="10"/>
      <c r="CI33" s="72"/>
      <c r="CJ33" s="73"/>
      <c r="CK33" s="74"/>
      <c r="CL33" s="11"/>
      <c r="CM33" s="16"/>
      <c r="CN33" s="127"/>
      <c r="CO33" s="12" t="s">
        <v>23</v>
      </c>
      <c r="CP33" s="71"/>
      <c r="CQ33" s="10"/>
      <c r="CR33" s="10"/>
      <c r="CS33" s="72"/>
      <c r="CT33" s="73"/>
      <c r="CU33" s="74"/>
      <c r="CV33" s="11"/>
      <c r="CW33" s="16"/>
      <c r="CX33" s="127"/>
      <c r="CY33" s="12" t="s">
        <v>23</v>
      </c>
      <c r="CZ33" s="71"/>
      <c r="DA33" s="10"/>
      <c r="DB33" s="10"/>
      <c r="DC33" s="72"/>
      <c r="DD33" s="73"/>
      <c r="DE33" s="74"/>
      <c r="DF33" s="11"/>
      <c r="DG33" s="16"/>
      <c r="DH33" s="127"/>
      <c r="DI33" s="12" t="s">
        <v>23</v>
      </c>
      <c r="DJ33" s="71"/>
      <c r="DK33" s="10"/>
      <c r="DL33" s="10"/>
      <c r="DM33" s="72"/>
      <c r="DN33" s="73"/>
      <c r="DO33" s="74"/>
      <c r="DP33" s="11"/>
      <c r="DQ33" s="16"/>
      <c r="DR33" s="127"/>
      <c r="DS33" s="12" t="s">
        <v>23</v>
      </c>
      <c r="DT33" s="71"/>
      <c r="DU33" s="10"/>
      <c r="DV33" s="10"/>
      <c r="DW33" s="72"/>
      <c r="DX33" s="73"/>
      <c r="DY33" s="74"/>
      <c r="DZ33" s="11"/>
      <c r="EA33" s="16"/>
      <c r="EB33" s="127"/>
      <c r="EC33" s="12" t="s">
        <v>23</v>
      </c>
      <c r="ED33" s="71"/>
      <c r="EE33" s="71"/>
      <c r="EF33" s="71"/>
      <c r="EG33" s="72"/>
      <c r="EH33" s="73"/>
      <c r="EI33" s="74"/>
      <c r="EJ33" s="11"/>
      <c r="EK33" s="16"/>
      <c r="EL33" s="127"/>
      <c r="EM33" s="12" t="s">
        <v>23</v>
      </c>
      <c r="EN33" s="71"/>
      <c r="EO33" s="71"/>
      <c r="EP33" s="71"/>
      <c r="EQ33" s="72"/>
      <c r="ER33" s="73"/>
      <c r="ES33" s="74"/>
      <c r="ET33" s="11"/>
      <c r="EU33" s="16"/>
      <c r="EV33" s="127"/>
      <c r="EW33" s="12" t="s">
        <v>23</v>
      </c>
      <c r="EX33" s="71"/>
      <c r="EY33" s="71"/>
      <c r="EZ33" s="71"/>
      <c r="FA33" s="72"/>
      <c r="FB33" s="73"/>
      <c r="FC33" s="74"/>
      <c r="FD33" s="11"/>
      <c r="FE33" s="16"/>
      <c r="FF33" s="127"/>
      <c r="FG33" s="12" t="s">
        <v>23</v>
      </c>
      <c r="FH33" s="206"/>
      <c r="FI33" s="206"/>
      <c r="FJ33" s="206"/>
      <c r="FK33" s="204"/>
      <c r="FL33" s="205"/>
      <c r="FM33" s="74"/>
      <c r="FN33" s="11"/>
      <c r="FO33" s="16"/>
      <c r="FP33" s="127"/>
      <c r="FQ33" s="12" t="s">
        <v>23</v>
      </c>
      <c r="FR33" s="71"/>
      <c r="FS33" s="71"/>
      <c r="FT33" s="71"/>
      <c r="FU33" s="72"/>
      <c r="FV33" s="73"/>
      <c r="FW33" s="74"/>
      <c r="FX33" s="11"/>
      <c r="FY33" s="16"/>
      <c r="FZ33" s="127"/>
      <c r="GA33" s="12" t="s">
        <v>23</v>
      </c>
      <c r="GB33" s="71"/>
      <c r="GC33" s="71"/>
      <c r="GD33" s="71"/>
      <c r="GE33" s="72"/>
      <c r="GF33" s="73"/>
      <c r="GG33" s="74"/>
      <c r="GH33" s="11"/>
      <c r="GI33" s="16"/>
      <c r="GJ33" s="127"/>
      <c r="GK33" s="12" t="s">
        <v>23</v>
      </c>
      <c r="GL33" s="71"/>
      <c r="GM33" s="71"/>
      <c r="GN33" s="71"/>
      <c r="GO33" s="72"/>
      <c r="GP33" s="73"/>
      <c r="GQ33" s="74"/>
      <c r="GR33" s="11"/>
      <c r="GS33" s="16"/>
      <c r="GT33" s="127"/>
      <c r="GU33" s="12" t="s">
        <v>23</v>
      </c>
      <c r="GV33" s="71"/>
      <c r="GW33" s="71"/>
      <c r="GX33" s="71"/>
      <c r="GY33" s="72"/>
      <c r="GZ33" s="73"/>
      <c r="HA33" s="74"/>
      <c r="HB33" s="11"/>
      <c r="HC33" s="16"/>
      <c r="HD33" s="127"/>
      <c r="HE33" s="12" t="s">
        <v>23</v>
      </c>
      <c r="HF33" s="71"/>
      <c r="HG33" s="71"/>
      <c r="HH33" s="71"/>
      <c r="HI33" s="72"/>
      <c r="HJ33" s="73"/>
      <c r="HK33" s="74"/>
      <c r="HL33" s="11"/>
      <c r="HM33" s="16"/>
    </row>
    <row xmlns:x14ac="http://schemas.microsoft.com/office/spreadsheetml/2009/9/ac" r="34" s="3" customFormat="true" ht="16.5" customHeight="true" thickBot="true" x14ac:dyDescent="0.3">
      <c r="A34" s="415" t="str">
        <f ca="true">IF(ISBLANK('Data Summary'!A36),"",'Data Summary'!A36)</f>
        <v/>
      </c>
      <c r="B34" s="128"/>
      <c r="C34" s="28" t="s">
        <v>20</v>
      </c>
      <c r="D34" s="76">
        <v>6440</v>
      </c>
      <c r="E34" s="76">
        <v>556</v>
      </c>
      <c r="F34" s="76">
        <v>5868</v>
      </c>
      <c r="G34" s="76"/>
      <c r="H34" s="76">
        <v>5392</v>
      </c>
      <c r="I34" s="77">
        <v>1048</v>
      </c>
      <c r="J34" s="25"/>
      <c r="K34" s="18"/>
      <c r="L34" s="128"/>
      <c r="M34" s="28" t="s">
        <v>20</v>
      </c>
      <c r="N34" s="76"/>
      <c r="O34" s="76"/>
      <c r="P34" s="76"/>
      <c r="Q34" s="76"/>
      <c r="R34" s="76"/>
      <c r="S34" s="77"/>
      <c r="T34" s="25"/>
      <c r="U34" s="18"/>
      <c r="V34" s="128"/>
      <c r="W34" s="28" t="s">
        <v>20</v>
      </c>
      <c r="X34" s="76">
        <v>6436</v>
      </c>
      <c r="Y34" s="76">
        <v>451</v>
      </c>
      <c r="Z34" s="76">
        <v>5985</v>
      </c>
      <c r="AA34" s="76"/>
      <c r="AB34" s="76">
        <v>5395</v>
      </c>
      <c r="AC34" s="77">
        <v>1041</v>
      </c>
      <c r="AD34" s="25"/>
      <c r="AE34" s="18"/>
      <c r="AF34" s="128"/>
      <c r="AG34" s="28" t="s">
        <v>20</v>
      </c>
      <c r="AH34" s="76"/>
      <c r="AI34" s="81"/>
      <c r="AJ34" s="81"/>
      <c r="AK34" s="82"/>
      <c r="AL34" s="81"/>
      <c r="AM34" s="83"/>
      <c r="AN34" s="25"/>
      <c r="AO34" s="18"/>
      <c r="AP34" s="128"/>
      <c r="AQ34" s="28" t="s">
        <v>20</v>
      </c>
      <c r="AR34" s="76">
        <v>6421</v>
      </c>
      <c r="AS34" s="81">
        <v>612</v>
      </c>
      <c r="AT34" s="81">
        <v>5808</v>
      </c>
      <c r="AU34" s="82"/>
      <c r="AV34" s="81">
        <v>5406</v>
      </c>
      <c r="AW34" s="83">
        <v>1015</v>
      </c>
      <c r="AX34" s="25"/>
      <c r="AY34" s="18"/>
      <c r="AZ34" s="128"/>
      <c r="BA34" s="28" t="s">
        <v>20</v>
      </c>
      <c r="BB34" s="76"/>
      <c r="BC34" s="81"/>
      <c r="BD34" s="81"/>
      <c r="BE34" s="82"/>
      <c r="BF34" s="81"/>
      <c r="BG34" s="83"/>
      <c r="BH34" s="25"/>
      <c r="BI34" s="18"/>
      <c r="BJ34" s="128"/>
      <c r="BK34" s="28" t="s">
        <v>20</v>
      </c>
      <c r="BL34" s="76">
        <v>6750</v>
      </c>
      <c r="BM34" s="81">
        <v>788</v>
      </c>
      <c r="BN34" s="81">
        <v>5962</v>
      </c>
      <c r="BO34" s="82"/>
      <c r="BP34" s="81">
        <v>5560</v>
      </c>
      <c r="BQ34" s="83">
        <v>1190</v>
      </c>
      <c r="BR34" s="25"/>
      <c r="BS34" s="18"/>
      <c r="BT34" s="128"/>
      <c r="BU34" s="28" t="s">
        <v>20</v>
      </c>
      <c r="BV34" s="76"/>
      <c r="BW34" s="81"/>
      <c r="BX34" s="81"/>
      <c r="BY34" s="82"/>
      <c r="BZ34" s="81"/>
      <c r="CA34" s="83"/>
      <c r="CB34" s="25"/>
      <c r="CC34" s="18"/>
      <c r="CD34" s="128"/>
      <c r="CE34" s="28" t="s">
        <v>20</v>
      </c>
      <c r="CF34" s="76"/>
      <c r="CG34" s="81"/>
      <c r="CH34" s="81"/>
      <c r="CI34" s="82"/>
      <c r="CJ34" s="81"/>
      <c r="CK34" s="83"/>
      <c r="CL34" s="25"/>
      <c r="CM34" s="18"/>
      <c r="CN34" s="128"/>
      <c r="CO34" s="28" t="s">
        <v>20</v>
      </c>
      <c r="CP34" s="76">
        <v>6954</v>
      </c>
      <c r="CQ34" s="81">
        <v>847</v>
      </c>
      <c r="CR34" s="81">
        <v>6103</v>
      </c>
      <c r="CS34" s="82"/>
      <c r="CT34" s="76">
        <v>5640</v>
      </c>
      <c r="CU34" s="77">
        <v>1313</v>
      </c>
      <c r="CV34" s="25"/>
      <c r="CW34" s="18"/>
      <c r="CX34" s="128"/>
      <c r="CY34" s="28" t="s">
        <v>20</v>
      </c>
      <c r="CZ34" s="76">
        <v>7095</v>
      </c>
      <c r="DA34" s="81">
        <v>672</v>
      </c>
      <c r="DB34" s="81">
        <v>6414</v>
      </c>
      <c r="DC34" s="82"/>
      <c r="DD34" s="76">
        <v>5738</v>
      </c>
      <c r="DE34" s="77">
        <v>1357</v>
      </c>
      <c r="DF34" s="25"/>
      <c r="DG34" s="18"/>
      <c r="DH34" s="128"/>
      <c r="DI34" s="28" t="s">
        <v>20</v>
      </c>
      <c r="DJ34" s="76"/>
      <c r="DK34" s="81"/>
      <c r="DL34" s="81"/>
      <c r="DM34" s="82"/>
      <c r="DN34" s="81"/>
      <c r="DO34" s="83"/>
      <c r="DP34" s="25"/>
      <c r="DQ34" s="18"/>
      <c r="DR34" s="128"/>
      <c r="DS34" s="28" t="s">
        <v>20</v>
      </c>
      <c r="DT34" s="76">
        <v>7197</v>
      </c>
      <c r="DU34" s="81">
        <v>756</v>
      </c>
      <c r="DV34" s="81">
        <v>6440</v>
      </c>
      <c r="DW34" s="82"/>
      <c r="DX34" s="81">
        <v>5864</v>
      </c>
      <c r="DY34" s="83">
        <v>1333</v>
      </c>
      <c r="DZ34" s="25"/>
      <c r="EA34" s="18"/>
      <c r="EB34" s="128"/>
      <c r="EC34" s="28" t="s">
        <v>20</v>
      </c>
      <c r="ED34" s="76"/>
      <c r="EE34" s="76"/>
      <c r="EF34" s="76"/>
      <c r="EG34" s="76"/>
      <c r="EH34" s="76"/>
      <c r="EI34" s="77"/>
      <c r="EJ34" s="25"/>
      <c r="EK34" s="18"/>
      <c r="EL34" s="128"/>
      <c r="EM34" s="28" t="s">
        <v>20</v>
      </c>
      <c r="EN34" s="76"/>
      <c r="EO34" s="76"/>
      <c r="EP34" s="76"/>
      <c r="EQ34" s="76"/>
      <c r="ER34" s="76"/>
      <c r="ES34" s="77"/>
      <c r="ET34" s="25"/>
      <c r="EU34" s="18"/>
      <c r="EV34" s="128"/>
      <c r="EW34" s="28" t="s">
        <v>20</v>
      </c>
      <c r="EX34" s="76"/>
      <c r="EY34" s="76"/>
      <c r="EZ34" s="76"/>
      <c r="FA34" s="76"/>
      <c r="FB34" s="76"/>
      <c r="FC34" s="77"/>
      <c r="FD34" s="25"/>
      <c r="FE34" s="18"/>
      <c r="FF34" s="128"/>
      <c r="FG34" s="28" t="s">
        <v>20</v>
      </c>
      <c r="FH34" s="81">
        <v>85</v>
      </c>
      <c r="FI34" s="81"/>
      <c r="FJ34" s="81">
        <v>85</v>
      </c>
      <c r="FK34" s="76"/>
      <c r="FL34" s="76"/>
      <c r="FM34" s="77"/>
      <c r="FN34" s="25"/>
      <c r="FO34" s="18"/>
      <c r="FP34" s="128"/>
      <c r="FQ34" s="28" t="s">
        <v>20</v>
      </c>
      <c r="FR34" s="76"/>
      <c r="FS34" s="76"/>
      <c r="FT34" s="76"/>
      <c r="FU34" s="76"/>
      <c r="FV34" s="76"/>
      <c r="FW34" s="77"/>
      <c r="FX34" s="25"/>
      <c r="FY34" s="18"/>
      <c r="FZ34" s="128"/>
      <c r="GA34" s="28" t="s">
        <v>20</v>
      </c>
      <c r="GB34" s="76">
        <f>SUM(GF34:GG34)</f>
        <v>7719</v>
      </c>
      <c r="GC34" s="76"/>
      <c r="GD34" s="76"/>
      <c r="GE34" s="76"/>
      <c r="GF34" s="76">
        <v>6359</v>
      </c>
      <c r="GG34" s="77">
        <v>1360</v>
      </c>
      <c r="GH34" s="25"/>
      <c r="GI34" s="18"/>
      <c r="GJ34" s="128"/>
      <c r="GK34" s="28" t="s">
        <v>20</v>
      </c>
      <c r="GL34" s="76"/>
      <c r="GM34" s="76"/>
      <c r="GN34" s="76"/>
      <c r="GO34" s="76"/>
      <c r="GP34" s="76"/>
      <c r="GQ34" s="77"/>
      <c r="GR34" s="25"/>
      <c r="GS34" s="18"/>
      <c r="GT34" s="128"/>
      <c r="GU34" s="28" t="s">
        <v>20</v>
      </c>
      <c r="GV34" s="76"/>
      <c r="GW34" s="76"/>
      <c r="GX34" s="76"/>
      <c r="GY34" s="76"/>
      <c r="GZ34" s="76"/>
      <c r="HA34" s="77"/>
      <c r="HB34" s="25"/>
      <c r="HC34" s="18"/>
      <c r="HD34" s="128"/>
      <c r="HE34" s="28" t="s">
        <v>20</v>
      </c>
      <c r="HF34" s="76"/>
      <c r="HG34" s="76"/>
      <c r="HH34" s="76"/>
      <c r="HI34" s="76"/>
      <c r="HJ34" s="76"/>
      <c r="HK34" s="77"/>
      <c r="HL34" s="25"/>
      <c r="HM34" s="18"/>
      <c r="HN34" s="129"/>
      <c r="HX34" s="129"/>
      <c r="IH34" s="129"/>
    </row>
    <row xmlns:x14ac="http://schemas.microsoft.com/office/spreadsheetml/2009/9/ac" r="35" s="3" customFormat="true" x14ac:dyDescent="0.25">
      <c r="A35" s="415" t="str">
        <f ca="true">IF(ISBLANK('Data Summary'!A37),"",'Data Summary'!A37)</f>
        <v/>
      </c>
      <c r="B35" s="129"/>
      <c r="L35" s="129"/>
      <c r="V35" s="129"/>
      <c r="AF35" s="129"/>
      <c r="AP35" s="129"/>
      <c r="AZ35" s="129"/>
      <c r="BA35" s="129"/>
      <c r="BB35" s="129"/>
      <c r="BC35" s="129"/>
      <c r="BD35" s="129"/>
      <c r="BE35" s="129"/>
      <c r="BF35" s="129"/>
      <c r="BG35" s="129"/>
      <c r="BJ35" s="129"/>
      <c r="BT35" s="129"/>
      <c r="CD35" s="129"/>
      <c r="CN35" s="129"/>
      <c r="CX35" s="129"/>
      <c r="DH35" s="129"/>
      <c r="DR35" s="129"/>
      <c r="EB35" s="129"/>
      <c r="EL35" s="129"/>
      <c r="EV35" s="129"/>
      <c r="FF35" s="129"/>
      <c r="FP35" s="129"/>
      <c r="FZ35" s="129"/>
      <c r="GJ35" s="129"/>
      <c r="GT35" s="129"/>
      <c r="HD35" s="129"/>
      <c r="HN35" s="129"/>
      <c r="HX35" s="129"/>
      <c r="IH35" s="129"/>
    </row>
    <row xmlns:x14ac="http://schemas.microsoft.com/office/spreadsheetml/2009/9/ac" r="36" s="3" customFormat="true" x14ac:dyDescent="0.25">
      <c r="A36" s="415" t="str">
        <f ca="true">IF(ISBLANK('Data Summary'!A38),"",'Data Summary'!A38)</f>
        <v/>
      </c>
      <c r="B36" s="129"/>
      <c r="L36" s="129"/>
      <c r="V36" s="129"/>
      <c r="AF36" s="129"/>
      <c r="AP36" s="129"/>
      <c r="AZ36" s="129"/>
      <c r="BA36" s="129"/>
      <c r="BB36" s="129"/>
      <c r="BC36" s="129"/>
      <c r="BD36" s="129"/>
      <c r="BE36" s="129"/>
      <c r="BF36" s="129"/>
      <c r="BG36" s="129"/>
      <c r="BJ36" s="129"/>
      <c r="BT36" s="129"/>
      <c r="CD36" s="129"/>
      <c r="CN36" s="129"/>
      <c r="CX36" s="129"/>
      <c r="DH36" s="129"/>
      <c r="DR36" s="129"/>
      <c r="EB36" s="129"/>
      <c r="EL36" s="129"/>
      <c r="EV36" s="129"/>
      <c r="FF36" s="129"/>
      <c r="FP36" s="129"/>
      <c r="FZ36" s="129"/>
      <c r="GJ36" s="129"/>
      <c r="GT36" s="129"/>
      <c r="HD36" s="129"/>
      <c r="HN36" s="129"/>
      <c r="HX36" s="129"/>
      <c r="IH36" s="129"/>
    </row>
    <row xmlns:x14ac="http://schemas.microsoft.com/office/spreadsheetml/2009/9/ac" r="37" s="3" customFormat="true" x14ac:dyDescent="0.25">
      <c r="A37" s="415" t="str">
        <f ca="true">IF(ISBLANK('Data Summary'!A39),"",'Data Summary'!A39)</f>
        <v/>
      </c>
      <c r="B37" s="129"/>
      <c r="L37" s="129"/>
      <c r="V37" s="129"/>
      <c r="AF37" s="129"/>
      <c r="AP37" s="129"/>
      <c r="AZ37" s="129"/>
      <c r="BA37" s="129"/>
      <c r="BB37" s="129"/>
      <c r="BC37" s="129"/>
      <c r="BD37" s="129"/>
      <c r="BE37" s="129"/>
      <c r="BF37" s="129"/>
      <c r="BG37" s="129"/>
      <c r="BJ37" s="129"/>
      <c r="BT37" s="129"/>
      <c r="CD37" s="129"/>
      <c r="CN37" s="129"/>
      <c r="CX37" s="129"/>
      <c r="DH37" s="129"/>
      <c r="DR37" s="129"/>
      <c r="EB37" s="129"/>
      <c r="EL37" s="129"/>
      <c r="EV37" s="129"/>
      <c r="FF37" s="129"/>
      <c r="FP37" s="129"/>
      <c r="FZ37" s="129"/>
      <c r="GJ37" s="129"/>
      <c r="GT37" s="129"/>
      <c r="HD37" s="129"/>
      <c r="HN37" s="129"/>
      <c r="HX37" s="129"/>
      <c r="IH37" s="129"/>
    </row>
    <row xmlns:x14ac="http://schemas.microsoft.com/office/spreadsheetml/2009/9/ac" r="38" s="3" customFormat="true" x14ac:dyDescent="0.25">
      <c r="A38" s="415" t="str">
        <f ca="true">IF(ISBLANK('Data Summary'!A40),"",'Data Summary'!A40)</f>
        <v/>
      </c>
      <c r="B38" s="129"/>
      <c r="L38" s="129"/>
      <c r="V38" s="129"/>
      <c r="AF38" s="129"/>
      <c r="AP38" s="129"/>
      <c r="AZ38" s="129"/>
      <c r="BA38" s="129"/>
      <c r="BB38" s="129"/>
      <c r="BC38" s="129"/>
      <c r="BD38" s="129"/>
      <c r="BE38" s="129"/>
      <c r="BF38" s="129"/>
      <c r="BG38" s="129"/>
      <c r="BJ38" s="129"/>
      <c r="BT38" s="129"/>
      <c r="CD38" s="129"/>
      <c r="CN38" s="129"/>
      <c r="CX38" s="129"/>
      <c r="DH38" s="129"/>
      <c r="DR38" s="129"/>
      <c r="EB38" s="129"/>
      <c r="EL38" s="129"/>
      <c r="EV38" s="129"/>
      <c r="FF38" s="129"/>
      <c r="FP38" s="129"/>
      <c r="FZ38" s="129"/>
      <c r="GJ38" s="129"/>
      <c r="GT38" s="129"/>
      <c r="HD38" s="129"/>
      <c r="HN38" s="129"/>
      <c r="HX38" s="129"/>
      <c r="IH38" s="129"/>
    </row>
    <row xmlns:x14ac="http://schemas.microsoft.com/office/spreadsheetml/2009/9/ac" r="39" s="3" customFormat="true" x14ac:dyDescent="0.25">
      <c r="A39" s="415" t="str">
        <f ca="true">IF(ISBLANK('Data Summary'!A41),"",'Data Summary'!A41)</f>
        <v/>
      </c>
      <c r="B39" s="129"/>
      <c r="L39" s="129"/>
      <c r="V39" s="129"/>
      <c r="AF39" s="129"/>
      <c r="AP39" s="129"/>
      <c r="AZ39" s="129"/>
      <c r="BA39" s="129"/>
      <c r="BB39" s="129"/>
      <c r="BC39" s="129"/>
      <c r="BD39" s="129"/>
      <c r="BE39" s="129"/>
      <c r="BF39" s="129"/>
      <c r="BG39" s="129"/>
      <c r="BJ39" s="129"/>
      <c r="BT39" s="129"/>
      <c r="CD39" s="129"/>
      <c r="CN39" s="129"/>
      <c r="CX39" s="129"/>
      <c r="DH39" s="129"/>
      <c r="DR39" s="129"/>
      <c r="EB39" s="129"/>
      <c r="EL39" s="129"/>
      <c r="EV39" s="129"/>
      <c r="FF39" s="129"/>
      <c r="FP39" s="129"/>
      <c r="FZ39" s="129"/>
      <c r="GJ39" s="129"/>
      <c r="GT39" s="129"/>
      <c r="HD39" s="129"/>
      <c r="HN39" s="129"/>
      <c r="HX39" s="129"/>
      <c r="IH39" s="129"/>
    </row>
    <row xmlns:x14ac="http://schemas.microsoft.com/office/spreadsheetml/2009/9/ac" r="40" s="3" customFormat="true" x14ac:dyDescent="0.25">
      <c r="A40" s="415" t="str">
        <f ca="true">IF(ISBLANK('Data Summary'!A42),"",'Data Summary'!A42)</f>
        <v/>
      </c>
      <c r="B40" s="129"/>
      <c r="L40" s="129"/>
      <c r="V40" s="129"/>
      <c r="AF40" s="129"/>
      <c r="AP40" s="129"/>
      <c r="AZ40" s="129"/>
      <c r="BA40" s="129"/>
      <c r="BB40" s="129"/>
      <c r="BC40" s="129"/>
      <c r="BD40" s="129"/>
      <c r="BE40" s="129"/>
      <c r="BF40" s="129"/>
      <c r="BG40" s="129"/>
      <c r="BJ40" s="129"/>
      <c r="BT40" s="129"/>
      <c r="CD40" s="129"/>
      <c r="CN40" s="129"/>
      <c r="CX40" s="129"/>
      <c r="DH40" s="129"/>
      <c r="DR40" s="129"/>
      <c r="EB40" s="129"/>
      <c r="EL40" s="129"/>
      <c r="EV40" s="129"/>
      <c r="FF40" s="129"/>
      <c r="FP40" s="129"/>
      <c r="FZ40" s="129"/>
      <c r="GJ40" s="129"/>
      <c r="GT40" s="129"/>
      <c r="HD40" s="129"/>
      <c r="HN40" s="129"/>
      <c r="HX40" s="129"/>
      <c r="IH40" s="129"/>
    </row>
    <row xmlns:x14ac="http://schemas.microsoft.com/office/spreadsheetml/2009/9/ac" r="41" s="3" customFormat="true" x14ac:dyDescent="0.25">
      <c r="A41" s="415" t="str">
        <f ca="true">IF(ISBLANK('Data Summary'!A43),"",'Data Summary'!A43)</f>
        <v/>
      </c>
      <c r="B41" s="129"/>
      <c r="L41" s="129"/>
      <c r="V41" s="129"/>
      <c r="AF41" s="129"/>
      <c r="AP41" s="129"/>
      <c r="AZ41" s="129"/>
      <c r="BA41" s="129"/>
      <c r="BB41" s="129"/>
      <c r="BC41" s="129"/>
      <c r="BD41" s="129"/>
      <c r="BE41" s="129"/>
      <c r="BF41" s="129"/>
      <c r="BG41" s="129"/>
      <c r="BJ41" s="129"/>
      <c r="BT41" s="129"/>
      <c r="CD41" s="129"/>
      <c r="CN41" s="129"/>
      <c r="CX41" s="129"/>
      <c r="DH41" s="129"/>
      <c r="DR41" s="129"/>
      <c r="EB41" s="129"/>
      <c r="EL41" s="129"/>
      <c r="EV41" s="129"/>
      <c r="FF41" s="129"/>
      <c r="FP41" s="129"/>
      <c r="FZ41" s="129"/>
      <c r="GJ41" s="129"/>
      <c r="GT41" s="129"/>
      <c r="HD41" s="129"/>
      <c r="HN41" s="129"/>
      <c r="HX41" s="129"/>
      <c r="IH41" s="129"/>
    </row>
    <row xmlns:x14ac="http://schemas.microsoft.com/office/spreadsheetml/2009/9/ac" r="42" s="3" customFormat="true" x14ac:dyDescent="0.25">
      <c r="A42" s="415" t="str">
        <f ca="true">IF(ISBLANK('Data Summary'!A44),"",'Data Summary'!A44)</f>
        <v/>
      </c>
      <c r="B42" s="129"/>
      <c r="L42" s="129"/>
      <c r="V42" s="129"/>
      <c r="AF42" s="129"/>
      <c r="AP42" s="129"/>
      <c r="AZ42" s="129"/>
      <c r="BA42" s="129"/>
      <c r="BB42" s="129"/>
      <c r="BC42" s="129"/>
      <c r="BD42" s="129"/>
      <c r="BE42" s="129"/>
      <c r="BF42" s="129"/>
      <c r="BG42" s="129"/>
      <c r="BJ42" s="129"/>
      <c r="BT42" s="129"/>
      <c r="CD42" s="129"/>
      <c r="CN42" s="129"/>
      <c r="CX42" s="129"/>
      <c r="DH42" s="129"/>
      <c r="DR42" s="129"/>
      <c r="EB42" s="129"/>
      <c r="EL42" s="129"/>
      <c r="EV42" s="129"/>
      <c r="FF42" s="129"/>
      <c r="FP42" s="129"/>
      <c r="FZ42" s="129"/>
      <c r="GJ42" s="129"/>
      <c r="GT42" s="129"/>
      <c r="HD42" s="129"/>
      <c r="HN42" s="129"/>
      <c r="HX42" s="129"/>
      <c r="IH42" s="129"/>
    </row>
    <row xmlns:x14ac="http://schemas.microsoft.com/office/spreadsheetml/2009/9/ac" r="43" s="3" customFormat="true" x14ac:dyDescent="0.25">
      <c r="A43" s="415" t="str">
        <f ca="true">IF(ISBLANK('Data Summary'!A45),"",'Data Summary'!A45)</f>
        <v/>
      </c>
      <c r="B43" s="129"/>
      <c r="L43" s="129"/>
      <c r="V43" s="129"/>
      <c r="AF43" s="129"/>
      <c r="AP43" s="129"/>
      <c r="AZ43" s="129"/>
      <c r="BA43" s="129"/>
      <c r="BB43" s="129"/>
      <c r="BC43" s="129"/>
      <c r="BD43" s="129"/>
      <c r="BE43" s="129"/>
      <c r="BF43" s="129"/>
      <c r="BG43" s="129"/>
      <c r="BJ43" s="129"/>
      <c r="BT43" s="129"/>
      <c r="CD43" s="129"/>
      <c r="CN43" s="129"/>
      <c r="CX43" s="129"/>
      <c r="DH43" s="129"/>
      <c r="DR43" s="129"/>
      <c r="EB43" s="129"/>
      <c r="EL43" s="129"/>
      <c r="EV43" s="129"/>
      <c r="FF43" s="129"/>
      <c r="FP43" s="129"/>
      <c r="FZ43" s="129"/>
      <c r="GJ43" s="129"/>
      <c r="GT43" s="129"/>
      <c r="HD43" s="129"/>
      <c r="HN43" s="129"/>
      <c r="HX43" s="129"/>
      <c r="IH43" s="129"/>
    </row>
    <row xmlns:x14ac="http://schemas.microsoft.com/office/spreadsheetml/2009/9/ac" r="44" s="3" customFormat="true" x14ac:dyDescent="0.25">
      <c r="A44" s="415" t="str">
        <f ca="true">IF(ISBLANK('Data Summary'!A46),"",'Data Summary'!A46)</f>
        <v/>
      </c>
      <c r="B44" s="129"/>
      <c r="L44" s="129"/>
      <c r="V44" s="129"/>
      <c r="AF44" s="129"/>
      <c r="AP44" s="129"/>
      <c r="AZ44" s="129"/>
      <c r="BA44" s="129"/>
      <c r="BB44" s="129"/>
      <c r="BC44" s="129"/>
      <c r="BD44" s="129"/>
      <c r="BE44" s="129"/>
      <c r="BF44" s="129"/>
      <c r="BG44" s="129"/>
      <c r="BJ44" s="129"/>
      <c r="BT44" s="129"/>
      <c r="CD44" s="129"/>
      <c r="CN44" s="129"/>
      <c r="CX44" s="129"/>
      <c r="DH44" s="129"/>
      <c r="DR44" s="129"/>
      <c r="EB44" s="129"/>
      <c r="EL44" s="129"/>
      <c r="EV44" s="129"/>
      <c r="FF44" s="129"/>
      <c r="FP44" s="129"/>
      <c r="FZ44" s="129"/>
      <c r="GJ44" s="129"/>
      <c r="GT44" s="129"/>
      <c r="HD44" s="129"/>
      <c r="HN44" s="129"/>
      <c r="HX44" s="129"/>
      <c r="IH44" s="129"/>
    </row>
    <row xmlns:x14ac="http://schemas.microsoft.com/office/spreadsheetml/2009/9/ac" r="45" s="3" customFormat="true" x14ac:dyDescent="0.25">
      <c r="A45" s="415" t="str">
        <f ca="true">IF(ISBLANK('Data Summary'!A47),"",'Data Summary'!A47)</f>
        <v/>
      </c>
      <c r="B45" s="129"/>
      <c r="L45" s="129"/>
      <c r="V45" s="129"/>
      <c r="AF45" s="129"/>
      <c r="AP45" s="129"/>
      <c r="AZ45" s="129"/>
      <c r="BA45" s="129"/>
      <c r="BB45" s="129"/>
      <c r="BC45" s="129"/>
      <c r="BD45" s="129"/>
      <c r="BE45" s="129"/>
      <c r="BF45" s="129"/>
      <c r="BG45" s="129"/>
      <c r="BJ45" s="129"/>
      <c r="BT45" s="129"/>
      <c r="CD45" s="129"/>
      <c r="CN45" s="129"/>
      <c r="CX45" s="129"/>
      <c r="DH45" s="129"/>
      <c r="DR45" s="129"/>
      <c r="EB45" s="129"/>
      <c r="EL45" s="129"/>
      <c r="EV45" s="129"/>
      <c r="FF45" s="129"/>
      <c r="FP45" s="129"/>
      <c r="FZ45" s="129"/>
      <c r="GJ45" s="129"/>
      <c r="GT45" s="129"/>
      <c r="HD45" s="129"/>
      <c r="HN45" s="129"/>
      <c r="HX45" s="129"/>
      <c r="IH45" s="129"/>
    </row>
    <row xmlns:x14ac="http://schemas.microsoft.com/office/spreadsheetml/2009/9/ac" r="46" s="3" customFormat="true" x14ac:dyDescent="0.25">
      <c r="A46" s="415" t="str">
        <f ca="true">IF(ISBLANK('Data Summary'!A48),"",'Data Summary'!A48)</f>
        <v/>
      </c>
      <c r="B46" s="129"/>
      <c r="L46" s="129"/>
      <c r="V46" s="129"/>
      <c r="AF46" s="129"/>
      <c r="AP46" s="129"/>
      <c r="AZ46" s="129"/>
      <c r="BA46" s="129"/>
      <c r="BB46" s="129"/>
      <c r="BC46" s="129"/>
      <c r="BD46" s="129"/>
      <c r="BE46" s="129"/>
      <c r="BF46" s="129"/>
      <c r="BG46" s="129"/>
      <c r="BJ46" s="129"/>
      <c r="BT46" s="129"/>
      <c r="CD46" s="129"/>
      <c r="CN46" s="129"/>
      <c r="CX46" s="129"/>
      <c r="DH46" s="129"/>
      <c r="DR46" s="129"/>
      <c r="EB46" s="129"/>
      <c r="EL46" s="129"/>
      <c r="EV46" s="129"/>
      <c r="FF46" s="129"/>
      <c r="FP46" s="129"/>
      <c r="FZ46" s="129"/>
      <c r="GJ46" s="129"/>
      <c r="GT46" s="129"/>
      <c r="HD46" s="129"/>
      <c r="HN46" s="129"/>
      <c r="HX46" s="129"/>
      <c r="IH46" s="129"/>
    </row>
    <row xmlns:x14ac="http://schemas.microsoft.com/office/spreadsheetml/2009/9/ac" r="47" s="3" customFormat="true" x14ac:dyDescent="0.25">
      <c r="A47" s="415" t="str">
        <f ca="true">IF(ISBLANK('Data Summary'!A49),"",'Data Summary'!A49)</f>
        <v/>
      </c>
      <c r="B47" s="129"/>
      <c r="L47" s="129"/>
      <c r="V47" s="129"/>
      <c r="AF47" s="129"/>
      <c r="AP47" s="129"/>
      <c r="AZ47" s="129"/>
      <c r="BA47" s="129"/>
      <c r="BB47" s="129"/>
      <c r="BC47" s="129"/>
      <c r="BD47" s="129"/>
      <c r="BE47" s="129"/>
      <c r="BF47" s="129"/>
      <c r="BG47" s="129"/>
      <c r="BJ47" s="129"/>
      <c r="BT47" s="129"/>
      <c r="CD47" s="129"/>
      <c r="CN47" s="129"/>
      <c r="CX47" s="129"/>
      <c r="DH47" s="129"/>
      <c r="DR47" s="129"/>
      <c r="EB47" s="129"/>
      <c r="EL47" s="129"/>
      <c r="EV47" s="129"/>
      <c r="FF47" s="129"/>
      <c r="FP47" s="129"/>
      <c r="FZ47" s="129"/>
      <c r="GJ47" s="129"/>
      <c r="GT47" s="129"/>
      <c r="HD47" s="129"/>
      <c r="HN47" s="129"/>
      <c r="HX47" s="129"/>
      <c r="IH47" s="129"/>
    </row>
    <row xmlns:x14ac="http://schemas.microsoft.com/office/spreadsheetml/2009/9/ac" r="48" s="3" customFormat="true" x14ac:dyDescent="0.25">
      <c r="A48" s="415" t="str">
        <f ca="true">IF(ISBLANK('Data Summary'!A50),"",'Data Summary'!A50)</f>
        <v/>
      </c>
      <c r="B48" s="129"/>
      <c r="L48" s="129"/>
      <c r="V48" s="129"/>
      <c r="AF48" s="129"/>
      <c r="AP48" s="129"/>
      <c r="AZ48" s="129"/>
      <c r="BA48" s="129"/>
      <c r="BB48" s="129"/>
      <c r="BC48" s="129"/>
      <c r="BD48" s="129"/>
      <c r="BE48" s="129"/>
      <c r="BF48" s="129"/>
      <c r="BG48" s="129"/>
      <c r="BJ48" s="129"/>
      <c r="BT48" s="129"/>
      <c r="CD48" s="129"/>
      <c r="CN48" s="129"/>
      <c r="CX48" s="129"/>
      <c r="DH48" s="129"/>
      <c r="DR48" s="129"/>
      <c r="EB48" s="129"/>
      <c r="EL48" s="129"/>
      <c r="EV48" s="129"/>
      <c r="FF48" s="129"/>
      <c r="FP48" s="129"/>
      <c r="FZ48" s="129"/>
      <c r="GJ48" s="129"/>
      <c r="GT48" s="129"/>
      <c r="HD48" s="129"/>
      <c r="HN48" s="129"/>
      <c r="HX48" s="129"/>
      <c r="IH48" s="129"/>
    </row>
    <row xmlns:x14ac="http://schemas.microsoft.com/office/spreadsheetml/2009/9/ac" r="49" s="3" customFormat="true" x14ac:dyDescent="0.25">
      <c r="A49" s="415" t="str">
        <f ca="true">IF(ISBLANK('Data Summary'!A51),"",'Data Summary'!A51)</f>
        <v/>
      </c>
      <c r="B49" s="129"/>
      <c r="L49" s="129"/>
      <c r="V49" s="129"/>
      <c r="AF49" s="129"/>
      <c r="AP49" s="129"/>
      <c r="AZ49" s="129"/>
      <c r="BA49" s="129"/>
      <c r="BB49" s="129"/>
      <c r="BC49" s="129"/>
      <c r="BD49" s="129"/>
      <c r="BE49" s="129"/>
      <c r="BF49" s="129"/>
      <c r="BG49" s="129"/>
      <c r="BJ49" s="129"/>
      <c r="BT49" s="129"/>
      <c r="CD49" s="129"/>
      <c r="CN49" s="129"/>
      <c r="CX49" s="129"/>
      <c r="DH49" s="129"/>
      <c r="DR49" s="129"/>
      <c r="EB49" s="129"/>
      <c r="EL49" s="129"/>
      <c r="EV49" s="129"/>
      <c r="FF49" s="129"/>
      <c r="FP49" s="129"/>
      <c r="FZ49" s="129"/>
      <c r="GJ49" s="129"/>
      <c r="GT49" s="129"/>
      <c r="HD49" s="129"/>
      <c r="HN49" s="129"/>
      <c r="HX49" s="129"/>
      <c r="IH49" s="129"/>
    </row>
    <row xmlns:x14ac="http://schemas.microsoft.com/office/spreadsheetml/2009/9/ac" r="50" s="3" customFormat="true" x14ac:dyDescent="0.25">
      <c r="A50" s="415" t="str">
        <f ca="true">IF(ISBLANK('Data Summary'!A52),"",'Data Summary'!A52)</f>
        <v/>
      </c>
      <c r="B50" s="129"/>
      <c r="L50" s="129"/>
      <c r="V50" s="129"/>
      <c r="AF50" s="129"/>
      <c r="AP50" s="129"/>
      <c r="AZ50" s="129"/>
      <c r="BA50" s="129"/>
      <c r="BB50" s="129"/>
      <c r="BC50" s="129"/>
      <c r="BD50" s="129"/>
      <c r="BE50" s="129"/>
      <c r="BF50" s="129"/>
      <c r="BG50" s="129"/>
      <c r="BJ50" s="129"/>
      <c r="BT50" s="129"/>
      <c r="CD50" s="129"/>
      <c r="CN50" s="129"/>
      <c r="CX50" s="129"/>
      <c r="DH50" s="129"/>
      <c r="DR50" s="129"/>
      <c r="EB50" s="129"/>
      <c r="EL50" s="129"/>
      <c r="EV50" s="129"/>
      <c r="FF50" s="129"/>
      <c r="FP50" s="129"/>
      <c r="FZ50" s="129"/>
      <c r="GJ50" s="129"/>
      <c r="GT50" s="129"/>
      <c r="HD50" s="129"/>
      <c r="HN50" s="129"/>
      <c r="HX50" s="129"/>
      <c r="IH50" s="129"/>
    </row>
    <row xmlns:x14ac="http://schemas.microsoft.com/office/spreadsheetml/2009/9/ac" r="51" s="3" customFormat="true" x14ac:dyDescent="0.25">
      <c r="A51" s="415" t="str">
        <f ca="true">IF(ISBLANK('Data Summary'!A53),"",'Data Summary'!A53)</f>
        <v/>
      </c>
      <c r="B51" s="129"/>
      <c r="L51" s="129"/>
      <c r="V51" s="129"/>
      <c r="AF51" s="129"/>
      <c r="AP51" s="129"/>
      <c r="AZ51" s="129"/>
      <c r="BA51" s="129"/>
      <c r="BB51" s="129"/>
      <c r="BC51" s="129"/>
      <c r="BD51" s="129"/>
      <c r="BE51" s="129"/>
      <c r="BF51" s="129"/>
      <c r="BG51" s="129"/>
      <c r="BJ51" s="129"/>
      <c r="BT51" s="129"/>
      <c r="CD51" s="129"/>
      <c r="CN51" s="129"/>
      <c r="CX51" s="129"/>
      <c r="DH51" s="129"/>
      <c r="DR51" s="129"/>
      <c r="EB51" s="129"/>
      <c r="EL51" s="129"/>
      <c r="EV51" s="129"/>
      <c r="FF51" s="129"/>
      <c r="FP51" s="129"/>
      <c r="FZ51" s="129"/>
      <c r="GJ51" s="129"/>
      <c r="GT51" s="129"/>
      <c r="HD51" s="129"/>
      <c r="HN51" s="129"/>
      <c r="HX51" s="129"/>
      <c r="IH51" s="129"/>
    </row>
    <row xmlns:x14ac="http://schemas.microsoft.com/office/spreadsheetml/2009/9/ac" r="52" s="3" customFormat="true" x14ac:dyDescent="0.25">
      <c r="A52" s="415" t="str">
        <f ca="true">IF(ISBLANK('Data Summary'!A54),"",'Data Summary'!A54)</f>
        <v/>
      </c>
      <c r="B52" s="129"/>
      <c r="L52" s="129"/>
      <c r="V52" s="129"/>
      <c r="AF52" s="129"/>
      <c r="AP52" s="129"/>
      <c r="AZ52" s="129"/>
      <c r="BA52" s="129"/>
      <c r="BB52" s="129"/>
      <c r="BC52" s="129"/>
      <c r="BD52" s="129"/>
      <c r="BE52" s="129"/>
      <c r="BF52" s="129"/>
      <c r="BG52" s="129"/>
      <c r="BJ52" s="129"/>
      <c r="BT52" s="129"/>
      <c r="CD52" s="129"/>
      <c r="CN52" s="129"/>
      <c r="CX52" s="129"/>
      <c r="DH52" s="129"/>
      <c r="DR52" s="129"/>
      <c r="EB52" s="129"/>
      <c r="EL52" s="129"/>
      <c r="EV52" s="129"/>
      <c r="FF52" s="129"/>
      <c r="FP52" s="129"/>
      <c r="FZ52" s="129"/>
      <c r="GJ52" s="129"/>
      <c r="GT52" s="129"/>
      <c r="HD52" s="129"/>
      <c r="HN52" s="129"/>
      <c r="HX52" s="129"/>
      <c r="IH52" s="129"/>
    </row>
    <row xmlns:x14ac="http://schemas.microsoft.com/office/spreadsheetml/2009/9/ac" r="53" s="3" customFormat="true" x14ac:dyDescent="0.25">
      <c r="A53" s="415" t="str">
        <f ca="true">IF(ISBLANK('Data Summary'!A55),"",'Data Summary'!A55)</f>
        <v/>
      </c>
      <c r="B53" s="129"/>
      <c r="L53" s="129"/>
      <c r="V53" s="129"/>
      <c r="AF53" s="129"/>
      <c r="AP53" s="129"/>
      <c r="AZ53" s="129"/>
      <c r="BA53" s="129"/>
      <c r="BB53" s="129"/>
      <c r="BC53" s="129"/>
      <c r="BD53" s="129"/>
      <c r="BE53" s="129"/>
      <c r="BF53" s="129"/>
      <c r="BG53" s="129"/>
      <c r="BJ53" s="129"/>
      <c r="BT53" s="129"/>
      <c r="CD53" s="129"/>
      <c r="CN53" s="129"/>
      <c r="CX53" s="129"/>
      <c r="DH53" s="129"/>
      <c r="DR53" s="129"/>
      <c r="EB53" s="129"/>
      <c r="EL53" s="129"/>
      <c r="EV53" s="129"/>
      <c r="FF53" s="129"/>
      <c r="FP53" s="129"/>
      <c r="FZ53" s="129"/>
      <c r="GJ53" s="129"/>
      <c r="GT53" s="129"/>
      <c r="HD53" s="129"/>
      <c r="HN53" s="129"/>
      <c r="HX53" s="129"/>
      <c r="IH53" s="129"/>
    </row>
    <row xmlns:x14ac="http://schemas.microsoft.com/office/spreadsheetml/2009/9/ac" r="54" s="3" customFormat="true" x14ac:dyDescent="0.25">
      <c r="A54" s="415" t="str">
        <f ca="true">IF(ISBLANK('Data Summary'!A56),"",'Data Summary'!A56)</f>
        <v/>
      </c>
      <c r="B54" s="129"/>
      <c r="L54" s="129"/>
      <c r="V54" s="129"/>
      <c r="AF54" s="129"/>
      <c r="AP54" s="129"/>
      <c r="AZ54" s="129"/>
      <c r="BA54" s="129"/>
      <c r="BB54" s="129"/>
      <c r="BC54" s="129"/>
      <c r="BD54" s="129"/>
      <c r="BE54" s="129"/>
      <c r="BF54" s="129"/>
      <c r="BG54" s="129"/>
      <c r="BJ54" s="129"/>
      <c r="BT54" s="129"/>
      <c r="CD54" s="129"/>
      <c r="CN54" s="129"/>
      <c r="CX54" s="129"/>
      <c r="DH54" s="129"/>
      <c r="DR54" s="129"/>
      <c r="EB54" s="129"/>
      <c r="EL54" s="129"/>
      <c r="EV54" s="129"/>
      <c r="FF54" s="129"/>
      <c r="FP54" s="129"/>
      <c r="FZ54" s="129"/>
      <c r="GJ54" s="129"/>
      <c r="GT54" s="129"/>
      <c r="HD54" s="129"/>
      <c r="HN54" s="129"/>
      <c r="HX54" s="129"/>
      <c r="IH54" s="129"/>
    </row>
    <row xmlns:x14ac="http://schemas.microsoft.com/office/spreadsheetml/2009/9/ac" r="55" s="3" customFormat="true" x14ac:dyDescent="0.25">
      <c r="A55" s="415" t="str">
        <f ca="true">IF(ISBLANK('Data Summary'!A57),"",'Data Summary'!A57)</f>
        <v/>
      </c>
      <c r="B55" s="129"/>
      <c r="L55" s="129"/>
      <c r="V55" s="129"/>
      <c r="AF55" s="129"/>
      <c r="AP55" s="129"/>
      <c r="AZ55" s="129"/>
      <c r="BA55" s="129"/>
      <c r="BB55" s="129"/>
      <c r="BC55" s="129"/>
      <c r="BD55" s="129"/>
      <c r="BE55" s="129"/>
      <c r="BF55" s="129"/>
      <c r="BG55" s="129"/>
      <c r="BJ55" s="129"/>
      <c r="BT55" s="129"/>
      <c r="CD55" s="129"/>
      <c r="CN55" s="129"/>
      <c r="CX55" s="129"/>
      <c r="DH55" s="129"/>
      <c r="DR55" s="129"/>
      <c r="EB55" s="129"/>
      <c r="EL55" s="129"/>
      <c r="EV55" s="129"/>
      <c r="FF55" s="129"/>
      <c r="FP55" s="129"/>
      <c r="FZ55" s="129"/>
      <c r="GJ55" s="129"/>
      <c r="GT55" s="129"/>
      <c r="HD55" s="129"/>
      <c r="HN55" s="129"/>
      <c r="HX55" s="129"/>
      <c r="IH55" s="129"/>
    </row>
    <row xmlns:x14ac="http://schemas.microsoft.com/office/spreadsheetml/2009/9/ac" r="56" s="3" customFormat="true" x14ac:dyDescent="0.25">
      <c r="A56" s="415" t="str">
        <f ca="true">IF(ISBLANK('Data Summary'!A58),"",'Data Summary'!A58)</f>
        <v/>
      </c>
      <c r="B56" s="129"/>
      <c r="L56" s="129"/>
      <c r="V56" s="129"/>
      <c r="AF56" s="129"/>
      <c r="AP56" s="129"/>
      <c r="AZ56" s="129"/>
      <c r="BA56" s="129"/>
      <c r="BB56" s="129"/>
      <c r="BC56" s="129"/>
      <c r="BD56" s="129"/>
      <c r="BE56" s="129"/>
      <c r="BF56" s="129"/>
      <c r="BG56" s="129"/>
      <c r="BJ56" s="129"/>
      <c r="BT56" s="129"/>
      <c r="CD56" s="129"/>
      <c r="CN56" s="129"/>
      <c r="CX56" s="129"/>
      <c r="DH56" s="129"/>
      <c r="DR56" s="129"/>
      <c r="EB56" s="129"/>
      <c r="EL56" s="129"/>
      <c r="EV56" s="129"/>
      <c r="FF56" s="129"/>
      <c r="FP56" s="129"/>
      <c r="FZ56" s="129"/>
      <c r="GJ56" s="129"/>
      <c r="GT56" s="129"/>
      <c r="HD56" s="129"/>
      <c r="HN56" s="129"/>
      <c r="HX56" s="129"/>
      <c r="IH56" s="129"/>
    </row>
    <row xmlns:x14ac="http://schemas.microsoft.com/office/spreadsheetml/2009/9/ac" r="57" s="3" customFormat="true" x14ac:dyDescent="0.25">
      <c r="A57" s="415" t="str">
        <f ca="true">IF(ISBLANK('Data Summary'!A59),"",'Data Summary'!A59)</f>
        <v/>
      </c>
      <c r="B57" s="129"/>
      <c r="L57" s="129"/>
      <c r="V57" s="129"/>
      <c r="AF57" s="129"/>
      <c r="AP57" s="129"/>
      <c r="AZ57" s="129"/>
      <c r="BA57" s="129"/>
      <c r="BB57" s="129"/>
      <c r="BC57" s="129"/>
      <c r="BD57" s="129"/>
      <c r="BE57" s="129"/>
      <c r="BF57" s="129"/>
      <c r="BG57" s="129"/>
      <c r="BJ57" s="129"/>
      <c r="BT57" s="129"/>
      <c r="CD57" s="129"/>
      <c r="CN57" s="129"/>
      <c r="CX57" s="129"/>
      <c r="DH57" s="129"/>
      <c r="DR57" s="129"/>
      <c r="EB57" s="129"/>
      <c r="EL57" s="129"/>
      <c r="EV57" s="129"/>
      <c r="FF57" s="129"/>
      <c r="FP57" s="129"/>
      <c r="FZ57" s="129"/>
      <c r="GJ57" s="129"/>
      <c r="GT57" s="129"/>
      <c r="HD57" s="129"/>
      <c r="HN57" s="129"/>
      <c r="HX57" s="129"/>
      <c r="IH57" s="129"/>
    </row>
    <row xmlns:x14ac="http://schemas.microsoft.com/office/spreadsheetml/2009/9/ac" r="58" s="3" customFormat="true" x14ac:dyDescent="0.25">
      <c r="A58" s="415" t="str">
        <f ca="true">IF(ISBLANK('Data Summary'!A60),"",'Data Summary'!A60)</f>
        <v/>
      </c>
      <c r="B58" s="129"/>
      <c r="L58" s="129"/>
      <c r="V58" s="129"/>
      <c r="AF58" s="129"/>
      <c r="AP58" s="129"/>
      <c r="AZ58" s="129"/>
      <c r="BA58" s="129"/>
      <c r="BB58" s="129"/>
      <c r="BC58" s="129"/>
      <c r="BD58" s="129"/>
      <c r="BE58" s="129"/>
      <c r="BF58" s="129"/>
      <c r="BG58" s="129"/>
      <c r="BJ58" s="129"/>
      <c r="BT58" s="129"/>
      <c r="CD58" s="129"/>
      <c r="CN58" s="129"/>
      <c r="CX58" s="129"/>
      <c r="DH58" s="129"/>
      <c r="DR58" s="129"/>
      <c r="EB58" s="129"/>
      <c r="EL58" s="129"/>
      <c r="EV58" s="129"/>
      <c r="FF58" s="129"/>
      <c r="FP58" s="129"/>
      <c r="FZ58" s="129"/>
      <c r="GJ58" s="129"/>
      <c r="GT58" s="129"/>
      <c r="HD58" s="129"/>
      <c r="HN58" s="129"/>
      <c r="HX58" s="129"/>
      <c r="IH58" s="129"/>
    </row>
    <row xmlns:x14ac="http://schemas.microsoft.com/office/spreadsheetml/2009/9/ac" r="59" s="3" customFormat="true" x14ac:dyDescent="0.25">
      <c r="A59" s="415" t="str">
        <f ca="true">IF(ISBLANK('Data Summary'!A61),"",'Data Summary'!A61)</f>
        <v/>
      </c>
      <c r="B59" s="129"/>
      <c r="L59" s="129"/>
      <c r="V59" s="129"/>
      <c r="AF59" s="129"/>
      <c r="AP59" s="129"/>
      <c r="AZ59" s="129"/>
      <c r="BA59" s="129"/>
      <c r="BB59" s="129"/>
      <c r="BC59" s="129"/>
      <c r="BD59" s="129"/>
      <c r="BE59" s="129"/>
      <c r="BF59" s="129"/>
      <c r="BG59" s="129"/>
      <c r="BJ59" s="129"/>
      <c r="BT59" s="129"/>
      <c r="CD59" s="129"/>
      <c r="CN59" s="129"/>
      <c r="CX59" s="129"/>
      <c r="DH59" s="129"/>
      <c r="DR59" s="129"/>
      <c r="EB59" s="129"/>
      <c r="EL59" s="129"/>
      <c r="EV59" s="129"/>
      <c r="FF59" s="129"/>
      <c r="FP59" s="129"/>
      <c r="FZ59" s="129"/>
      <c r="GJ59" s="129"/>
      <c r="GT59" s="129"/>
      <c r="HD59" s="129"/>
      <c r="HN59" s="129"/>
      <c r="HX59" s="129"/>
      <c r="IH59" s="129"/>
    </row>
    <row xmlns:x14ac="http://schemas.microsoft.com/office/spreadsheetml/2009/9/ac" r="60" s="3" customFormat="true" x14ac:dyDescent="0.25">
      <c r="A60" s="415" t="str">
        <f ca="true">IF(ISBLANK('Data Summary'!A62),"",'Data Summary'!A62)</f>
        <v/>
      </c>
      <c r="B60" s="129"/>
      <c r="L60" s="129"/>
      <c r="V60" s="129"/>
      <c r="AF60" s="129"/>
      <c r="AP60" s="129"/>
      <c r="AZ60" s="129"/>
      <c r="BA60" s="129"/>
      <c r="BB60" s="129"/>
      <c r="BC60" s="129"/>
      <c r="BD60" s="129"/>
      <c r="BE60" s="129"/>
      <c r="BF60" s="129"/>
      <c r="BG60" s="129"/>
      <c r="BJ60" s="129"/>
      <c r="BT60" s="129"/>
      <c r="CD60" s="129"/>
      <c r="CN60" s="129"/>
      <c r="CX60" s="129"/>
      <c r="DH60" s="129"/>
      <c r="DR60" s="129"/>
      <c r="EB60" s="129"/>
      <c r="EL60" s="129"/>
      <c r="EV60" s="129"/>
      <c r="FF60" s="129"/>
      <c r="FP60" s="129"/>
      <c r="FZ60" s="129"/>
      <c r="GJ60" s="129"/>
      <c r="GT60" s="129"/>
      <c r="HD60" s="129"/>
      <c r="HN60" s="129"/>
      <c r="HX60" s="129"/>
      <c r="IH60" s="129"/>
    </row>
    <row xmlns:x14ac="http://schemas.microsoft.com/office/spreadsheetml/2009/9/ac" r="61" s="3" customFormat="true" x14ac:dyDescent="0.25">
      <c r="A61" s="415" t="str">
        <f ca="true">IF(ISBLANK('Data Summary'!A63),"",'Data Summary'!A63)</f>
        <v/>
      </c>
      <c r="B61" s="129"/>
      <c r="L61" s="129"/>
      <c r="V61" s="129"/>
      <c r="AF61" s="129"/>
      <c r="AP61" s="129"/>
      <c r="AZ61" s="129"/>
      <c r="BA61" s="129"/>
      <c r="BB61" s="129"/>
      <c r="BC61" s="129"/>
      <c r="BD61" s="129"/>
      <c r="BE61" s="129"/>
      <c r="BF61" s="129"/>
      <c r="BG61" s="129"/>
      <c r="BJ61" s="129"/>
      <c r="BT61" s="129"/>
      <c r="CD61" s="129"/>
      <c r="CN61" s="129"/>
      <c r="CX61" s="129"/>
      <c r="DH61" s="129"/>
      <c r="DR61" s="129"/>
      <c r="EB61" s="129"/>
      <c r="EL61" s="129"/>
      <c r="EV61" s="129"/>
      <c r="FF61" s="129"/>
      <c r="FP61" s="129"/>
      <c r="FZ61" s="129"/>
      <c r="GJ61" s="129"/>
      <c r="GT61" s="129"/>
      <c r="HD61" s="129"/>
      <c r="HN61" s="129"/>
      <c r="HX61" s="129"/>
      <c r="IH61" s="129"/>
    </row>
    <row xmlns:x14ac="http://schemas.microsoft.com/office/spreadsheetml/2009/9/ac" r="62" s="3" customFormat="true" x14ac:dyDescent="0.25">
      <c r="A62" s="415" t="str">
        <f ca="true">IF(ISBLANK('Data Summary'!A64),"",'Data Summary'!A64)</f>
        <v/>
      </c>
      <c r="B62" s="129"/>
      <c r="L62" s="129"/>
      <c r="V62" s="129"/>
      <c r="AF62" s="129"/>
      <c r="AP62" s="129"/>
      <c r="AZ62" s="129"/>
      <c r="BA62" s="129"/>
      <c r="BB62" s="129"/>
      <c r="BC62" s="129"/>
      <c r="BD62" s="129"/>
      <c r="BE62" s="129"/>
      <c r="BF62" s="129"/>
      <c r="BG62" s="129"/>
      <c r="BJ62" s="129"/>
      <c r="BT62" s="129"/>
      <c r="CD62" s="129"/>
      <c r="CN62" s="129"/>
      <c r="CX62" s="129"/>
      <c r="DH62" s="129"/>
      <c r="DR62" s="129"/>
      <c r="EB62" s="129"/>
      <c r="EL62" s="129"/>
      <c r="EV62" s="129"/>
      <c r="FF62" s="129"/>
      <c r="FP62" s="129"/>
      <c r="FZ62" s="129"/>
      <c r="GJ62" s="129"/>
      <c r="GT62" s="129"/>
      <c r="HD62" s="129"/>
      <c r="HN62" s="129"/>
      <c r="HX62" s="129"/>
      <c r="IH62" s="129"/>
    </row>
    <row xmlns:x14ac="http://schemas.microsoft.com/office/spreadsheetml/2009/9/ac" r="63" s="3" customFormat="true" x14ac:dyDescent="0.25">
      <c r="A63" s="415" t="str">
        <f ca="true">IF(ISBLANK('Data Summary'!A65),"",'Data Summary'!A65)</f>
        <v/>
      </c>
      <c r="B63" s="129"/>
      <c r="L63" s="129"/>
      <c r="V63" s="129"/>
      <c r="AF63" s="129"/>
      <c r="AP63" s="129"/>
      <c r="AZ63" s="129"/>
      <c r="BA63" s="129"/>
      <c r="BB63" s="129"/>
      <c r="BC63" s="129"/>
      <c r="BD63" s="129"/>
      <c r="BE63" s="129"/>
      <c r="BF63" s="129"/>
      <c r="BG63" s="129"/>
      <c r="BJ63" s="129"/>
      <c r="BT63" s="129"/>
      <c r="CD63" s="129"/>
      <c r="CN63" s="129"/>
      <c r="CX63" s="129"/>
      <c r="DH63" s="129"/>
      <c r="DR63" s="129"/>
      <c r="EB63" s="129"/>
      <c r="EL63" s="129"/>
      <c r="EV63" s="129"/>
      <c r="FF63" s="129"/>
      <c r="FP63" s="129"/>
      <c r="FZ63" s="129"/>
      <c r="GJ63" s="129"/>
      <c r="GT63" s="129"/>
      <c r="HD63" s="129"/>
      <c r="HN63" s="129"/>
      <c r="HX63" s="129"/>
      <c r="IH63" s="129"/>
    </row>
    <row xmlns:x14ac="http://schemas.microsoft.com/office/spreadsheetml/2009/9/ac" r="64" s="3" customFormat="true" x14ac:dyDescent="0.25">
      <c r="A64" s="415" t="str">
        <f ca="true">IF(ISBLANK('Data Summary'!A66),"",'Data Summary'!A66)</f>
        <v/>
      </c>
      <c r="B64" s="129"/>
      <c r="L64" s="129"/>
      <c r="V64" s="129"/>
      <c r="AF64" s="129"/>
      <c r="AP64" s="129"/>
      <c r="AZ64" s="129"/>
      <c r="BA64" s="129"/>
      <c r="BB64" s="129"/>
      <c r="BC64" s="129"/>
      <c r="BD64" s="129"/>
      <c r="BE64" s="129"/>
      <c r="BF64" s="129"/>
      <c r="BG64" s="129"/>
      <c r="BJ64" s="129"/>
      <c r="BT64" s="129"/>
      <c r="CD64" s="129"/>
      <c r="CN64" s="129"/>
      <c r="CX64" s="129"/>
      <c r="DH64" s="129"/>
      <c r="DR64" s="129"/>
      <c r="EB64" s="129"/>
      <c r="EL64" s="129"/>
      <c r="EV64" s="129"/>
      <c r="FF64" s="129"/>
      <c r="FP64" s="129"/>
      <c r="FZ64" s="129"/>
      <c r="GJ64" s="129"/>
      <c r="GT64" s="129"/>
      <c r="HD64" s="129"/>
      <c r="HN64" s="129"/>
      <c r="HX64" s="129"/>
      <c r="IH64" s="129"/>
    </row>
    <row xmlns:x14ac="http://schemas.microsoft.com/office/spreadsheetml/2009/9/ac" r="65" s="3" customFormat="true" x14ac:dyDescent="0.25">
      <c r="A65" s="415" t="str">
        <f ca="true">IF(ISBLANK('Data Summary'!A67),"",'Data Summary'!A67)</f>
        <v/>
      </c>
      <c r="B65" s="129"/>
      <c r="L65" s="129"/>
      <c r="V65" s="129"/>
      <c r="AF65" s="129"/>
      <c r="AP65" s="129"/>
      <c r="AZ65" s="129"/>
      <c r="BA65" s="129"/>
      <c r="BB65" s="129"/>
      <c r="BC65" s="129"/>
      <c r="BD65" s="129"/>
      <c r="BE65" s="129"/>
      <c r="BF65" s="129"/>
      <c r="BG65" s="129"/>
      <c r="BJ65" s="129"/>
      <c r="BT65" s="129"/>
      <c r="CD65" s="129"/>
      <c r="CN65" s="129"/>
      <c r="CX65" s="129"/>
      <c r="DH65" s="129"/>
      <c r="DR65" s="129"/>
      <c r="EB65" s="129"/>
      <c r="EL65" s="129"/>
      <c r="EV65" s="129"/>
      <c r="FF65" s="129"/>
      <c r="FP65" s="129"/>
      <c r="FZ65" s="129"/>
      <c r="GJ65" s="129"/>
      <c r="GT65" s="129"/>
      <c r="HD65" s="129"/>
      <c r="HN65" s="129"/>
      <c r="HX65" s="129"/>
      <c r="IH65" s="129"/>
    </row>
    <row xmlns:x14ac="http://schemas.microsoft.com/office/spreadsheetml/2009/9/ac" r="66" s="3" customFormat="true" x14ac:dyDescent="0.25">
      <c r="A66" s="415" t="str">
        <f ca="true">IF(ISBLANK('Data Summary'!A68),"",'Data Summary'!A68)</f>
        <v/>
      </c>
      <c r="B66" s="129"/>
      <c r="L66" s="129"/>
      <c r="V66" s="129"/>
      <c r="AF66" s="129"/>
      <c r="AP66" s="129"/>
      <c r="AZ66" s="129"/>
      <c r="BA66" s="129"/>
      <c r="BB66" s="129"/>
      <c r="BC66" s="129"/>
      <c r="BD66" s="129"/>
      <c r="BE66" s="129"/>
      <c r="BF66" s="129"/>
      <c r="BG66" s="129"/>
      <c r="BJ66" s="129"/>
      <c r="BT66" s="129"/>
      <c r="CD66" s="129"/>
      <c r="CN66" s="129"/>
      <c r="CX66" s="129"/>
      <c r="DH66" s="129"/>
      <c r="DR66" s="129"/>
      <c r="EB66" s="129"/>
      <c r="EL66" s="129"/>
      <c r="EV66" s="129"/>
      <c r="FF66" s="129"/>
      <c r="FP66" s="129"/>
      <c r="FZ66" s="129"/>
      <c r="GJ66" s="129"/>
      <c r="GT66" s="129"/>
      <c r="HD66" s="129"/>
      <c r="HN66" s="129"/>
      <c r="HX66" s="129"/>
      <c r="IH66" s="129"/>
    </row>
    <row xmlns:x14ac="http://schemas.microsoft.com/office/spreadsheetml/2009/9/ac" r="67" s="3" customFormat="true" x14ac:dyDescent="0.25">
      <c r="A67" s="415" t="str">
        <f ca="true">IF(ISBLANK('Data Summary'!A69),"",'Data Summary'!A69)</f>
        <v/>
      </c>
      <c r="B67" s="129"/>
      <c r="L67" s="129"/>
      <c r="V67" s="129"/>
      <c r="AF67" s="129"/>
      <c r="AP67" s="129"/>
      <c r="AZ67" s="129"/>
      <c r="BA67" s="129"/>
      <c r="BB67" s="129"/>
      <c r="BC67" s="129"/>
      <c r="BD67" s="129"/>
      <c r="BE67" s="129"/>
      <c r="BF67" s="129"/>
      <c r="BG67" s="129"/>
      <c r="BJ67" s="129"/>
      <c r="BT67" s="129"/>
      <c r="CD67" s="129"/>
      <c r="CN67" s="129"/>
      <c r="CX67" s="129"/>
      <c r="DH67" s="129"/>
      <c r="DR67" s="129"/>
      <c r="EB67" s="129"/>
      <c r="EL67" s="129"/>
      <c r="EV67" s="129"/>
      <c r="FF67" s="129"/>
      <c r="FP67" s="129"/>
      <c r="FZ67" s="129"/>
      <c r="GJ67" s="129"/>
      <c r="GT67" s="129"/>
      <c r="HD67" s="129"/>
      <c r="HN67" s="129"/>
      <c r="HX67" s="129"/>
      <c r="IH67" s="129"/>
    </row>
    <row xmlns:x14ac="http://schemas.microsoft.com/office/spreadsheetml/2009/9/ac" r="68" s="3" customFormat="true" x14ac:dyDescent="0.25">
      <c r="A68" s="415" t="str">
        <f ca="true">IF(ISBLANK('Data Summary'!A70),"",'Data Summary'!A70)</f>
        <v/>
      </c>
      <c r="B68" s="129"/>
      <c r="L68" s="129"/>
      <c r="V68" s="129"/>
      <c r="AF68" s="129"/>
      <c r="AP68" s="129"/>
      <c r="AZ68" s="129"/>
      <c r="BA68" s="129"/>
      <c r="BB68" s="129"/>
      <c r="BC68" s="129"/>
      <c r="BD68" s="129"/>
      <c r="BE68" s="129"/>
      <c r="BF68" s="129"/>
      <c r="BG68" s="129"/>
      <c r="BJ68" s="129"/>
      <c r="BT68" s="129"/>
      <c r="CD68" s="129"/>
      <c r="CN68" s="129"/>
      <c r="CX68" s="129"/>
      <c r="DH68" s="129"/>
      <c r="DR68" s="129"/>
      <c r="EB68" s="129"/>
      <c r="EL68" s="129"/>
      <c r="EV68" s="129"/>
      <c r="FF68" s="129"/>
      <c r="FP68" s="129"/>
      <c r="FZ68" s="129"/>
      <c r="GJ68" s="129"/>
      <c r="GT68" s="129"/>
      <c r="HD68" s="129"/>
      <c r="HN68" s="129"/>
      <c r="HX68" s="129"/>
      <c r="IH68" s="129"/>
    </row>
    <row xmlns:x14ac="http://schemas.microsoft.com/office/spreadsheetml/2009/9/ac" r="69" s="3" customFormat="true" x14ac:dyDescent="0.25">
      <c r="A69" s="415" t="str">
        <f ca="true">IF(ISBLANK('Data Summary'!A71),"",'Data Summary'!A71)</f>
        <v/>
      </c>
      <c r="B69" s="129"/>
      <c r="L69" s="129"/>
      <c r="V69" s="129"/>
      <c r="AF69" s="129"/>
      <c r="AP69" s="129"/>
      <c r="AZ69" s="129"/>
      <c r="BA69" s="129"/>
      <c r="BB69" s="129"/>
      <c r="BC69" s="129"/>
      <c r="BD69" s="129"/>
      <c r="BE69" s="129"/>
      <c r="BF69" s="129"/>
      <c r="BG69" s="129"/>
      <c r="BJ69" s="129"/>
      <c r="BT69" s="129"/>
      <c r="CD69" s="129"/>
      <c r="CN69" s="129"/>
      <c r="CX69" s="129"/>
      <c r="DH69" s="129"/>
      <c r="DR69" s="129"/>
      <c r="EB69" s="129"/>
      <c r="EL69" s="129"/>
      <c r="EV69" s="129"/>
      <c r="FF69" s="129"/>
      <c r="FP69" s="129"/>
      <c r="FZ69" s="129"/>
      <c r="GJ69" s="129"/>
      <c r="GT69" s="129"/>
      <c r="HD69" s="129"/>
      <c r="HN69" s="129"/>
      <c r="HX69" s="129"/>
      <c r="IH69" s="129"/>
    </row>
    <row xmlns:x14ac="http://schemas.microsoft.com/office/spreadsheetml/2009/9/ac" r="70" s="3" customFormat="true" x14ac:dyDescent="0.25">
      <c r="A70" s="415" t="str">
        <f ca="true">IF(ISBLANK('Data Summary'!A72),"",'Data Summary'!A72)</f>
        <v/>
      </c>
      <c r="B70" s="129"/>
      <c r="L70" s="129"/>
      <c r="V70" s="129"/>
      <c r="AF70" s="129"/>
      <c r="AP70" s="129"/>
      <c r="AZ70" s="129"/>
      <c r="BA70" s="129"/>
      <c r="BB70" s="129"/>
      <c r="BC70" s="129"/>
      <c r="BD70" s="129"/>
      <c r="BE70" s="129"/>
      <c r="BF70" s="129"/>
      <c r="BG70" s="129"/>
      <c r="BJ70" s="129"/>
      <c r="BT70" s="129"/>
      <c r="CD70" s="129"/>
      <c r="CN70" s="129"/>
      <c r="CX70" s="129"/>
      <c r="DH70" s="129"/>
      <c r="DR70" s="129"/>
      <c r="EB70" s="129"/>
      <c r="EL70" s="129"/>
      <c r="EV70" s="129"/>
      <c r="FF70" s="129"/>
      <c r="FP70" s="129"/>
      <c r="FZ70" s="129"/>
      <c r="GJ70" s="129"/>
      <c r="GT70" s="129"/>
      <c r="HD70" s="129"/>
      <c r="HN70" s="129"/>
      <c r="HX70" s="129"/>
      <c r="IH70" s="129"/>
    </row>
    <row xmlns:x14ac="http://schemas.microsoft.com/office/spreadsheetml/2009/9/ac" r="71" s="3" customFormat="true" x14ac:dyDescent="0.25">
      <c r="A71" s="415" t="str">
        <f ca="true">IF(ISBLANK('Data Summary'!A73),"",'Data Summary'!A73)</f>
        <v/>
      </c>
      <c r="B71" s="129"/>
      <c r="L71" s="129"/>
      <c r="V71" s="129"/>
      <c r="AF71" s="129"/>
      <c r="AP71" s="129"/>
      <c r="AZ71" s="129"/>
      <c r="BA71" s="129"/>
      <c r="BB71" s="129"/>
      <c r="BC71" s="129"/>
      <c r="BD71" s="129"/>
      <c r="BE71" s="129"/>
      <c r="BF71" s="129"/>
      <c r="BG71" s="129"/>
      <c r="BJ71" s="129"/>
      <c r="BT71" s="129"/>
      <c r="CD71" s="129"/>
      <c r="CN71" s="129"/>
      <c r="CX71" s="129"/>
      <c r="DH71" s="129"/>
      <c r="DR71" s="129"/>
      <c r="EB71" s="129"/>
      <c r="EL71" s="129"/>
      <c r="EV71" s="129"/>
      <c r="FF71" s="129"/>
      <c r="FP71" s="129"/>
      <c r="FZ71" s="129"/>
      <c r="GJ71" s="129"/>
      <c r="GT71" s="129"/>
      <c r="HD71" s="129"/>
      <c r="HN71" s="129"/>
      <c r="HX71" s="129"/>
      <c r="IH71" s="129"/>
    </row>
    <row xmlns:x14ac="http://schemas.microsoft.com/office/spreadsheetml/2009/9/ac" r="72" s="3" customFormat="true" x14ac:dyDescent="0.25">
      <c r="A72" s="415" t="str">
        <f ca="true">IF(ISBLANK('Data Summary'!A74),"",'Data Summary'!A74)</f>
        <v/>
      </c>
      <c r="B72" s="129"/>
      <c r="L72" s="129"/>
      <c r="V72" s="129"/>
      <c r="AF72" s="129"/>
      <c r="AP72" s="129"/>
      <c r="AZ72" s="129"/>
      <c r="BA72" s="129"/>
      <c r="BB72" s="129"/>
      <c r="BC72" s="129"/>
      <c r="BD72" s="129"/>
      <c r="BE72" s="129"/>
      <c r="BF72" s="129"/>
      <c r="BG72" s="129"/>
      <c r="BJ72" s="129"/>
      <c r="BT72" s="129"/>
      <c r="CD72" s="129"/>
      <c r="CN72" s="129"/>
      <c r="CX72" s="129"/>
      <c r="DH72" s="129"/>
      <c r="DR72" s="129"/>
      <c r="EB72" s="129"/>
      <c r="EL72" s="129"/>
      <c r="EV72" s="129"/>
      <c r="FF72" s="129"/>
      <c r="FP72" s="129"/>
      <c r="FZ72" s="129"/>
      <c r="GJ72" s="129"/>
      <c r="GT72" s="129"/>
      <c r="HD72" s="129"/>
      <c r="HN72" s="129"/>
      <c r="HX72" s="129"/>
      <c r="IH72" s="129"/>
    </row>
    <row xmlns:x14ac="http://schemas.microsoft.com/office/spreadsheetml/2009/9/ac" r="73" s="3" customFormat="true" x14ac:dyDescent="0.25">
      <c r="A73" s="415" t="str">
        <f ca="true">IF(ISBLANK('Data Summary'!A75),"",'Data Summary'!A75)</f>
        <v/>
      </c>
      <c r="B73" s="129"/>
      <c r="L73" s="129"/>
      <c r="V73" s="129"/>
      <c r="AF73" s="129"/>
      <c r="AP73" s="129"/>
      <c r="AZ73" s="129"/>
      <c r="BA73" s="129"/>
      <c r="BB73" s="129"/>
      <c r="BC73" s="129"/>
      <c r="BD73" s="129"/>
      <c r="BE73" s="129"/>
      <c r="BF73" s="129"/>
      <c r="BG73" s="129"/>
      <c r="BJ73" s="129"/>
      <c r="BT73" s="129"/>
      <c r="CD73" s="129"/>
      <c r="CN73" s="129"/>
      <c r="CX73" s="129"/>
      <c r="DH73" s="129"/>
      <c r="DR73" s="129"/>
      <c r="EB73" s="129"/>
      <c r="EL73" s="129"/>
      <c r="EV73" s="129"/>
      <c r="FF73" s="129"/>
      <c r="FP73" s="129"/>
      <c r="FZ73" s="129"/>
      <c r="GJ73" s="129"/>
      <c r="GT73" s="129"/>
      <c r="HD73" s="129"/>
      <c r="HN73" s="129"/>
      <c r="HX73" s="129"/>
      <c r="IH73" s="129"/>
    </row>
    <row xmlns:x14ac="http://schemas.microsoft.com/office/spreadsheetml/2009/9/ac" r="74" s="3" customFormat="true" x14ac:dyDescent="0.25">
      <c r="A74" s="415" t="str">
        <f ca="true">IF(ISBLANK('Data Summary'!A76),"",'Data Summary'!A76)</f>
        <v/>
      </c>
      <c r="B74" s="129"/>
      <c r="L74" s="129"/>
      <c r="V74" s="129"/>
      <c r="AF74" s="129"/>
      <c r="AP74" s="129"/>
      <c r="AZ74" s="129"/>
      <c r="BA74" s="129"/>
      <c r="BB74" s="129"/>
      <c r="BC74" s="129"/>
      <c r="BD74" s="129"/>
      <c r="BE74" s="129"/>
      <c r="BF74" s="129"/>
      <c r="BG74" s="129"/>
      <c r="BJ74" s="129"/>
      <c r="BT74" s="129"/>
      <c r="CD74" s="129"/>
      <c r="CN74" s="129"/>
      <c r="CX74" s="129"/>
      <c r="DH74" s="129"/>
      <c r="DR74" s="129"/>
      <c r="EB74" s="129"/>
      <c r="EL74" s="129"/>
      <c r="EV74" s="129"/>
      <c r="FF74" s="129"/>
      <c r="FP74" s="129"/>
      <c r="FZ74" s="129"/>
      <c r="GJ74" s="129"/>
      <c r="GT74" s="129"/>
      <c r="HD74" s="129"/>
      <c r="HN74" s="129"/>
      <c r="HX74" s="129"/>
      <c r="IH74" s="129"/>
    </row>
    <row xmlns:x14ac="http://schemas.microsoft.com/office/spreadsheetml/2009/9/ac" r="75" s="3" customFormat="true" x14ac:dyDescent="0.25">
      <c r="A75" s="415" t="str">
        <f ca="true">IF(ISBLANK('Data Summary'!A77),"",'Data Summary'!A77)</f>
        <v/>
      </c>
      <c r="B75" s="129"/>
      <c r="L75" s="129"/>
      <c r="V75" s="129"/>
      <c r="AF75" s="129"/>
      <c r="AP75" s="129"/>
      <c r="AZ75" s="129"/>
      <c r="BA75" s="129"/>
      <c r="BB75" s="129"/>
      <c r="BC75" s="129"/>
      <c r="BD75" s="129"/>
      <c r="BE75" s="129"/>
      <c r="BF75" s="129"/>
      <c r="BG75" s="129"/>
      <c r="BJ75" s="129"/>
      <c r="BT75" s="129"/>
      <c r="CD75" s="129"/>
      <c r="CN75" s="129"/>
      <c r="CX75" s="129"/>
      <c r="DH75" s="129"/>
      <c r="DR75" s="129"/>
      <c r="EB75" s="129"/>
      <c r="EL75" s="129"/>
      <c r="EV75" s="129"/>
      <c r="FF75" s="129"/>
      <c r="FP75" s="129"/>
      <c r="FZ75" s="129"/>
      <c r="GJ75" s="129"/>
      <c r="GT75" s="129"/>
      <c r="HD75" s="129"/>
      <c r="HN75" s="129"/>
      <c r="HX75" s="129"/>
      <c r="IH75" s="129"/>
    </row>
    <row xmlns:x14ac="http://schemas.microsoft.com/office/spreadsheetml/2009/9/ac" r="76" s="3" customFormat="true" x14ac:dyDescent="0.25">
      <c r="A76" s="415" t="str">
        <f ca="true">IF(ISBLANK('Data Summary'!A78),"",'Data Summary'!A78)</f>
        <v/>
      </c>
      <c r="B76" s="129"/>
      <c r="L76" s="129"/>
      <c r="V76" s="129"/>
      <c r="AF76" s="129"/>
      <c r="AP76" s="129"/>
      <c r="AZ76" s="129"/>
      <c r="BA76" s="129"/>
      <c r="BB76" s="129"/>
      <c r="BC76" s="129"/>
      <c r="BD76" s="129"/>
      <c r="BE76" s="129"/>
      <c r="BF76" s="129"/>
      <c r="BG76" s="129"/>
      <c r="BJ76" s="129"/>
      <c r="BT76" s="129"/>
      <c r="CD76" s="129"/>
      <c r="CN76" s="129"/>
      <c r="CX76" s="129"/>
      <c r="DH76" s="129"/>
      <c r="DR76" s="129"/>
      <c r="EB76" s="129"/>
      <c r="EL76" s="129"/>
      <c r="EV76" s="129"/>
      <c r="FF76" s="129"/>
      <c r="FP76" s="129"/>
      <c r="FZ76" s="129"/>
      <c r="GJ76" s="129"/>
      <c r="GT76" s="129"/>
      <c r="HD76" s="129"/>
      <c r="HN76" s="129"/>
      <c r="HX76" s="129"/>
      <c r="IH76" s="129"/>
    </row>
    <row xmlns:x14ac="http://schemas.microsoft.com/office/spreadsheetml/2009/9/ac" r="77" s="3" customFormat="true" x14ac:dyDescent="0.25">
      <c r="A77" s="415" t="str">
        <f ca="true">IF(ISBLANK('Data Summary'!A79),"",'Data Summary'!A79)</f>
        <v/>
      </c>
      <c r="B77" s="129"/>
      <c r="L77" s="129"/>
      <c r="V77" s="129"/>
      <c r="AF77" s="129"/>
      <c r="AP77" s="129"/>
      <c r="AZ77" s="129"/>
      <c r="BA77" s="129"/>
      <c r="BB77" s="129"/>
      <c r="BC77" s="129"/>
      <c r="BD77" s="129"/>
      <c r="BE77" s="129"/>
      <c r="BF77" s="129"/>
      <c r="BG77" s="129"/>
      <c r="BJ77" s="129"/>
      <c r="BT77" s="129"/>
      <c r="CD77" s="129"/>
      <c r="CN77" s="129"/>
      <c r="CX77" s="129"/>
      <c r="DH77" s="129"/>
      <c r="DR77" s="129"/>
      <c r="EB77" s="129"/>
      <c r="EL77" s="129"/>
      <c r="EV77" s="129"/>
      <c r="FF77" s="129"/>
      <c r="FP77" s="129"/>
      <c r="FZ77" s="129"/>
      <c r="GJ77" s="129"/>
      <c r="GT77" s="129"/>
      <c r="HD77" s="129"/>
      <c r="HN77" s="129"/>
      <c r="HX77" s="129"/>
      <c r="IH77" s="129"/>
    </row>
    <row xmlns:x14ac="http://schemas.microsoft.com/office/spreadsheetml/2009/9/ac" r="78" s="3" customFormat="true" x14ac:dyDescent="0.25">
      <c r="A78" s="415" t="str">
        <f ca="true">IF(ISBLANK('Data Summary'!A80),"",'Data Summary'!A80)</f>
        <v/>
      </c>
      <c r="B78" s="129"/>
      <c r="L78" s="129"/>
      <c r="V78" s="129"/>
      <c r="AF78" s="129"/>
      <c r="AP78" s="129"/>
      <c r="AZ78" s="129"/>
      <c r="BA78" s="129"/>
      <c r="BB78" s="129"/>
      <c r="BC78" s="129"/>
      <c r="BD78" s="129"/>
      <c r="BE78" s="129"/>
      <c r="BF78" s="129"/>
      <c r="BG78" s="129"/>
      <c r="BJ78" s="129"/>
      <c r="BT78" s="129"/>
      <c r="CD78" s="129"/>
      <c r="CN78" s="129"/>
      <c r="CX78" s="129"/>
      <c r="DH78" s="129"/>
      <c r="DR78" s="129"/>
      <c r="EB78" s="129"/>
      <c r="EL78" s="129"/>
      <c r="EV78" s="129"/>
      <c r="FF78" s="129"/>
      <c r="FP78" s="129"/>
      <c r="FZ78" s="129"/>
      <c r="GJ78" s="129"/>
      <c r="GT78" s="129"/>
      <c r="HD78" s="129"/>
      <c r="HN78" s="129"/>
      <c r="HX78" s="129"/>
      <c r="IH78" s="129"/>
    </row>
    <row xmlns:x14ac="http://schemas.microsoft.com/office/spreadsheetml/2009/9/ac" r="79" s="3" customFormat="true" x14ac:dyDescent="0.25">
      <c r="A79" s="415" t="str">
        <f ca="true">IF(ISBLANK('Data Summary'!A81),"",'Data Summary'!A81)</f>
        <v/>
      </c>
      <c r="B79" s="129"/>
      <c r="L79" s="129"/>
      <c r="V79" s="129"/>
      <c r="AF79" s="129"/>
      <c r="AP79" s="129"/>
      <c r="AZ79" s="129"/>
      <c r="BA79" s="129"/>
      <c r="BB79" s="129"/>
      <c r="BC79" s="129"/>
      <c r="BD79" s="129"/>
      <c r="BE79" s="129"/>
      <c r="BF79" s="129"/>
      <c r="BG79" s="129"/>
      <c r="BJ79" s="129"/>
      <c r="BT79" s="129"/>
      <c r="CD79" s="129"/>
      <c r="CN79" s="129"/>
      <c r="CX79" s="129"/>
      <c r="DH79" s="129"/>
      <c r="DR79" s="129"/>
      <c r="EB79" s="129"/>
      <c r="EL79" s="129"/>
      <c r="EV79" s="129"/>
      <c r="FF79" s="129"/>
      <c r="FP79" s="129"/>
      <c r="FZ79" s="129"/>
      <c r="GJ79" s="129"/>
      <c r="GT79" s="129"/>
      <c r="HD79" s="129"/>
      <c r="HN79" s="129"/>
      <c r="HX79" s="129"/>
      <c r="IH79" s="129"/>
    </row>
    <row xmlns:x14ac="http://schemas.microsoft.com/office/spreadsheetml/2009/9/ac" r="80" s="3" customFormat="true" x14ac:dyDescent="0.25">
      <c r="A80" s="415" t="str">
        <f ca="true">IF(ISBLANK('Data Summary'!A82),"",'Data Summary'!A82)</f>
        <v/>
      </c>
      <c r="B80" s="129"/>
      <c r="L80" s="129"/>
      <c r="V80" s="129"/>
      <c r="AF80" s="129"/>
      <c r="AP80" s="129"/>
      <c r="AZ80" s="129"/>
      <c r="BA80" s="129"/>
      <c r="BB80" s="129"/>
      <c r="BC80" s="129"/>
      <c r="BD80" s="129"/>
      <c r="BE80" s="129"/>
      <c r="BF80" s="129"/>
      <c r="BG80" s="129"/>
      <c r="BJ80" s="129"/>
      <c r="BT80" s="129"/>
      <c r="CD80" s="129"/>
      <c r="CN80" s="129"/>
      <c r="CX80" s="129"/>
      <c r="DH80" s="129"/>
      <c r="DR80" s="129"/>
      <c r="EB80" s="129"/>
      <c r="EL80" s="129"/>
      <c r="EV80" s="129"/>
      <c r="FF80" s="129"/>
      <c r="FP80" s="129"/>
      <c r="FZ80" s="129"/>
      <c r="GJ80" s="129"/>
      <c r="GT80" s="129"/>
      <c r="HD80" s="129"/>
      <c r="HN80" s="129"/>
      <c r="HX80" s="129"/>
      <c r="IH80" s="129"/>
    </row>
    <row xmlns:x14ac="http://schemas.microsoft.com/office/spreadsheetml/2009/9/ac" r="81" s="3" customFormat="true" x14ac:dyDescent="0.25">
      <c r="A81" s="415" t="str">
        <f ca="true">IF(ISBLANK('Data Summary'!A83),"",'Data Summary'!A83)</f>
        <v/>
      </c>
      <c r="B81" s="129"/>
      <c r="L81" s="129"/>
      <c r="V81" s="129"/>
      <c r="AF81" s="129"/>
      <c r="AP81" s="129"/>
      <c r="AZ81" s="129"/>
      <c r="BA81" s="129"/>
      <c r="BB81" s="129"/>
      <c r="BC81" s="129"/>
      <c r="BD81" s="129"/>
      <c r="BE81" s="129"/>
      <c r="BF81" s="129"/>
      <c r="BG81" s="129"/>
      <c r="BJ81" s="129"/>
      <c r="BT81" s="129"/>
      <c r="CD81" s="129"/>
      <c r="CN81" s="129"/>
      <c r="CX81" s="129"/>
      <c r="DH81" s="129"/>
      <c r="DR81" s="129"/>
      <c r="EB81" s="129"/>
      <c r="EL81" s="129"/>
      <c r="EV81" s="129"/>
      <c r="FF81" s="129"/>
      <c r="FP81" s="129"/>
      <c r="FZ81" s="129"/>
      <c r="GJ81" s="129"/>
      <c r="GT81" s="129"/>
      <c r="HD81" s="129"/>
      <c r="HN81" s="129"/>
      <c r="HX81" s="129"/>
      <c r="IH81" s="129"/>
    </row>
    <row xmlns:x14ac="http://schemas.microsoft.com/office/spreadsheetml/2009/9/ac" r="82" s="3" customFormat="true" x14ac:dyDescent="0.25">
      <c r="A82" s="415" t="str">
        <f ca="true">IF(ISBLANK('Data Summary'!A84),"",'Data Summary'!A84)</f>
        <v/>
      </c>
      <c r="B82" s="129"/>
      <c r="L82" s="129"/>
      <c r="V82" s="129"/>
      <c r="AF82" s="129"/>
      <c r="AP82" s="129"/>
      <c r="AZ82" s="129"/>
      <c r="BA82" s="129"/>
      <c r="BB82" s="129"/>
      <c r="BC82" s="129"/>
      <c r="BD82" s="129"/>
      <c r="BE82" s="129"/>
      <c r="BF82" s="129"/>
      <c r="BG82" s="129"/>
      <c r="BJ82" s="129"/>
      <c r="BT82" s="129"/>
      <c r="CD82" s="129"/>
      <c r="CN82" s="129"/>
      <c r="CX82" s="129"/>
      <c r="DH82" s="129"/>
      <c r="DR82" s="129"/>
      <c r="EB82" s="129"/>
      <c r="EL82" s="129"/>
      <c r="EV82" s="129"/>
      <c r="FF82" s="129"/>
      <c r="FP82" s="129"/>
      <c r="FZ82" s="129"/>
      <c r="GJ82" s="129"/>
      <c r="GT82" s="129"/>
      <c r="HD82" s="129"/>
      <c r="HN82" s="129"/>
      <c r="HX82" s="129"/>
      <c r="IH82" s="129"/>
    </row>
    <row xmlns:x14ac="http://schemas.microsoft.com/office/spreadsheetml/2009/9/ac" r="83" s="3" customFormat="true" x14ac:dyDescent="0.25">
      <c r="A83" s="415" t="str">
        <f ca="true">IF(ISBLANK('Data Summary'!A85),"",'Data Summary'!A85)</f>
        <v/>
      </c>
      <c r="B83" s="129"/>
      <c r="L83" s="129"/>
      <c r="V83" s="129"/>
      <c r="AF83" s="129"/>
      <c r="AP83" s="129"/>
      <c r="AZ83" s="129"/>
      <c r="BA83" s="129"/>
      <c r="BB83" s="129"/>
      <c r="BC83" s="129"/>
      <c r="BD83" s="129"/>
      <c r="BE83" s="129"/>
      <c r="BF83" s="129"/>
      <c r="BG83" s="129"/>
      <c r="BJ83" s="129"/>
      <c r="BT83" s="129"/>
      <c r="CD83" s="129"/>
      <c r="CN83" s="129"/>
      <c r="CX83" s="129"/>
      <c r="DH83" s="129"/>
      <c r="DR83" s="129"/>
      <c r="EB83" s="129"/>
      <c r="EL83" s="129"/>
      <c r="EV83" s="129"/>
      <c r="FF83" s="129"/>
      <c r="FP83" s="129"/>
      <c r="FZ83" s="129"/>
      <c r="GJ83" s="129"/>
      <c r="GT83" s="129"/>
      <c r="HD83" s="129"/>
      <c r="HN83" s="129"/>
      <c r="HX83" s="129"/>
      <c r="IH83" s="129"/>
    </row>
    <row xmlns:x14ac="http://schemas.microsoft.com/office/spreadsheetml/2009/9/ac" r="84" s="3" customFormat="true" x14ac:dyDescent="0.25">
      <c r="A84" s="415" t="str">
        <f ca="true">IF(ISBLANK('Data Summary'!A86),"",'Data Summary'!A86)</f>
        <v/>
      </c>
      <c r="B84" s="129"/>
      <c r="L84" s="129"/>
      <c r="V84" s="129"/>
      <c r="AF84" s="129"/>
      <c r="AP84" s="129"/>
      <c r="AZ84" s="129"/>
      <c r="BA84" s="129"/>
      <c r="BB84" s="129"/>
      <c r="BC84" s="129"/>
      <c r="BD84" s="129"/>
      <c r="BE84" s="129"/>
      <c r="BF84" s="129"/>
      <c r="BG84" s="129"/>
      <c r="BJ84" s="129"/>
      <c r="BT84" s="129"/>
      <c r="CD84" s="129"/>
      <c r="CN84" s="129"/>
      <c r="CX84" s="129"/>
      <c r="DH84" s="129"/>
      <c r="DR84" s="129"/>
      <c r="EB84" s="129"/>
      <c r="EL84" s="129"/>
      <c r="EV84" s="129"/>
      <c r="FF84" s="129"/>
      <c r="FP84" s="129"/>
      <c r="FZ84" s="129"/>
      <c r="GJ84" s="129"/>
      <c r="GT84" s="129"/>
      <c r="HD84" s="129"/>
      <c r="HN84" s="129"/>
      <c r="HX84" s="129"/>
      <c r="IH84" s="129"/>
    </row>
    <row xmlns:x14ac="http://schemas.microsoft.com/office/spreadsheetml/2009/9/ac" r="85" s="3" customFormat="true" x14ac:dyDescent="0.25">
      <c r="A85" s="415" t="str">
        <f ca="true">IF(ISBLANK('Data Summary'!A87),"",'Data Summary'!A87)</f>
        <v/>
      </c>
      <c r="B85" s="129"/>
      <c r="L85" s="129"/>
      <c r="V85" s="129"/>
      <c r="AF85" s="129"/>
      <c r="AP85" s="129"/>
      <c r="AZ85" s="129"/>
      <c r="BA85" s="129"/>
      <c r="BB85" s="129"/>
      <c r="BC85" s="129"/>
      <c r="BD85" s="129"/>
      <c r="BE85" s="129"/>
      <c r="BF85" s="129"/>
      <c r="BG85" s="129"/>
      <c r="BJ85" s="129"/>
      <c r="BT85" s="129"/>
      <c r="CD85" s="129"/>
      <c r="CN85" s="129"/>
      <c r="CX85" s="129"/>
      <c r="DH85" s="129"/>
      <c r="DR85" s="129"/>
      <c r="EB85" s="129"/>
      <c r="EL85" s="129"/>
      <c r="EV85" s="129"/>
      <c r="FF85" s="129"/>
      <c r="FP85" s="129"/>
      <c r="FZ85" s="129"/>
      <c r="GJ85" s="129"/>
      <c r="GT85" s="129"/>
      <c r="HD85" s="129"/>
      <c r="HN85" s="129"/>
      <c r="HX85" s="129"/>
      <c r="IH85" s="129"/>
    </row>
    <row xmlns:x14ac="http://schemas.microsoft.com/office/spreadsheetml/2009/9/ac" r="86" s="3" customFormat="true" x14ac:dyDescent="0.25">
      <c r="A86" s="415" t="str">
        <f ca="true">IF(ISBLANK('Data Summary'!A88),"",'Data Summary'!A88)</f>
        <v/>
      </c>
      <c r="B86" s="129"/>
      <c r="L86" s="129"/>
      <c r="V86" s="129"/>
      <c r="AF86" s="129"/>
      <c r="AP86" s="129"/>
      <c r="AZ86" s="129"/>
      <c r="BA86" s="129"/>
      <c r="BB86" s="129"/>
      <c r="BC86" s="129"/>
      <c r="BD86" s="129"/>
      <c r="BE86" s="129"/>
      <c r="BF86" s="129"/>
      <c r="BG86" s="129"/>
      <c r="BJ86" s="129"/>
      <c r="BT86" s="129"/>
      <c r="CD86" s="129"/>
      <c r="CN86" s="129"/>
      <c r="CX86" s="129"/>
      <c r="DH86" s="129"/>
      <c r="DR86" s="129"/>
      <c r="EB86" s="129"/>
      <c r="EL86" s="129"/>
      <c r="EV86" s="129"/>
      <c r="FF86" s="129"/>
      <c r="FP86" s="129"/>
      <c r="FZ86" s="129"/>
      <c r="GJ86" s="129"/>
      <c r="GT86" s="129"/>
      <c r="HD86" s="129"/>
      <c r="HN86" s="129"/>
      <c r="HX86" s="129"/>
      <c r="IH86" s="129"/>
    </row>
    <row xmlns:x14ac="http://schemas.microsoft.com/office/spreadsheetml/2009/9/ac" r="87" s="3" customFormat="true" x14ac:dyDescent="0.25">
      <c r="A87" s="415" t="str">
        <f ca="true">IF(ISBLANK('Data Summary'!A89),"",'Data Summary'!A89)</f>
        <v/>
      </c>
      <c r="B87" s="129"/>
      <c r="L87" s="129"/>
      <c r="V87" s="129"/>
      <c r="AF87" s="129"/>
      <c r="AP87" s="129"/>
      <c r="AZ87" s="129"/>
      <c r="BA87" s="129"/>
      <c r="BB87" s="129"/>
      <c r="BC87" s="129"/>
      <c r="BD87" s="129"/>
      <c r="BE87" s="129"/>
      <c r="BF87" s="129"/>
      <c r="BG87" s="129"/>
      <c r="BJ87" s="129"/>
      <c r="BT87" s="129"/>
      <c r="CD87" s="129"/>
      <c r="CN87" s="129"/>
      <c r="CX87" s="129"/>
      <c r="DH87" s="129"/>
      <c r="DR87" s="129"/>
      <c r="EB87" s="129"/>
      <c r="EL87" s="129"/>
      <c r="EV87" s="129"/>
      <c r="FF87" s="129"/>
      <c r="FP87" s="129"/>
      <c r="FZ87" s="129"/>
      <c r="GJ87" s="129"/>
      <c r="GT87" s="129"/>
      <c r="HD87" s="129"/>
      <c r="HN87" s="129"/>
      <c r="HX87" s="129"/>
      <c r="IH87" s="129"/>
    </row>
    <row xmlns:x14ac="http://schemas.microsoft.com/office/spreadsheetml/2009/9/ac" r="88" s="3" customFormat="true" x14ac:dyDescent="0.25">
      <c r="A88" s="415" t="str">
        <f ca="true">IF(ISBLANK('Data Summary'!A90),"",'Data Summary'!A90)</f>
        <v/>
      </c>
      <c r="B88" s="129"/>
      <c r="L88" s="129"/>
      <c r="V88" s="129"/>
      <c r="AF88" s="129"/>
      <c r="AP88" s="129"/>
      <c r="AZ88" s="129"/>
      <c r="BA88" s="129"/>
      <c r="BB88" s="129"/>
      <c r="BC88" s="129"/>
      <c r="BD88" s="129"/>
      <c r="BE88" s="129"/>
      <c r="BF88" s="129"/>
      <c r="BG88" s="129"/>
      <c r="BJ88" s="129"/>
      <c r="BT88" s="129"/>
      <c r="CD88" s="129"/>
      <c r="CN88" s="129"/>
      <c r="CX88" s="129"/>
      <c r="DH88" s="129"/>
      <c r="DR88" s="129"/>
      <c r="EB88" s="129"/>
      <c r="EL88" s="129"/>
      <c r="EV88" s="129"/>
      <c r="FF88" s="129"/>
      <c r="FP88" s="129"/>
      <c r="FZ88" s="129"/>
      <c r="GJ88" s="129"/>
      <c r="GT88" s="129"/>
      <c r="HD88" s="129"/>
      <c r="HN88" s="129"/>
      <c r="HX88" s="129"/>
      <c r="IH88" s="129"/>
    </row>
    <row xmlns:x14ac="http://schemas.microsoft.com/office/spreadsheetml/2009/9/ac" r="89" s="3" customFormat="true" x14ac:dyDescent="0.25">
      <c r="A89" s="415" t="str">
        <f ca="true">IF(ISBLANK('Data Summary'!A91),"",'Data Summary'!A91)</f>
        <v/>
      </c>
      <c r="B89" s="129"/>
      <c r="L89" s="129"/>
      <c r="V89" s="129"/>
      <c r="AF89" s="129"/>
      <c r="AP89" s="129"/>
      <c r="AZ89" s="129"/>
      <c r="BA89" s="129"/>
      <c r="BB89" s="129"/>
      <c r="BC89" s="129"/>
      <c r="BD89" s="129"/>
      <c r="BE89" s="129"/>
      <c r="BF89" s="129"/>
      <c r="BG89" s="129"/>
      <c r="BJ89" s="129"/>
      <c r="BT89" s="129"/>
      <c r="CD89" s="129"/>
      <c r="CN89" s="129"/>
      <c r="CX89" s="129"/>
      <c r="DH89" s="129"/>
      <c r="DR89" s="129"/>
      <c r="EB89" s="129"/>
      <c r="EL89" s="129"/>
      <c r="EV89" s="129"/>
      <c r="FF89" s="129"/>
      <c r="FP89" s="129"/>
      <c r="FZ89" s="129"/>
      <c r="GJ89" s="129"/>
      <c r="GT89" s="129"/>
      <c r="HD89" s="129"/>
      <c r="HN89" s="129"/>
      <c r="HX89" s="129"/>
      <c r="IH89" s="129"/>
    </row>
    <row xmlns:x14ac="http://schemas.microsoft.com/office/spreadsheetml/2009/9/ac" r="90" s="3" customFormat="true" x14ac:dyDescent="0.25">
      <c r="A90" s="415" t="str">
        <f ca="true">IF(ISBLANK('Data Summary'!A92),"",'Data Summary'!A92)</f>
        <v/>
      </c>
      <c r="B90" s="129"/>
      <c r="L90" s="129"/>
      <c r="V90" s="129"/>
      <c r="AF90" s="129"/>
      <c r="AP90" s="129"/>
      <c r="AZ90" s="129"/>
      <c r="BA90" s="129"/>
      <c r="BB90" s="129"/>
      <c r="BC90" s="129"/>
      <c r="BD90" s="129"/>
      <c r="BE90" s="129"/>
      <c r="BF90" s="129"/>
      <c r="BG90" s="129"/>
      <c r="BJ90" s="129"/>
      <c r="BT90" s="129"/>
      <c r="CD90" s="129"/>
      <c r="CN90" s="129"/>
      <c r="CX90" s="129"/>
      <c r="DH90" s="129"/>
      <c r="DR90" s="129"/>
      <c r="EB90" s="129"/>
      <c r="EL90" s="129"/>
      <c r="EV90" s="129"/>
      <c r="FF90" s="129"/>
      <c r="FP90" s="129"/>
      <c r="FZ90" s="129"/>
      <c r="GJ90" s="129"/>
      <c r="GT90" s="129"/>
      <c r="HD90" s="129"/>
      <c r="HN90" s="129"/>
      <c r="HX90" s="129"/>
      <c r="IH90" s="129"/>
    </row>
    <row xmlns:x14ac="http://schemas.microsoft.com/office/spreadsheetml/2009/9/ac" r="91" s="3" customFormat="true" x14ac:dyDescent="0.25">
      <c r="A91" s="415" t="str">
        <f ca="true">IF(ISBLANK('Data Summary'!A93),"",'Data Summary'!A93)</f>
        <v/>
      </c>
      <c r="B91" s="129"/>
      <c r="L91" s="129"/>
      <c r="V91" s="129"/>
      <c r="AF91" s="129"/>
      <c r="AP91" s="129"/>
      <c r="AZ91" s="129"/>
      <c r="BA91" s="129"/>
      <c r="BB91" s="129"/>
      <c r="BC91" s="129"/>
      <c r="BD91" s="129"/>
      <c r="BE91" s="129"/>
      <c r="BF91" s="129"/>
      <c r="BG91" s="129"/>
      <c r="BJ91" s="129"/>
      <c r="BT91" s="129"/>
      <c r="CD91" s="129"/>
      <c r="CN91" s="129"/>
      <c r="CX91" s="129"/>
      <c r="DH91" s="129"/>
      <c r="DR91" s="129"/>
      <c r="EB91" s="129"/>
      <c r="EL91" s="129"/>
      <c r="EV91" s="129"/>
      <c r="FF91" s="129"/>
      <c r="FP91" s="129"/>
      <c r="FZ91" s="129"/>
      <c r="GJ91" s="129"/>
      <c r="GT91" s="129"/>
      <c r="HD91" s="129"/>
      <c r="HN91" s="129"/>
      <c r="HX91" s="129"/>
      <c r="IH91" s="129"/>
    </row>
    <row xmlns:x14ac="http://schemas.microsoft.com/office/spreadsheetml/2009/9/ac" r="92" s="3" customFormat="true" x14ac:dyDescent="0.25">
      <c r="A92" s="415" t="str">
        <f ca="true">IF(ISBLANK('Data Summary'!A94),"",'Data Summary'!A94)</f>
        <v/>
      </c>
      <c r="B92" s="129"/>
      <c r="L92" s="129"/>
      <c r="V92" s="129"/>
      <c r="AF92" s="129"/>
      <c r="AP92" s="129"/>
      <c r="AZ92" s="129"/>
      <c r="BA92" s="129"/>
      <c r="BB92" s="129"/>
      <c r="BC92" s="129"/>
      <c r="BD92" s="129"/>
      <c r="BE92" s="129"/>
      <c r="BF92" s="129"/>
      <c r="BG92" s="129"/>
      <c r="BJ92" s="129"/>
      <c r="BT92" s="129"/>
      <c r="CD92" s="129"/>
      <c r="CN92" s="129"/>
      <c r="CX92" s="129"/>
      <c r="DH92" s="129"/>
      <c r="DR92" s="129"/>
      <c r="EB92" s="129"/>
      <c r="EL92" s="129"/>
      <c r="EV92" s="129"/>
      <c r="FF92" s="129"/>
      <c r="FP92" s="129"/>
      <c r="FZ92" s="129"/>
      <c r="GJ92" s="129"/>
      <c r="GT92" s="129"/>
      <c r="HD92" s="129"/>
      <c r="HN92" s="129"/>
      <c r="HX92" s="129"/>
      <c r="IH92" s="129"/>
    </row>
    <row xmlns:x14ac="http://schemas.microsoft.com/office/spreadsheetml/2009/9/ac" r="93" s="3" customFormat="true" x14ac:dyDescent="0.25">
      <c r="A93" s="415" t="str">
        <f ca="true">IF(ISBLANK('Data Summary'!A95),"",'Data Summary'!A95)</f>
        <v/>
      </c>
      <c r="B93" s="129"/>
      <c r="L93" s="129"/>
      <c r="V93" s="129"/>
      <c r="AF93" s="129"/>
      <c r="AP93" s="129"/>
      <c r="AZ93" s="129"/>
      <c r="BA93" s="129"/>
      <c r="BB93" s="129"/>
      <c r="BC93" s="129"/>
      <c r="BD93" s="129"/>
      <c r="BE93" s="129"/>
      <c r="BF93" s="129"/>
      <c r="BG93" s="129"/>
      <c r="BJ93" s="129"/>
      <c r="BT93" s="129"/>
      <c r="CD93" s="129"/>
      <c r="CN93" s="129"/>
      <c r="CX93" s="129"/>
      <c r="DH93" s="129"/>
      <c r="DR93" s="129"/>
      <c r="EB93" s="129"/>
      <c r="EL93" s="129"/>
      <c r="EV93" s="129"/>
      <c r="FF93" s="129"/>
      <c r="FP93" s="129"/>
      <c r="FZ93" s="129"/>
      <c r="GJ93" s="129"/>
      <c r="GT93" s="129"/>
      <c r="HD93" s="129"/>
      <c r="HN93" s="129"/>
      <c r="HX93" s="129"/>
      <c r="IH93" s="129"/>
    </row>
    <row xmlns:x14ac="http://schemas.microsoft.com/office/spreadsheetml/2009/9/ac" r="94" s="3" customFormat="true" x14ac:dyDescent="0.25">
      <c r="A94" s="415" t="str">
        <f ca="true">IF(ISBLANK('Data Summary'!A96),"",'Data Summary'!A96)</f>
        <v/>
      </c>
      <c r="B94" s="129"/>
      <c r="L94" s="129"/>
      <c r="V94" s="129"/>
      <c r="AF94" s="129"/>
      <c r="AP94" s="129"/>
      <c r="AZ94" s="129"/>
      <c r="BA94" s="129"/>
      <c r="BB94" s="129"/>
      <c r="BC94" s="129"/>
      <c r="BD94" s="129"/>
      <c r="BE94" s="129"/>
      <c r="BF94" s="129"/>
      <c r="BG94" s="129"/>
      <c r="BJ94" s="129"/>
      <c r="BT94" s="129"/>
      <c r="CD94" s="129"/>
      <c r="CN94" s="129"/>
      <c r="CX94" s="129"/>
      <c r="DH94" s="129"/>
      <c r="DR94" s="129"/>
      <c r="EB94" s="129"/>
      <c r="EL94" s="129"/>
      <c r="EV94" s="129"/>
      <c r="FF94" s="129"/>
      <c r="FP94" s="129"/>
      <c r="FZ94" s="129"/>
      <c r="GJ94" s="129"/>
      <c r="GT94" s="129"/>
      <c r="HD94" s="129"/>
      <c r="HN94" s="129"/>
      <c r="HX94" s="129"/>
      <c r="IH94" s="129"/>
    </row>
    <row xmlns:x14ac="http://schemas.microsoft.com/office/spreadsheetml/2009/9/ac" r="95" s="3" customFormat="true" x14ac:dyDescent="0.25">
      <c r="A95" s="415" t="str">
        <f ca="true">IF(ISBLANK('Data Summary'!A97),"",'Data Summary'!A97)</f>
        <v/>
      </c>
      <c r="B95" s="129"/>
      <c r="L95" s="129"/>
      <c r="V95" s="129"/>
      <c r="AF95" s="129"/>
      <c r="AP95" s="129"/>
      <c r="AZ95" s="129"/>
      <c r="BA95" s="129"/>
      <c r="BB95" s="129"/>
      <c r="BC95" s="129"/>
      <c r="BD95" s="129"/>
      <c r="BE95" s="129"/>
      <c r="BF95" s="129"/>
      <c r="BG95" s="129"/>
      <c r="BJ95" s="129"/>
      <c r="BT95" s="129"/>
      <c r="CD95" s="129"/>
      <c r="CN95" s="129"/>
      <c r="CX95" s="129"/>
      <c r="DH95" s="129"/>
      <c r="DR95" s="129"/>
      <c r="EB95" s="129"/>
      <c r="EL95" s="129"/>
      <c r="EV95" s="129"/>
      <c r="FF95" s="129"/>
      <c r="FP95" s="129"/>
      <c r="FZ95" s="129"/>
      <c r="GJ95" s="129"/>
      <c r="GT95" s="129"/>
      <c r="HD95" s="129"/>
      <c r="HN95" s="129"/>
      <c r="HX95" s="129"/>
      <c r="IH95" s="129"/>
    </row>
    <row xmlns:x14ac="http://schemas.microsoft.com/office/spreadsheetml/2009/9/ac" r="96" s="3" customFormat="true" x14ac:dyDescent="0.25">
      <c r="A96" s="415" t="str">
        <f ca="true">IF(ISBLANK('Data Summary'!A98),"",'Data Summary'!A98)</f>
        <v/>
      </c>
      <c r="B96" s="129"/>
      <c r="L96" s="129"/>
      <c r="V96" s="129"/>
      <c r="AF96" s="129"/>
      <c r="AP96" s="129"/>
      <c r="AZ96" s="129"/>
      <c r="BA96" s="129"/>
      <c r="BB96" s="129"/>
      <c r="BC96" s="129"/>
      <c r="BD96" s="129"/>
      <c r="BE96" s="129"/>
      <c r="BF96" s="129"/>
      <c r="BG96" s="129"/>
      <c r="BJ96" s="129"/>
      <c r="BT96" s="129"/>
      <c r="CD96" s="129"/>
      <c r="CN96" s="129"/>
      <c r="CX96" s="129"/>
      <c r="DH96" s="129"/>
      <c r="DR96" s="129"/>
      <c r="EB96" s="129"/>
      <c r="EL96" s="129"/>
      <c r="EV96" s="129"/>
      <c r="FF96" s="129"/>
      <c r="FP96" s="129"/>
      <c r="FZ96" s="129"/>
      <c r="GJ96" s="129"/>
      <c r="GT96" s="129"/>
      <c r="HD96" s="129"/>
      <c r="HN96" s="129"/>
      <c r="HX96" s="129"/>
      <c r="IH96" s="129"/>
    </row>
    <row xmlns:x14ac="http://schemas.microsoft.com/office/spreadsheetml/2009/9/ac" r="97" s="3" customFormat="true" x14ac:dyDescent="0.25">
      <c r="A97" s="415" t="str">
        <f ca="true">IF(ISBLANK('Data Summary'!A99),"",'Data Summary'!A99)</f>
        <v/>
      </c>
      <c r="B97" s="129"/>
      <c r="L97" s="129"/>
      <c r="V97" s="129"/>
      <c r="AF97" s="129"/>
      <c r="AP97" s="129"/>
      <c r="AZ97" s="129"/>
      <c r="BA97" s="129"/>
      <c r="BB97" s="129"/>
      <c r="BC97" s="129"/>
      <c r="BD97" s="129"/>
      <c r="BE97" s="129"/>
      <c r="BF97" s="129"/>
      <c r="BG97" s="129"/>
      <c r="BJ97" s="129"/>
      <c r="BT97" s="129"/>
      <c r="CD97" s="129"/>
      <c r="CN97" s="129"/>
      <c r="CX97" s="129"/>
      <c r="DH97" s="129"/>
      <c r="DR97" s="129"/>
      <c r="EB97" s="129"/>
      <c r="EL97" s="129"/>
      <c r="EV97" s="129"/>
      <c r="FF97" s="129"/>
      <c r="FP97" s="129"/>
      <c r="FZ97" s="129"/>
      <c r="GJ97" s="129"/>
      <c r="GT97" s="129"/>
      <c r="HD97" s="129"/>
      <c r="HN97" s="129"/>
      <c r="HX97" s="129"/>
      <c r="IH97" s="129"/>
    </row>
    <row xmlns:x14ac="http://schemas.microsoft.com/office/spreadsheetml/2009/9/ac" r="98" s="3" customFormat="true" x14ac:dyDescent="0.25">
      <c r="A98" s="415" t="str">
        <f ca="true">IF(ISBLANK('Data Summary'!A100),"",'Data Summary'!A100)</f>
        <v/>
      </c>
      <c r="B98" s="129"/>
      <c r="L98" s="129"/>
      <c r="V98" s="129"/>
      <c r="AF98" s="129"/>
      <c r="AP98" s="129"/>
      <c r="AZ98" s="129"/>
      <c r="BA98" s="129"/>
      <c r="BB98" s="129"/>
      <c r="BC98" s="129"/>
      <c r="BD98" s="129"/>
      <c r="BE98" s="129"/>
      <c r="BF98" s="129"/>
      <c r="BG98" s="129"/>
      <c r="BJ98" s="129"/>
      <c r="BT98" s="129"/>
      <c r="CD98" s="129"/>
      <c r="CN98" s="129"/>
      <c r="CX98" s="129"/>
      <c r="DH98" s="129"/>
      <c r="DR98" s="129"/>
      <c r="EB98" s="129"/>
      <c r="EL98" s="129"/>
      <c r="EV98" s="129"/>
      <c r="FF98" s="129"/>
      <c r="FP98" s="129"/>
      <c r="FZ98" s="129"/>
      <c r="GJ98" s="129"/>
      <c r="GT98" s="129"/>
      <c r="HD98" s="129"/>
      <c r="HN98" s="129"/>
      <c r="HX98" s="129"/>
      <c r="IH98" s="129"/>
    </row>
    <row xmlns:x14ac="http://schemas.microsoft.com/office/spreadsheetml/2009/9/ac" r="99" s="3" customFormat="true" x14ac:dyDescent="0.25">
      <c r="A99" s="415" t="str">
        <f ca="true">IF(ISBLANK('Data Summary'!A101),"",'Data Summary'!A101)</f>
        <v/>
      </c>
      <c r="B99" s="129"/>
      <c r="L99" s="129"/>
      <c r="V99" s="129"/>
      <c r="AF99" s="129"/>
      <c r="AP99" s="129"/>
      <c r="AZ99" s="129"/>
      <c r="BA99" s="129"/>
      <c r="BB99" s="129"/>
      <c r="BC99" s="129"/>
      <c r="BD99" s="129"/>
      <c r="BE99" s="129"/>
      <c r="BF99" s="129"/>
      <c r="BG99" s="129"/>
      <c r="BJ99" s="129"/>
      <c r="BT99" s="129"/>
      <c r="CD99" s="129"/>
      <c r="CN99" s="129"/>
      <c r="CX99" s="129"/>
      <c r="DH99" s="129"/>
      <c r="DR99" s="129"/>
      <c r="EB99" s="129"/>
      <c r="EL99" s="129"/>
      <c r="EV99" s="129"/>
      <c r="FF99" s="129"/>
      <c r="FP99" s="129"/>
      <c r="FZ99" s="129"/>
      <c r="GJ99" s="129"/>
      <c r="GT99" s="129"/>
      <c r="HD99" s="129"/>
      <c r="HN99" s="129"/>
      <c r="HX99" s="129"/>
      <c r="IH99" s="129"/>
    </row>
    <row xmlns:x14ac="http://schemas.microsoft.com/office/spreadsheetml/2009/9/ac" r="100" s="3" customFormat="true" x14ac:dyDescent="0.25">
      <c r="A100" s="415" t="str">
        <f ca="true">IF(ISBLANK('Data Summary'!A102),"",'Data Summary'!A102)</f>
        <v/>
      </c>
      <c r="B100" s="129"/>
      <c r="L100" s="129"/>
      <c r="V100" s="129"/>
      <c r="AF100" s="129"/>
      <c r="AP100" s="129"/>
      <c r="AZ100" s="129"/>
      <c r="BA100" s="129"/>
      <c r="BB100" s="129"/>
      <c r="BC100" s="129"/>
      <c r="BD100" s="129"/>
      <c r="BE100" s="129"/>
      <c r="BF100" s="129"/>
      <c r="BG100" s="129"/>
      <c r="BJ100" s="129"/>
      <c r="BT100" s="129"/>
      <c r="CD100" s="129"/>
      <c r="CN100" s="129"/>
      <c r="CX100" s="129"/>
      <c r="DH100" s="129"/>
      <c r="DR100" s="129"/>
      <c r="EB100" s="129"/>
      <c r="EL100" s="129"/>
      <c r="EV100" s="129"/>
      <c r="FF100" s="129"/>
      <c r="FP100" s="129"/>
      <c r="FZ100" s="129"/>
      <c r="GJ100" s="129"/>
      <c r="GT100" s="129"/>
      <c r="HD100" s="129"/>
      <c r="HN100" s="129"/>
      <c r="HX100" s="129"/>
      <c r="IH100" s="129"/>
    </row>
    <row xmlns:x14ac="http://schemas.microsoft.com/office/spreadsheetml/2009/9/ac" r="101" s="3" customFormat="true" x14ac:dyDescent="0.25">
      <c r="A101" s="415" t="str">
        <f ca="true">IF(ISBLANK('Data Summary'!A103),"",'Data Summary'!A103)</f>
        <v/>
      </c>
      <c r="B101" s="129"/>
      <c r="L101" s="129"/>
      <c r="V101" s="129"/>
      <c r="AF101" s="129"/>
      <c r="AP101" s="129"/>
      <c r="AZ101" s="129"/>
      <c r="BA101" s="129"/>
      <c r="BB101" s="129"/>
      <c r="BC101" s="129"/>
      <c r="BD101" s="129"/>
      <c r="BE101" s="129"/>
      <c r="BF101" s="129"/>
      <c r="BG101" s="129"/>
      <c r="BJ101" s="129"/>
      <c r="BT101" s="129"/>
      <c r="CD101" s="129"/>
      <c r="CN101" s="129"/>
      <c r="CX101" s="129"/>
      <c r="DH101" s="129"/>
      <c r="DR101" s="129"/>
      <c r="EB101" s="129"/>
      <c r="EL101" s="129"/>
      <c r="EV101" s="129"/>
      <c r="FF101" s="129"/>
      <c r="FP101" s="129"/>
      <c r="FZ101" s="129"/>
      <c r="GJ101" s="129"/>
      <c r="GT101" s="129"/>
      <c r="HD101" s="129"/>
      <c r="HN101" s="129"/>
      <c r="HX101" s="129"/>
      <c r="IH101" s="129"/>
    </row>
    <row xmlns:x14ac="http://schemas.microsoft.com/office/spreadsheetml/2009/9/ac" r="102" s="3" customFormat="true" x14ac:dyDescent="0.25">
      <c r="A102" s="415" t="str">
        <f ca="true">IF(ISBLANK('Data Summary'!A104),"",'Data Summary'!A104)</f>
        <v/>
      </c>
      <c r="B102" s="129"/>
      <c r="L102" s="129"/>
      <c r="V102" s="129"/>
      <c r="AF102" s="129"/>
      <c r="AP102" s="129"/>
      <c r="AZ102" s="129"/>
      <c r="BA102" s="129"/>
      <c r="BB102" s="129"/>
      <c r="BC102" s="129"/>
      <c r="BD102" s="129"/>
      <c r="BE102" s="129"/>
      <c r="BF102" s="129"/>
      <c r="BG102" s="129"/>
      <c r="BJ102" s="129"/>
      <c r="BT102" s="129"/>
      <c r="CD102" s="129"/>
      <c r="CN102" s="129"/>
      <c r="CX102" s="129"/>
      <c r="DH102" s="129"/>
      <c r="DR102" s="129"/>
      <c r="EB102" s="129"/>
      <c r="EL102" s="129"/>
      <c r="EV102" s="129"/>
      <c r="FF102" s="129"/>
      <c r="FP102" s="129"/>
      <c r="FZ102" s="129"/>
      <c r="GJ102" s="129"/>
      <c r="GT102" s="129"/>
      <c r="HD102" s="129"/>
      <c r="HN102" s="129"/>
      <c r="HX102" s="129"/>
      <c r="IH102" s="129"/>
    </row>
    <row xmlns:x14ac="http://schemas.microsoft.com/office/spreadsheetml/2009/9/ac" r="103" s="3" customFormat="true" x14ac:dyDescent="0.25">
      <c r="A103" s="415" t="str">
        <f ca="true">IF(ISBLANK('Data Summary'!A105),"",'Data Summary'!A105)</f>
        <v/>
      </c>
      <c r="B103" s="129"/>
      <c r="L103" s="129"/>
      <c r="V103" s="129"/>
      <c r="AF103" s="129"/>
      <c r="AP103" s="129"/>
      <c r="AZ103" s="129"/>
      <c r="BA103" s="129"/>
      <c r="BB103" s="129"/>
      <c r="BC103" s="129"/>
      <c r="BD103" s="129"/>
      <c r="BE103" s="129"/>
      <c r="BF103" s="129"/>
      <c r="BG103" s="129"/>
      <c r="BJ103" s="129"/>
      <c r="BT103" s="129"/>
      <c r="CD103" s="129"/>
      <c r="CN103" s="129"/>
      <c r="CX103" s="129"/>
      <c r="DH103" s="129"/>
      <c r="DR103" s="129"/>
      <c r="EB103" s="129"/>
      <c r="EL103" s="129"/>
      <c r="EV103" s="129"/>
      <c r="FF103" s="129"/>
      <c r="FP103" s="129"/>
      <c r="FZ103" s="129"/>
      <c r="GJ103" s="129"/>
      <c r="GT103" s="129"/>
      <c r="HD103" s="129"/>
      <c r="HN103" s="129"/>
      <c r="HX103" s="129"/>
      <c r="IH103" s="129"/>
    </row>
    <row xmlns:x14ac="http://schemas.microsoft.com/office/spreadsheetml/2009/9/ac" r="104" s="3" customFormat="true" x14ac:dyDescent="0.25">
      <c r="A104" s="415" t="str">
        <f ca="true">IF(ISBLANK('Data Summary'!A106),"",'Data Summary'!A106)</f>
        <v/>
      </c>
      <c r="B104" s="129"/>
      <c r="L104" s="129"/>
      <c r="V104" s="129"/>
      <c r="AF104" s="129"/>
      <c r="AP104" s="129"/>
      <c r="AZ104" s="129"/>
      <c r="BA104" s="129"/>
      <c r="BB104" s="129"/>
      <c r="BC104" s="129"/>
      <c r="BD104" s="129"/>
      <c r="BE104" s="129"/>
      <c r="BF104" s="129"/>
      <c r="BG104" s="129"/>
      <c r="BJ104" s="129"/>
      <c r="BT104" s="129"/>
      <c r="CD104" s="129"/>
      <c r="CN104" s="129"/>
      <c r="CX104" s="129"/>
      <c r="DH104" s="129"/>
      <c r="DR104" s="129"/>
      <c r="EB104" s="129"/>
      <c r="EL104" s="129"/>
      <c r="EV104" s="129"/>
      <c r="FF104" s="129"/>
      <c r="FP104" s="129"/>
      <c r="FZ104" s="129"/>
      <c r="GJ104" s="129"/>
      <c r="GT104" s="129"/>
      <c r="HD104" s="129"/>
      <c r="HN104" s="129"/>
      <c r="HX104" s="129"/>
      <c r="IH104" s="129"/>
    </row>
    <row xmlns:x14ac="http://schemas.microsoft.com/office/spreadsheetml/2009/9/ac" r="105" s="3" customFormat="true" x14ac:dyDescent="0.25">
      <c r="A105" s="415" t="str">
        <f ca="true">IF(ISBLANK('Data Summary'!A107),"",'Data Summary'!A107)</f>
        <v/>
      </c>
      <c r="B105" s="129"/>
      <c r="L105" s="129"/>
      <c r="V105" s="129"/>
      <c r="AF105" s="129"/>
      <c r="AP105" s="129"/>
      <c r="AZ105" s="129"/>
      <c r="BA105" s="129"/>
      <c r="BB105" s="129"/>
      <c r="BC105" s="129"/>
      <c r="BD105" s="129"/>
      <c r="BE105" s="129"/>
      <c r="BF105" s="129"/>
      <c r="BG105" s="129"/>
      <c r="BJ105" s="129"/>
      <c r="BT105" s="129"/>
      <c r="CD105" s="129"/>
      <c r="CN105" s="129"/>
      <c r="CX105" s="129"/>
      <c r="DH105" s="129"/>
      <c r="DR105" s="129"/>
      <c r="EB105" s="129"/>
      <c r="EL105" s="129"/>
      <c r="EV105" s="129"/>
      <c r="FF105" s="129"/>
      <c r="FP105" s="129"/>
      <c r="FZ105" s="129"/>
      <c r="GJ105" s="129"/>
      <c r="GT105" s="129"/>
      <c r="HD105" s="129"/>
      <c r="HN105" s="129"/>
      <c r="HX105" s="129"/>
      <c r="IH105" s="129"/>
    </row>
    <row xmlns:x14ac="http://schemas.microsoft.com/office/spreadsheetml/2009/9/ac" r="106" s="3" customFormat="true" x14ac:dyDescent="0.25">
      <c r="A106" s="415" t="str">
        <f ca="true">IF(ISBLANK('Data Summary'!A108),"",'Data Summary'!A108)</f>
        <v/>
      </c>
      <c r="B106" s="129"/>
      <c r="L106" s="129"/>
      <c r="V106" s="129"/>
      <c r="AF106" s="129"/>
      <c r="AP106" s="129"/>
      <c r="AZ106" s="129"/>
      <c r="BA106" s="129"/>
      <c r="BB106" s="129"/>
      <c r="BC106" s="129"/>
      <c r="BD106" s="129"/>
      <c r="BE106" s="129"/>
      <c r="BF106" s="129"/>
      <c r="BG106" s="129"/>
      <c r="BJ106" s="129"/>
      <c r="BT106" s="129"/>
      <c r="CD106" s="129"/>
      <c r="CN106" s="129"/>
      <c r="CX106" s="129"/>
      <c r="DH106" s="129"/>
      <c r="DR106" s="129"/>
      <c r="EB106" s="129"/>
      <c r="EL106" s="129"/>
      <c r="EV106" s="129"/>
      <c r="FF106" s="129"/>
      <c r="FP106" s="129"/>
      <c r="FZ106" s="129"/>
      <c r="GJ106" s="129"/>
      <c r="GT106" s="129"/>
      <c r="HD106" s="129"/>
      <c r="HN106" s="129"/>
      <c r="HX106" s="129"/>
      <c r="IH106" s="129"/>
    </row>
    <row xmlns:x14ac="http://schemas.microsoft.com/office/spreadsheetml/2009/9/ac" r="107" s="3" customFormat="true" x14ac:dyDescent="0.25">
      <c r="A107" s="415" t="str">
        <f ca="true">IF(ISBLANK('Data Summary'!A109),"",'Data Summary'!A109)</f>
        <v/>
      </c>
      <c r="B107" s="129"/>
      <c r="L107" s="129"/>
      <c r="V107" s="129"/>
      <c r="AF107" s="129"/>
      <c r="AP107" s="129"/>
      <c r="AZ107" s="129"/>
      <c r="BA107" s="129"/>
      <c r="BB107" s="129"/>
      <c r="BC107" s="129"/>
      <c r="BD107" s="129"/>
      <c r="BE107" s="129"/>
      <c r="BF107" s="129"/>
      <c r="BG107" s="129"/>
      <c r="BJ107" s="129"/>
      <c r="BT107" s="129"/>
      <c r="CD107" s="129"/>
      <c r="CN107" s="129"/>
      <c r="CX107" s="129"/>
      <c r="DH107" s="129"/>
      <c r="DR107" s="129"/>
      <c r="EB107" s="129"/>
      <c r="EL107" s="129"/>
      <c r="EV107" s="129"/>
      <c r="FF107" s="129"/>
      <c r="FP107" s="129"/>
      <c r="FZ107" s="129"/>
      <c r="GJ107" s="129"/>
      <c r="GT107" s="129"/>
      <c r="HD107" s="129"/>
      <c r="HN107" s="129"/>
      <c r="HX107" s="129"/>
      <c r="IH107" s="129"/>
    </row>
    <row xmlns:x14ac="http://schemas.microsoft.com/office/spreadsheetml/2009/9/ac" r="108" s="3" customFormat="true" x14ac:dyDescent="0.25">
      <c r="A108" s="415" t="str">
        <f ca="true">IF(ISBLANK('Data Summary'!A110),"",'Data Summary'!A110)</f>
        <v/>
      </c>
      <c r="B108" s="129"/>
      <c r="L108" s="129"/>
      <c r="V108" s="129"/>
      <c r="AF108" s="129"/>
      <c r="AP108" s="129"/>
      <c r="AZ108" s="129"/>
      <c r="BA108" s="129"/>
      <c r="BB108" s="129"/>
      <c r="BC108" s="129"/>
      <c r="BD108" s="129"/>
      <c r="BE108" s="129"/>
      <c r="BF108" s="129"/>
      <c r="BG108" s="129"/>
      <c r="BJ108" s="129"/>
      <c r="BT108" s="129"/>
      <c r="CD108" s="129"/>
      <c r="CN108" s="129"/>
      <c r="CX108" s="129"/>
      <c r="DH108" s="129"/>
      <c r="DR108" s="129"/>
      <c r="EB108" s="129"/>
      <c r="EL108" s="129"/>
      <c r="EV108" s="129"/>
      <c r="FF108" s="129"/>
      <c r="FP108" s="129"/>
      <c r="FZ108" s="129"/>
      <c r="GJ108" s="129"/>
      <c r="GT108" s="129"/>
      <c r="HD108" s="129"/>
      <c r="HN108" s="129"/>
      <c r="HX108" s="129"/>
      <c r="IH108" s="129"/>
    </row>
    <row xmlns:x14ac="http://schemas.microsoft.com/office/spreadsheetml/2009/9/ac" r="109" s="3" customFormat="true" x14ac:dyDescent="0.25">
      <c r="A109" s="415" t="str">
        <f ca="true">IF(ISBLANK('Data Summary'!A111),"",'Data Summary'!A111)</f>
        <v/>
      </c>
      <c r="B109" s="129"/>
      <c r="L109" s="129"/>
      <c r="V109" s="129"/>
      <c r="AF109" s="129"/>
      <c r="AP109" s="129"/>
      <c r="AZ109" s="129"/>
      <c r="BA109" s="129"/>
      <c r="BB109" s="129"/>
      <c r="BC109" s="129"/>
      <c r="BD109" s="129"/>
      <c r="BE109" s="129"/>
      <c r="BF109" s="129"/>
      <c r="BG109" s="129"/>
      <c r="BJ109" s="129"/>
      <c r="BT109" s="129"/>
      <c r="CD109" s="129"/>
      <c r="CN109" s="129"/>
      <c r="CX109" s="129"/>
      <c r="DH109" s="129"/>
      <c r="DR109" s="129"/>
      <c r="EB109" s="129"/>
      <c r="EL109" s="129"/>
      <c r="EV109" s="129"/>
      <c r="FF109" s="129"/>
      <c r="FP109" s="129"/>
      <c r="FZ109" s="129"/>
      <c r="GJ109" s="129"/>
      <c r="GT109" s="129"/>
      <c r="HD109" s="129"/>
      <c r="HN109" s="129"/>
      <c r="HX109" s="129"/>
      <c r="IH109" s="129"/>
    </row>
    <row xmlns:x14ac="http://schemas.microsoft.com/office/spreadsheetml/2009/9/ac" r="110" s="3" customFormat="true" x14ac:dyDescent="0.25">
      <c r="A110" s="415" t="str">
        <f ca="true">IF(ISBLANK('Data Summary'!A112),"",'Data Summary'!A112)</f>
        <v/>
      </c>
      <c r="B110" s="129"/>
      <c r="L110" s="129"/>
      <c r="V110" s="129"/>
      <c r="AF110" s="129"/>
      <c r="AP110" s="129"/>
      <c r="AZ110" s="129"/>
      <c r="BA110" s="129"/>
      <c r="BB110" s="129"/>
      <c r="BC110" s="129"/>
      <c r="BD110" s="129"/>
      <c r="BE110" s="129"/>
      <c r="BF110" s="129"/>
      <c r="BG110" s="129"/>
      <c r="BJ110" s="129"/>
      <c r="BT110" s="129"/>
      <c r="CD110" s="129"/>
      <c r="CN110" s="129"/>
      <c r="CX110" s="129"/>
      <c r="DH110" s="129"/>
      <c r="DR110" s="129"/>
      <c r="EB110" s="129"/>
      <c r="EL110" s="129"/>
      <c r="EV110" s="129"/>
      <c r="FF110" s="129"/>
      <c r="FP110" s="129"/>
      <c r="FZ110" s="129"/>
      <c r="GJ110" s="129"/>
      <c r="GT110" s="129"/>
      <c r="HD110" s="129"/>
      <c r="HN110" s="129"/>
      <c r="HX110" s="129"/>
      <c r="IH110" s="129"/>
    </row>
    <row xmlns:x14ac="http://schemas.microsoft.com/office/spreadsheetml/2009/9/ac" r="111" s="3" customFormat="true" x14ac:dyDescent="0.25">
      <c r="A111" s="415" t="str">
        <f ca="true">IF(ISBLANK('Data Summary'!A113),"",'Data Summary'!A113)</f>
        <v/>
      </c>
      <c r="B111" s="129"/>
      <c r="L111" s="129"/>
      <c r="V111" s="129"/>
      <c r="AF111" s="129"/>
      <c r="AP111" s="129"/>
      <c r="AZ111" s="129"/>
      <c r="BA111" s="129"/>
      <c r="BB111" s="129"/>
      <c r="BC111" s="129"/>
      <c r="BD111" s="129"/>
      <c r="BE111" s="129"/>
      <c r="BF111" s="129"/>
      <c r="BG111" s="129"/>
      <c r="BJ111" s="129"/>
      <c r="BT111" s="129"/>
      <c r="CD111" s="129"/>
      <c r="CN111" s="129"/>
      <c r="CX111" s="129"/>
      <c r="DH111" s="129"/>
      <c r="DR111" s="129"/>
      <c r="EB111" s="129"/>
      <c r="EL111" s="129"/>
      <c r="EV111" s="129"/>
      <c r="FF111" s="129"/>
      <c r="FP111" s="129"/>
      <c r="FZ111" s="129"/>
      <c r="GJ111" s="129"/>
      <c r="GT111" s="129"/>
      <c r="HD111" s="129"/>
      <c r="HN111" s="129"/>
      <c r="HX111" s="129"/>
      <c r="IH111" s="129"/>
    </row>
    <row xmlns:x14ac="http://schemas.microsoft.com/office/spreadsheetml/2009/9/ac" r="112" s="3" customFormat="true" x14ac:dyDescent="0.25">
      <c r="A112" s="415" t="str">
        <f ca="true">IF(ISBLANK('Data Summary'!A114),"",'Data Summary'!A114)</f>
        <v/>
      </c>
      <c r="B112" s="129"/>
      <c r="L112" s="129"/>
      <c r="V112" s="129"/>
      <c r="AF112" s="129"/>
      <c r="AP112" s="129"/>
      <c r="AZ112" s="129"/>
      <c r="BA112" s="129"/>
      <c r="BB112" s="129"/>
      <c r="BC112" s="129"/>
      <c r="BD112" s="129"/>
      <c r="BE112" s="129"/>
      <c r="BF112" s="129"/>
      <c r="BG112" s="129"/>
      <c r="BJ112" s="129"/>
      <c r="BT112" s="129"/>
      <c r="CD112" s="129"/>
      <c r="CN112" s="129"/>
      <c r="CX112" s="129"/>
      <c r="DH112" s="129"/>
      <c r="DR112" s="129"/>
      <c r="EB112" s="129"/>
      <c r="EL112" s="129"/>
      <c r="EV112" s="129"/>
      <c r="FF112" s="129"/>
      <c r="FP112" s="129"/>
      <c r="FZ112" s="129"/>
      <c r="GJ112" s="129"/>
      <c r="GT112" s="129"/>
      <c r="HD112" s="129"/>
      <c r="HN112" s="129"/>
      <c r="HX112" s="129"/>
      <c r="IH112" s="129"/>
    </row>
    <row xmlns:x14ac="http://schemas.microsoft.com/office/spreadsheetml/2009/9/ac" r="113" s="3" customFormat="true" x14ac:dyDescent="0.25">
      <c r="A113" s="415" t="str">
        <f ca="true">IF(ISBLANK('Data Summary'!A115),"",'Data Summary'!A115)</f>
        <v/>
      </c>
      <c r="B113" s="129"/>
      <c r="L113" s="129"/>
      <c r="V113" s="129"/>
      <c r="AF113" s="129"/>
      <c r="AP113" s="129"/>
      <c r="AZ113" s="129"/>
      <c r="BA113" s="129"/>
      <c r="BB113" s="129"/>
      <c r="BC113" s="129"/>
      <c r="BD113" s="129"/>
      <c r="BE113" s="129"/>
      <c r="BF113" s="129"/>
      <c r="BG113" s="129"/>
      <c r="BJ113" s="129"/>
      <c r="BT113" s="129"/>
      <c r="CD113" s="129"/>
      <c r="CN113" s="129"/>
      <c r="CX113" s="129"/>
      <c r="DH113" s="129"/>
      <c r="DR113" s="129"/>
      <c r="EB113" s="129"/>
      <c r="EL113" s="129"/>
      <c r="EV113" s="129"/>
      <c r="FF113" s="129"/>
      <c r="FP113" s="129"/>
      <c r="FZ113" s="129"/>
      <c r="GJ113" s="129"/>
      <c r="GT113" s="129"/>
      <c r="HD113" s="129"/>
      <c r="HN113" s="129"/>
      <c r="HX113" s="129"/>
      <c r="IH113" s="129"/>
    </row>
    <row xmlns:x14ac="http://schemas.microsoft.com/office/spreadsheetml/2009/9/ac" r="114" s="3" customFormat="true" x14ac:dyDescent="0.25">
      <c r="A114" s="415" t="str">
        <f ca="true">IF(ISBLANK('Data Summary'!A116),"",'Data Summary'!A116)</f>
        <v/>
      </c>
      <c r="B114" s="129"/>
      <c r="L114" s="129"/>
      <c r="V114" s="129"/>
      <c r="AF114" s="129"/>
      <c r="AP114" s="129"/>
      <c r="AZ114" s="129"/>
      <c r="BA114" s="129"/>
      <c r="BB114" s="129"/>
      <c r="BC114" s="129"/>
      <c r="BD114" s="129"/>
      <c r="BE114" s="129"/>
      <c r="BF114" s="129"/>
      <c r="BG114" s="129"/>
      <c r="BJ114" s="129"/>
      <c r="BT114" s="129"/>
      <c r="CD114" s="129"/>
      <c r="CN114" s="129"/>
      <c r="CX114" s="129"/>
      <c r="DH114" s="129"/>
      <c r="DR114" s="129"/>
      <c r="EB114" s="129"/>
      <c r="EL114" s="129"/>
      <c r="EV114" s="129"/>
      <c r="FF114" s="129"/>
      <c r="FP114" s="129"/>
      <c r="FZ114" s="129"/>
      <c r="GJ114" s="129"/>
      <c r="GT114" s="129"/>
      <c r="HD114" s="129"/>
      <c r="HN114" s="129"/>
      <c r="HX114" s="129"/>
      <c r="IH114" s="129"/>
    </row>
    <row xmlns:x14ac="http://schemas.microsoft.com/office/spreadsheetml/2009/9/ac" r="115" s="3" customFormat="true" x14ac:dyDescent="0.25">
      <c r="A115" s="415" t="str">
        <f ca="true">IF(ISBLANK('Data Summary'!A117),"",'Data Summary'!A117)</f>
        <v/>
      </c>
      <c r="B115" s="129"/>
      <c r="L115" s="129"/>
      <c r="V115" s="129"/>
      <c r="AF115" s="129"/>
      <c r="AP115" s="129"/>
      <c r="AZ115" s="129"/>
      <c r="BA115" s="129"/>
      <c r="BB115" s="129"/>
      <c r="BC115" s="129"/>
      <c r="BD115" s="129"/>
      <c r="BE115" s="129"/>
      <c r="BF115" s="129"/>
      <c r="BG115" s="129"/>
      <c r="BJ115" s="129"/>
      <c r="BT115" s="129"/>
      <c r="CD115" s="129"/>
      <c r="CN115" s="129"/>
      <c r="CX115" s="129"/>
      <c r="DH115" s="129"/>
      <c r="DR115" s="129"/>
      <c r="EB115" s="129"/>
      <c r="EL115" s="129"/>
      <c r="EV115" s="129"/>
      <c r="FF115" s="129"/>
      <c r="FP115" s="129"/>
      <c r="FZ115" s="129"/>
      <c r="GJ115" s="129"/>
      <c r="GT115" s="129"/>
      <c r="HD115" s="129"/>
      <c r="HN115" s="129"/>
      <c r="HX115" s="129"/>
      <c r="IH115" s="129"/>
    </row>
    <row xmlns:x14ac="http://schemas.microsoft.com/office/spreadsheetml/2009/9/ac" r="116" s="3" customFormat="true" x14ac:dyDescent="0.25">
      <c r="A116" s="415" t="str">
        <f ca="true">IF(ISBLANK('Data Summary'!A118),"",'Data Summary'!A118)</f>
        <v/>
      </c>
      <c r="B116" s="129"/>
      <c r="L116" s="129"/>
      <c r="V116" s="129"/>
      <c r="AF116" s="129"/>
      <c r="AP116" s="129"/>
      <c r="AZ116" s="129"/>
      <c r="BA116" s="129"/>
      <c r="BB116" s="129"/>
      <c r="BC116" s="129"/>
      <c r="BD116" s="129"/>
      <c r="BE116" s="129"/>
      <c r="BF116" s="129"/>
      <c r="BG116" s="129"/>
      <c r="BJ116" s="129"/>
      <c r="BT116" s="129"/>
      <c r="CD116" s="129"/>
      <c r="CN116" s="129"/>
      <c r="CX116" s="129"/>
      <c r="DH116" s="129"/>
      <c r="DR116" s="129"/>
      <c r="EB116" s="129"/>
      <c r="EL116" s="129"/>
      <c r="EV116" s="129"/>
      <c r="FF116" s="129"/>
      <c r="FP116" s="129"/>
      <c r="FZ116" s="129"/>
      <c r="GJ116" s="129"/>
      <c r="GT116" s="129"/>
      <c r="HD116" s="129"/>
      <c r="HN116" s="129"/>
      <c r="HX116" s="129"/>
      <c r="IH116" s="129"/>
    </row>
    <row xmlns:x14ac="http://schemas.microsoft.com/office/spreadsheetml/2009/9/ac" r="117" s="3" customFormat="true" x14ac:dyDescent="0.25">
      <c r="A117" s="415" t="str">
        <f ca="true">IF(ISBLANK('Data Summary'!A119),"",'Data Summary'!A119)</f>
        <v/>
      </c>
      <c r="B117" s="129"/>
      <c r="L117" s="129"/>
      <c r="V117" s="129"/>
      <c r="AF117" s="129"/>
      <c r="AP117" s="129"/>
      <c r="AZ117" s="129"/>
      <c r="BA117" s="129"/>
      <c r="BB117" s="129"/>
      <c r="BC117" s="129"/>
      <c r="BD117" s="129"/>
      <c r="BE117" s="129"/>
      <c r="BF117" s="129"/>
      <c r="BG117" s="129"/>
      <c r="BJ117" s="129"/>
      <c r="BT117" s="129"/>
      <c r="CD117" s="129"/>
      <c r="CN117" s="129"/>
      <c r="CX117" s="129"/>
      <c r="DH117" s="129"/>
      <c r="DR117" s="129"/>
      <c r="EB117" s="129"/>
      <c r="EL117" s="129"/>
      <c r="EV117" s="129"/>
      <c r="FF117" s="129"/>
      <c r="FP117" s="129"/>
      <c r="FZ117" s="129"/>
      <c r="GJ117" s="129"/>
      <c r="GT117" s="129"/>
      <c r="HD117" s="129"/>
      <c r="HN117" s="129"/>
      <c r="HX117" s="129"/>
      <c r="IH117" s="129"/>
    </row>
    <row xmlns:x14ac="http://schemas.microsoft.com/office/spreadsheetml/2009/9/ac" r="118" s="3" customFormat="true" x14ac:dyDescent="0.25">
      <c r="A118" s="415" t="str">
        <f ca="true">IF(ISBLANK('Data Summary'!A120),"",'Data Summary'!A120)</f>
        <v/>
      </c>
      <c r="B118" s="129"/>
      <c r="L118" s="129"/>
      <c r="V118" s="129"/>
      <c r="AF118" s="129"/>
      <c r="AP118" s="129"/>
      <c r="AZ118" s="129"/>
      <c r="BA118" s="129"/>
      <c r="BB118" s="129"/>
      <c r="BC118" s="129"/>
      <c r="BD118" s="129"/>
      <c r="BE118" s="129"/>
      <c r="BF118" s="129"/>
      <c r="BG118" s="129"/>
      <c r="BJ118" s="129"/>
      <c r="BT118" s="129"/>
      <c r="CD118" s="129"/>
      <c r="CN118" s="129"/>
      <c r="CX118" s="129"/>
      <c r="DH118" s="129"/>
      <c r="DR118" s="129"/>
      <c r="EB118" s="129"/>
      <c r="EL118" s="129"/>
      <c r="EV118" s="129"/>
      <c r="FF118" s="129"/>
      <c r="FP118" s="129"/>
      <c r="FZ118" s="129"/>
      <c r="GJ118" s="129"/>
      <c r="GT118" s="129"/>
      <c r="HD118" s="129"/>
      <c r="HN118" s="129"/>
      <c r="HX118" s="129"/>
      <c r="IH118" s="129"/>
    </row>
    <row xmlns:x14ac="http://schemas.microsoft.com/office/spreadsheetml/2009/9/ac" r="119" s="3" customFormat="true" x14ac:dyDescent="0.25">
      <c r="A119" s="415" t="str">
        <f ca="true">IF(ISBLANK('Data Summary'!A121),"",'Data Summary'!A121)</f>
        <v/>
      </c>
      <c r="B119" s="129"/>
      <c r="L119" s="129"/>
      <c r="V119" s="129"/>
      <c r="AF119" s="129"/>
      <c r="AP119" s="129"/>
      <c r="AZ119" s="129"/>
      <c r="BA119" s="129"/>
      <c r="BB119" s="129"/>
      <c r="BC119" s="129"/>
      <c r="BD119" s="129"/>
      <c r="BE119" s="129"/>
      <c r="BF119" s="129"/>
      <c r="BG119" s="129"/>
      <c r="BJ119" s="129"/>
      <c r="BT119" s="129"/>
      <c r="CD119" s="129"/>
      <c r="CN119" s="129"/>
      <c r="CX119" s="129"/>
      <c r="DH119" s="129"/>
      <c r="DR119" s="129"/>
      <c r="EB119" s="129"/>
      <c r="EL119" s="129"/>
      <c r="EV119" s="129"/>
      <c r="FF119" s="129"/>
      <c r="FP119" s="129"/>
      <c r="FZ119" s="129"/>
      <c r="GJ119" s="129"/>
      <c r="GT119" s="129"/>
      <c r="HD119" s="129"/>
      <c r="HN119" s="129"/>
      <c r="HX119" s="129"/>
      <c r="IH119" s="129"/>
    </row>
    <row xmlns:x14ac="http://schemas.microsoft.com/office/spreadsheetml/2009/9/ac" r="120" s="3" customFormat="true" x14ac:dyDescent="0.25">
      <c r="A120" s="415" t="str">
        <f ca="true">IF(ISBLANK('Data Summary'!A122),"",'Data Summary'!A122)</f>
        <v/>
      </c>
      <c r="B120" s="129"/>
      <c r="L120" s="129"/>
      <c r="V120" s="129"/>
      <c r="AF120" s="129"/>
      <c r="AP120" s="129"/>
      <c r="AZ120" s="129"/>
      <c r="BA120" s="129"/>
      <c r="BB120" s="129"/>
      <c r="BC120" s="129"/>
      <c r="BD120" s="129"/>
      <c r="BE120" s="129"/>
      <c r="BF120" s="129"/>
      <c r="BG120" s="129"/>
      <c r="BJ120" s="129"/>
      <c r="BT120" s="129"/>
      <c r="CD120" s="129"/>
      <c r="CN120" s="129"/>
      <c r="CX120" s="129"/>
      <c r="DH120" s="129"/>
      <c r="DR120" s="129"/>
      <c r="EB120" s="129"/>
      <c r="EL120" s="129"/>
      <c r="EV120" s="129"/>
      <c r="FF120" s="129"/>
      <c r="FP120" s="129"/>
      <c r="FZ120" s="129"/>
      <c r="GJ120" s="129"/>
      <c r="GT120" s="129"/>
      <c r="HD120" s="129"/>
      <c r="HN120" s="129"/>
      <c r="HX120" s="129"/>
      <c r="IH120" s="129"/>
    </row>
    <row xmlns:x14ac="http://schemas.microsoft.com/office/spreadsheetml/2009/9/ac" r="121" s="3" customFormat="true" x14ac:dyDescent="0.25">
      <c r="A121" s="415" t="str">
        <f ca="true">IF(ISBLANK('Data Summary'!A123),"",'Data Summary'!A123)</f>
        <v/>
      </c>
      <c r="B121" s="129"/>
      <c r="L121" s="129"/>
      <c r="V121" s="129"/>
      <c r="AF121" s="129"/>
      <c r="AP121" s="129"/>
      <c r="AZ121" s="129"/>
      <c r="BA121" s="129"/>
      <c r="BB121" s="129"/>
      <c r="BC121" s="129"/>
      <c r="BD121" s="129"/>
      <c r="BE121" s="129"/>
      <c r="BF121" s="129"/>
      <c r="BG121" s="129"/>
      <c r="BJ121" s="129"/>
      <c r="BT121" s="129"/>
      <c r="CD121" s="129"/>
      <c r="CN121" s="129"/>
      <c r="CX121" s="129"/>
      <c r="DH121" s="129"/>
      <c r="DR121" s="129"/>
      <c r="EB121" s="129"/>
      <c r="EL121" s="129"/>
      <c r="EV121" s="129"/>
      <c r="FF121" s="129"/>
      <c r="FP121" s="129"/>
      <c r="FZ121" s="129"/>
      <c r="GJ121" s="129"/>
      <c r="GT121" s="129"/>
      <c r="HD121" s="129"/>
      <c r="HN121" s="129"/>
      <c r="HX121" s="129"/>
      <c r="IH121" s="129"/>
    </row>
    <row xmlns:x14ac="http://schemas.microsoft.com/office/spreadsheetml/2009/9/ac" r="122" s="3" customFormat="true" x14ac:dyDescent="0.25">
      <c r="A122" s="415" t="str">
        <f ca="true">IF(ISBLANK('Data Summary'!A124),"",'Data Summary'!A124)</f>
        <v/>
      </c>
      <c r="B122" s="129"/>
      <c r="L122" s="129"/>
      <c r="V122" s="129"/>
      <c r="AF122" s="129"/>
      <c r="AP122" s="129"/>
      <c r="AZ122" s="129"/>
      <c r="BA122" s="129"/>
      <c r="BB122" s="129"/>
      <c r="BC122" s="129"/>
      <c r="BD122" s="129"/>
      <c r="BE122" s="129"/>
      <c r="BF122" s="129"/>
      <c r="BG122" s="129"/>
      <c r="BJ122" s="129"/>
      <c r="BT122" s="129"/>
      <c r="CD122" s="129"/>
      <c r="CN122" s="129"/>
      <c r="CX122" s="129"/>
      <c r="DH122" s="129"/>
      <c r="DR122" s="129"/>
      <c r="EB122" s="129"/>
      <c r="EL122" s="129"/>
      <c r="EV122" s="129"/>
      <c r="FF122" s="129"/>
      <c r="FP122" s="129"/>
      <c r="FZ122" s="129"/>
      <c r="GJ122" s="129"/>
      <c r="GT122" s="129"/>
      <c r="HD122" s="129"/>
      <c r="HN122" s="129"/>
      <c r="HX122" s="129"/>
      <c r="IH122" s="129"/>
    </row>
    <row xmlns:x14ac="http://schemas.microsoft.com/office/spreadsheetml/2009/9/ac" r="123" s="3" customFormat="true" x14ac:dyDescent="0.25">
      <c r="A123" s="415" t="str">
        <f ca="true">IF(ISBLANK('Data Summary'!A125),"",'Data Summary'!A125)</f>
        <v/>
      </c>
      <c r="B123" s="129"/>
      <c r="L123" s="129"/>
      <c r="V123" s="129"/>
      <c r="AF123" s="129"/>
      <c r="AP123" s="129"/>
      <c r="AZ123" s="129"/>
      <c r="BA123" s="129"/>
      <c r="BB123" s="129"/>
      <c r="BC123" s="129"/>
      <c r="BD123" s="129"/>
      <c r="BE123" s="129"/>
      <c r="BF123" s="129"/>
      <c r="BG123" s="129"/>
      <c r="BJ123" s="129"/>
      <c r="BT123" s="129"/>
      <c r="CD123" s="129"/>
      <c r="CN123" s="129"/>
      <c r="CX123" s="129"/>
      <c r="DH123" s="129"/>
      <c r="DR123" s="129"/>
      <c r="EB123" s="129"/>
      <c r="EL123" s="129"/>
      <c r="EV123" s="129"/>
      <c r="FF123" s="129"/>
      <c r="FP123" s="129"/>
      <c r="FZ123" s="129"/>
      <c r="GJ123" s="129"/>
      <c r="GT123" s="129"/>
      <c r="HD123" s="129"/>
      <c r="HN123" s="129"/>
      <c r="HX123" s="129"/>
      <c r="IH123" s="129"/>
    </row>
    <row xmlns:x14ac="http://schemas.microsoft.com/office/spreadsheetml/2009/9/ac" r="124" s="3" customFormat="true" x14ac:dyDescent="0.25">
      <c r="A124" s="415" t="str">
        <f ca="true">IF(ISBLANK('Data Summary'!A126),"",'Data Summary'!A126)</f>
        <v/>
      </c>
      <c r="B124" s="129"/>
      <c r="L124" s="129"/>
      <c r="V124" s="129"/>
      <c r="AF124" s="129"/>
      <c r="AP124" s="129"/>
      <c r="AZ124" s="129"/>
      <c r="BA124" s="129"/>
      <c r="BB124" s="129"/>
      <c r="BC124" s="129"/>
      <c r="BD124" s="129"/>
      <c r="BE124" s="129"/>
      <c r="BF124" s="129"/>
      <c r="BG124" s="129"/>
      <c r="BJ124" s="129"/>
      <c r="BT124" s="129"/>
      <c r="CD124" s="129"/>
      <c r="CN124" s="129"/>
      <c r="CX124" s="129"/>
      <c r="DH124" s="129"/>
      <c r="DR124" s="129"/>
      <c r="EB124" s="129"/>
      <c r="EL124" s="129"/>
      <c r="EV124" s="129"/>
      <c r="FF124" s="129"/>
      <c r="FP124" s="129"/>
      <c r="FZ124" s="129"/>
      <c r="GJ124" s="129"/>
      <c r="GT124" s="129"/>
      <c r="HD124" s="129"/>
      <c r="HN124" s="129"/>
      <c r="HX124" s="129"/>
      <c r="IH124" s="129"/>
    </row>
    <row xmlns:x14ac="http://schemas.microsoft.com/office/spreadsheetml/2009/9/ac" r="125" s="3" customFormat="true" x14ac:dyDescent="0.25">
      <c r="A125" s="415" t="str">
        <f ca="true">IF(ISBLANK('Data Summary'!A127),"",'Data Summary'!A127)</f>
        <v/>
      </c>
      <c r="B125" s="129"/>
      <c r="L125" s="129"/>
      <c r="V125" s="129"/>
      <c r="AF125" s="129"/>
      <c r="AP125" s="129"/>
      <c r="AZ125" s="129"/>
      <c r="BA125" s="129"/>
      <c r="BB125" s="129"/>
      <c r="BC125" s="129"/>
      <c r="BD125" s="129"/>
      <c r="BE125" s="129"/>
      <c r="BF125" s="129"/>
      <c r="BG125" s="129"/>
      <c r="BJ125" s="129"/>
      <c r="BT125" s="129"/>
      <c r="CD125" s="129"/>
      <c r="CN125" s="129"/>
      <c r="CX125" s="129"/>
      <c r="DH125" s="129"/>
      <c r="DR125" s="129"/>
      <c r="EB125" s="129"/>
      <c r="EL125" s="129"/>
      <c r="EV125" s="129"/>
      <c r="FF125" s="129"/>
      <c r="FP125" s="129"/>
      <c r="FZ125" s="129"/>
      <c r="GJ125" s="129"/>
      <c r="GT125" s="129"/>
      <c r="HD125" s="129"/>
      <c r="HN125" s="129"/>
      <c r="HX125" s="129"/>
      <c r="IH125" s="129"/>
    </row>
    <row xmlns:x14ac="http://schemas.microsoft.com/office/spreadsheetml/2009/9/ac" r="126" s="3" customFormat="true" x14ac:dyDescent="0.25">
      <c r="A126" s="415" t="str">
        <f ca="true">IF(ISBLANK('Data Summary'!A128),"",'Data Summary'!A128)</f>
        <v/>
      </c>
      <c r="B126" s="129"/>
      <c r="L126" s="129"/>
      <c r="V126" s="129"/>
      <c r="AF126" s="129"/>
      <c r="AP126" s="129"/>
      <c r="AZ126" s="129"/>
      <c r="BA126" s="129"/>
      <c r="BB126" s="129"/>
      <c r="BC126" s="129"/>
      <c r="BD126" s="129"/>
      <c r="BE126" s="129"/>
      <c r="BF126" s="129"/>
      <c r="BG126" s="129"/>
      <c r="BJ126" s="129"/>
      <c r="BT126" s="129"/>
      <c r="CD126" s="129"/>
      <c r="CN126" s="129"/>
      <c r="CX126" s="129"/>
      <c r="DH126" s="129"/>
      <c r="DR126" s="129"/>
      <c r="EB126" s="129"/>
      <c r="EL126" s="129"/>
      <c r="EV126" s="129"/>
      <c r="FF126" s="129"/>
      <c r="FP126" s="129"/>
      <c r="FZ126" s="129"/>
      <c r="GJ126" s="129"/>
      <c r="GT126" s="129"/>
      <c r="HD126" s="129"/>
      <c r="HN126" s="129"/>
      <c r="HX126" s="129"/>
      <c r="IH126" s="129"/>
    </row>
    <row xmlns:x14ac="http://schemas.microsoft.com/office/spreadsheetml/2009/9/ac" r="127" s="3" customFormat="true" x14ac:dyDescent="0.25">
      <c r="A127" s="415" t="str">
        <f ca="true">IF(ISBLANK('Data Summary'!A129),"",'Data Summary'!A129)</f>
        <v/>
      </c>
      <c r="B127" s="129"/>
      <c r="L127" s="129"/>
      <c r="V127" s="129"/>
      <c r="AF127" s="129"/>
      <c r="AP127" s="129"/>
      <c r="AZ127" s="129"/>
      <c r="BA127" s="129"/>
      <c r="BB127" s="129"/>
      <c r="BC127" s="129"/>
      <c r="BD127" s="129"/>
      <c r="BE127" s="129"/>
      <c r="BF127" s="129"/>
      <c r="BG127" s="129"/>
      <c r="BJ127" s="129"/>
      <c r="BT127" s="129"/>
      <c r="CD127" s="129"/>
      <c r="CN127" s="129"/>
      <c r="CX127" s="129"/>
      <c r="DH127" s="129"/>
      <c r="DR127" s="129"/>
      <c r="EB127" s="129"/>
      <c r="EL127" s="129"/>
      <c r="EV127" s="129"/>
      <c r="FF127" s="129"/>
      <c r="FP127" s="129"/>
      <c r="FZ127" s="129"/>
      <c r="GJ127" s="129"/>
      <c r="GT127" s="129"/>
      <c r="HD127" s="129"/>
      <c r="HN127" s="129"/>
      <c r="HX127" s="129"/>
      <c r="IH127" s="129"/>
    </row>
    <row xmlns:x14ac="http://schemas.microsoft.com/office/spreadsheetml/2009/9/ac" r="128" s="3" customFormat="true" x14ac:dyDescent="0.25">
      <c r="A128" s="415" t="str">
        <f ca="true">IF(ISBLANK('Data Summary'!A130),"",'Data Summary'!A130)</f>
        <v/>
      </c>
      <c r="B128" s="129"/>
      <c r="L128" s="129"/>
      <c r="V128" s="129"/>
      <c r="AF128" s="129"/>
      <c r="AP128" s="129"/>
      <c r="AZ128" s="129"/>
      <c r="BA128" s="129"/>
      <c r="BB128" s="129"/>
      <c r="BC128" s="129"/>
      <c r="BD128" s="129"/>
      <c r="BE128" s="129"/>
      <c r="BF128" s="129"/>
      <c r="BG128" s="129"/>
      <c r="BJ128" s="129"/>
      <c r="BT128" s="129"/>
      <c r="CD128" s="129"/>
      <c r="CN128" s="129"/>
      <c r="CX128" s="129"/>
      <c r="DH128" s="129"/>
      <c r="DR128" s="129"/>
      <c r="EB128" s="129"/>
      <c r="EL128" s="129"/>
      <c r="EV128" s="129"/>
      <c r="FF128" s="129"/>
      <c r="FP128" s="129"/>
      <c r="FZ128" s="129"/>
      <c r="GJ128" s="129"/>
      <c r="GT128" s="129"/>
      <c r="HD128" s="129"/>
      <c r="HN128" s="129"/>
      <c r="HX128" s="129"/>
      <c r="IH128" s="129"/>
    </row>
    <row xmlns:x14ac="http://schemas.microsoft.com/office/spreadsheetml/2009/9/ac" r="129" s="3" customFormat="true" x14ac:dyDescent="0.25">
      <c r="A129" s="415" t="str">
        <f ca="true">IF(ISBLANK('Data Summary'!A131),"",'Data Summary'!A131)</f>
        <v/>
      </c>
      <c r="B129" s="129"/>
      <c r="L129" s="129"/>
      <c r="V129" s="129"/>
      <c r="AF129" s="129"/>
      <c r="AP129" s="129"/>
      <c r="AZ129" s="129"/>
      <c r="BA129" s="129"/>
      <c r="BB129" s="129"/>
      <c r="BC129" s="129"/>
      <c r="BD129" s="129"/>
      <c r="BE129" s="129"/>
      <c r="BF129" s="129"/>
      <c r="BG129" s="129"/>
      <c r="BJ129" s="129"/>
      <c r="BT129" s="129"/>
      <c r="CD129" s="129"/>
      <c r="CN129" s="129"/>
      <c r="CX129" s="129"/>
      <c r="DH129" s="129"/>
      <c r="DR129" s="129"/>
      <c r="EB129" s="129"/>
      <c r="EL129" s="129"/>
      <c r="EV129" s="129"/>
      <c r="FF129" s="129"/>
      <c r="FP129" s="129"/>
      <c r="FZ129" s="129"/>
      <c r="GJ129" s="129"/>
      <c r="GT129" s="129"/>
      <c r="HD129" s="129"/>
      <c r="HN129" s="129"/>
      <c r="HX129" s="129"/>
      <c r="IH129" s="129"/>
    </row>
    <row xmlns:x14ac="http://schemas.microsoft.com/office/spreadsheetml/2009/9/ac" r="130" s="3" customFormat="true" x14ac:dyDescent="0.25">
      <c r="A130" s="415" t="str">
        <f ca="true">IF(ISBLANK('Data Summary'!A132),"",'Data Summary'!A132)</f>
        <v/>
      </c>
      <c r="B130" s="129"/>
      <c r="L130" s="129"/>
      <c r="V130" s="129"/>
      <c r="AF130" s="129"/>
      <c r="AP130" s="129"/>
      <c r="AZ130" s="129"/>
      <c r="BA130" s="129"/>
      <c r="BB130" s="129"/>
      <c r="BC130" s="129"/>
      <c r="BD130" s="129"/>
      <c r="BE130" s="129"/>
      <c r="BF130" s="129"/>
      <c r="BG130" s="129"/>
      <c r="BJ130" s="129"/>
      <c r="BT130" s="129"/>
      <c r="CD130" s="129"/>
      <c r="CN130" s="129"/>
      <c r="CX130" s="129"/>
      <c r="DH130" s="129"/>
      <c r="DR130" s="129"/>
      <c r="EB130" s="129"/>
      <c r="EL130" s="129"/>
      <c r="EV130" s="129"/>
      <c r="FF130" s="129"/>
      <c r="FP130" s="129"/>
      <c r="FZ130" s="129"/>
      <c r="GJ130" s="129"/>
      <c r="GT130" s="129"/>
      <c r="HD130" s="129"/>
      <c r="HN130" s="129"/>
      <c r="HX130" s="129"/>
      <c r="IH130" s="129"/>
    </row>
    <row xmlns:x14ac="http://schemas.microsoft.com/office/spreadsheetml/2009/9/ac" r="131" s="3" customFormat="true" x14ac:dyDescent="0.25">
      <c r="A131" s="415" t="str">
        <f ca="true">IF(ISBLANK('Data Summary'!A133),"",'Data Summary'!A133)</f>
        <v/>
      </c>
      <c r="B131" s="129"/>
      <c r="L131" s="129"/>
      <c r="V131" s="129"/>
      <c r="AF131" s="129"/>
      <c r="AP131" s="129"/>
      <c r="AZ131" s="129"/>
      <c r="BA131" s="129"/>
      <c r="BB131" s="129"/>
      <c r="BC131" s="129"/>
      <c r="BD131" s="129"/>
      <c r="BE131" s="129"/>
      <c r="BF131" s="129"/>
      <c r="BG131" s="129"/>
      <c r="BJ131" s="129"/>
      <c r="BT131" s="129"/>
      <c r="CD131" s="129"/>
      <c r="CN131" s="129"/>
      <c r="CX131" s="129"/>
      <c r="DH131" s="129"/>
      <c r="DR131" s="129"/>
      <c r="EB131" s="129"/>
      <c r="EL131" s="129"/>
      <c r="EV131" s="129"/>
      <c r="FF131" s="129"/>
      <c r="FP131" s="129"/>
      <c r="FZ131" s="129"/>
      <c r="GJ131" s="129"/>
      <c r="GT131" s="129"/>
      <c r="HD131" s="129"/>
      <c r="HN131" s="129"/>
      <c r="HX131" s="129"/>
      <c r="IH131" s="129"/>
    </row>
    <row xmlns:x14ac="http://schemas.microsoft.com/office/spreadsheetml/2009/9/ac" r="132" s="3" customFormat="true" x14ac:dyDescent="0.25">
      <c r="A132" s="415" t="str">
        <f ca="true">IF(ISBLANK('Data Summary'!A134),"",'Data Summary'!A134)</f>
        <v/>
      </c>
      <c r="B132" s="129"/>
      <c r="L132" s="129"/>
      <c r="V132" s="129"/>
      <c r="AF132" s="129"/>
      <c r="AP132" s="129"/>
      <c r="AZ132" s="129"/>
      <c r="BA132" s="129"/>
      <c r="BB132" s="129"/>
      <c r="BC132" s="129"/>
      <c r="BD132" s="129"/>
      <c r="BE132" s="129"/>
      <c r="BF132" s="129"/>
      <c r="BG132" s="129"/>
      <c r="BJ132" s="129"/>
      <c r="BT132" s="129"/>
      <c r="CD132" s="129"/>
      <c r="CN132" s="129"/>
      <c r="CX132" s="129"/>
      <c r="DH132" s="129"/>
      <c r="DR132" s="129"/>
      <c r="EB132" s="129"/>
      <c r="EL132" s="129"/>
      <c r="EV132" s="129"/>
      <c r="FF132" s="129"/>
      <c r="FP132" s="129"/>
      <c r="FZ132" s="129"/>
      <c r="GJ132" s="129"/>
      <c r="GT132" s="129"/>
      <c r="HD132" s="129"/>
      <c r="HN132" s="129"/>
      <c r="HX132" s="129"/>
      <c r="IH132" s="129"/>
    </row>
    <row xmlns:x14ac="http://schemas.microsoft.com/office/spreadsheetml/2009/9/ac" r="133" s="3" customFormat="true" x14ac:dyDescent="0.25">
      <c r="A133" s="415" t="str">
        <f ca="true">IF(ISBLANK('Data Summary'!A135),"",'Data Summary'!A135)</f>
        <v/>
      </c>
      <c r="B133" s="129"/>
      <c r="L133" s="129"/>
      <c r="V133" s="129"/>
      <c r="AF133" s="129"/>
      <c r="AP133" s="129"/>
      <c r="AZ133" s="129"/>
      <c r="BA133" s="129"/>
      <c r="BB133" s="129"/>
      <c r="BC133" s="129"/>
      <c r="BD133" s="129"/>
      <c r="BE133" s="129"/>
      <c r="BF133" s="129"/>
      <c r="BG133" s="129"/>
      <c r="BJ133" s="129"/>
      <c r="BT133" s="129"/>
      <c r="CD133" s="129"/>
      <c r="CN133" s="129"/>
      <c r="CX133" s="129"/>
      <c r="DH133" s="129"/>
      <c r="DR133" s="129"/>
      <c r="EB133" s="129"/>
      <c r="EL133" s="129"/>
      <c r="EV133" s="129"/>
      <c r="FF133" s="129"/>
      <c r="FP133" s="129"/>
      <c r="FZ133" s="129"/>
      <c r="GJ133" s="129"/>
      <c r="GT133" s="129"/>
      <c r="HD133" s="129"/>
      <c r="HN133" s="129"/>
      <c r="HX133" s="129"/>
      <c r="IH133" s="129"/>
    </row>
    <row xmlns:x14ac="http://schemas.microsoft.com/office/spreadsheetml/2009/9/ac" r="134" s="3" customFormat="true" x14ac:dyDescent="0.25">
      <c r="A134" s="415" t="str">
        <f ca="true">IF(ISBLANK('Data Summary'!A136),"",'Data Summary'!A136)</f>
        <v/>
      </c>
      <c r="B134" s="129"/>
      <c r="L134" s="129"/>
      <c r="V134" s="129"/>
      <c r="AF134" s="129"/>
      <c r="AP134" s="129"/>
      <c r="AZ134" s="129"/>
      <c r="BA134" s="129"/>
      <c r="BB134" s="129"/>
      <c r="BC134" s="129"/>
      <c r="BD134" s="129"/>
      <c r="BE134" s="129"/>
      <c r="BF134" s="129"/>
      <c r="BG134" s="129"/>
      <c r="BJ134" s="129"/>
      <c r="BT134" s="129"/>
      <c r="CD134" s="129"/>
      <c r="CN134" s="129"/>
      <c r="CX134" s="129"/>
      <c r="DH134" s="129"/>
      <c r="DR134" s="129"/>
      <c r="EB134" s="129"/>
      <c r="EL134" s="129"/>
      <c r="EV134" s="129"/>
      <c r="FF134" s="129"/>
      <c r="FP134" s="129"/>
      <c r="FZ134" s="129"/>
      <c r="GJ134" s="129"/>
      <c r="GT134" s="129"/>
      <c r="HD134" s="129"/>
      <c r="HN134" s="129"/>
      <c r="HX134" s="129"/>
      <c r="IH134" s="129"/>
    </row>
    <row xmlns:x14ac="http://schemas.microsoft.com/office/spreadsheetml/2009/9/ac" r="135" s="3" customFormat="true" x14ac:dyDescent="0.25">
      <c r="A135" s="415" t="str">
        <f ca="true">IF(ISBLANK('Data Summary'!A137),"",'Data Summary'!A137)</f>
        <v/>
      </c>
      <c r="B135" s="129"/>
      <c r="L135" s="129"/>
      <c r="V135" s="129"/>
      <c r="AF135" s="129"/>
      <c r="AP135" s="129"/>
      <c r="AZ135" s="129"/>
      <c r="BA135" s="129"/>
      <c r="BB135" s="129"/>
      <c r="BC135" s="129"/>
      <c r="BD135" s="129"/>
      <c r="BE135" s="129"/>
      <c r="BF135" s="129"/>
      <c r="BG135" s="129"/>
      <c r="BJ135" s="129"/>
      <c r="BT135" s="129"/>
      <c r="CD135" s="129"/>
      <c r="CN135" s="129"/>
      <c r="CX135" s="129"/>
      <c r="DH135" s="129"/>
      <c r="DR135" s="129"/>
      <c r="EB135" s="129"/>
      <c r="EL135" s="129"/>
      <c r="EV135" s="129"/>
      <c r="FF135" s="129"/>
      <c r="FP135" s="129"/>
      <c r="FZ135" s="129"/>
      <c r="GJ135" s="129"/>
      <c r="GT135" s="129"/>
      <c r="HD135" s="129"/>
      <c r="HN135" s="129"/>
      <c r="HX135" s="129"/>
      <c r="IH135" s="129"/>
    </row>
    <row xmlns:x14ac="http://schemas.microsoft.com/office/spreadsheetml/2009/9/ac" r="136" s="3" customFormat="true" x14ac:dyDescent="0.25">
      <c r="A136" s="415" t="str">
        <f ca="true">IF(ISBLANK('Data Summary'!A138),"",'Data Summary'!A138)</f>
        <v/>
      </c>
      <c r="B136" s="129"/>
      <c r="L136" s="129"/>
      <c r="V136" s="129"/>
      <c r="AF136" s="129"/>
      <c r="AP136" s="129"/>
      <c r="AZ136" s="129"/>
      <c r="BA136" s="129"/>
      <c r="BB136" s="129"/>
      <c r="BC136" s="129"/>
      <c r="BD136" s="129"/>
      <c r="BE136" s="129"/>
      <c r="BF136" s="129"/>
      <c r="BG136" s="129"/>
      <c r="BJ136" s="129"/>
      <c r="BT136" s="129"/>
      <c r="CD136" s="129"/>
      <c r="CN136" s="129"/>
      <c r="CX136" s="129"/>
      <c r="DH136" s="129"/>
      <c r="DR136" s="129"/>
      <c r="EB136" s="129"/>
      <c r="EL136" s="129"/>
      <c r="EV136" s="129"/>
      <c r="FF136" s="129"/>
      <c r="FP136" s="129"/>
      <c r="FZ136" s="129"/>
      <c r="GJ136" s="129"/>
      <c r="GT136" s="129"/>
      <c r="HD136" s="129"/>
      <c r="HN136" s="129"/>
      <c r="HX136" s="129"/>
      <c r="IH136" s="129"/>
    </row>
    <row xmlns:x14ac="http://schemas.microsoft.com/office/spreadsheetml/2009/9/ac" r="137" s="3" customFormat="true" x14ac:dyDescent="0.25">
      <c r="A137" s="415" t="str">
        <f ca="true">IF(ISBLANK('Data Summary'!A139),"",'Data Summary'!A139)</f>
        <v/>
      </c>
      <c r="B137" s="129"/>
      <c r="L137" s="129"/>
      <c r="V137" s="129"/>
      <c r="AF137" s="129"/>
      <c r="AP137" s="129"/>
      <c r="AZ137" s="129"/>
      <c r="BA137" s="129"/>
      <c r="BB137" s="129"/>
      <c r="BC137" s="129"/>
      <c r="BD137" s="129"/>
      <c r="BE137" s="129"/>
      <c r="BF137" s="129"/>
      <c r="BG137" s="129"/>
      <c r="BJ137" s="129"/>
      <c r="BT137" s="129"/>
      <c r="CD137" s="129"/>
      <c r="CN137" s="129"/>
      <c r="CX137" s="129"/>
      <c r="DH137" s="129"/>
      <c r="DR137" s="129"/>
      <c r="EB137" s="129"/>
      <c r="EL137" s="129"/>
      <c r="EV137" s="129"/>
      <c r="FF137" s="129"/>
      <c r="FP137" s="129"/>
      <c r="FZ137" s="129"/>
      <c r="GJ137" s="129"/>
      <c r="GT137" s="129"/>
      <c r="HD137" s="129"/>
      <c r="HN137" s="129"/>
      <c r="HX137" s="129"/>
      <c r="IH137" s="129"/>
    </row>
    <row xmlns:x14ac="http://schemas.microsoft.com/office/spreadsheetml/2009/9/ac" r="138" s="3" customFormat="true" x14ac:dyDescent="0.25">
      <c r="A138" s="415" t="str">
        <f ca="true">IF(ISBLANK('Data Summary'!A140),"",'Data Summary'!A140)</f>
        <v/>
      </c>
      <c r="B138" s="129"/>
      <c r="L138" s="129"/>
      <c r="V138" s="129"/>
      <c r="AF138" s="129"/>
      <c r="AP138" s="129"/>
      <c r="AZ138" s="129"/>
      <c r="BA138" s="129"/>
      <c r="BB138" s="129"/>
      <c r="BC138" s="129"/>
      <c r="BD138" s="129"/>
      <c r="BE138" s="129"/>
      <c r="BF138" s="129"/>
      <c r="BG138" s="129"/>
      <c r="BJ138" s="129"/>
      <c r="BT138" s="129"/>
      <c r="CD138" s="129"/>
      <c r="CN138" s="129"/>
      <c r="CX138" s="129"/>
      <c r="DH138" s="129"/>
      <c r="DR138" s="129"/>
      <c r="EB138" s="129"/>
      <c r="EL138" s="129"/>
      <c r="EV138" s="129"/>
      <c r="FF138" s="129"/>
      <c r="FP138" s="129"/>
      <c r="FZ138" s="129"/>
      <c r="GJ138" s="129"/>
      <c r="GT138" s="129"/>
      <c r="HD138" s="129"/>
      <c r="HN138" s="129"/>
      <c r="HX138" s="129"/>
      <c r="IH138" s="129"/>
    </row>
    <row xmlns:x14ac="http://schemas.microsoft.com/office/spreadsheetml/2009/9/ac" r="139" s="3" customFormat="true" x14ac:dyDescent="0.25">
      <c r="A139" s="415" t="str">
        <f ca="true">IF(ISBLANK('Data Summary'!A141),"",'Data Summary'!A141)</f>
        <v/>
      </c>
      <c r="B139" s="129"/>
      <c r="L139" s="129"/>
      <c r="V139" s="129"/>
      <c r="AF139" s="129"/>
      <c r="AP139" s="129"/>
      <c r="AZ139" s="129"/>
      <c r="BA139" s="129"/>
      <c r="BB139" s="129"/>
      <c r="BC139" s="129"/>
      <c r="BD139" s="129"/>
      <c r="BE139" s="129"/>
      <c r="BF139" s="129"/>
      <c r="BG139" s="129"/>
      <c r="BJ139" s="129"/>
      <c r="BT139" s="129"/>
      <c r="CD139" s="129"/>
      <c r="CN139" s="129"/>
      <c r="CX139" s="129"/>
      <c r="DH139" s="129"/>
      <c r="DR139" s="129"/>
      <c r="EB139" s="129"/>
      <c r="EL139" s="129"/>
      <c r="EV139" s="129"/>
      <c r="FF139" s="129"/>
      <c r="FP139" s="129"/>
      <c r="FZ139" s="129"/>
      <c r="GJ139" s="129"/>
      <c r="GT139" s="129"/>
      <c r="HD139" s="129"/>
      <c r="HN139" s="129"/>
      <c r="HX139" s="129"/>
      <c r="IH139" s="129"/>
    </row>
    <row xmlns:x14ac="http://schemas.microsoft.com/office/spreadsheetml/2009/9/ac" r="140" s="3" customFormat="true" x14ac:dyDescent="0.25">
      <c r="A140" s="415" t="str">
        <f ca="true">IF(ISBLANK('Data Summary'!A142),"",'Data Summary'!A142)</f>
        <v/>
      </c>
      <c r="B140" s="129"/>
      <c r="L140" s="129"/>
      <c r="V140" s="129"/>
      <c r="AF140" s="129"/>
      <c r="AP140" s="129"/>
      <c r="AZ140" s="129"/>
      <c r="BA140" s="129"/>
      <c r="BB140" s="129"/>
      <c r="BC140" s="129"/>
      <c r="BD140" s="129"/>
      <c r="BE140" s="129"/>
      <c r="BF140" s="129"/>
      <c r="BG140" s="129"/>
      <c r="BJ140" s="129"/>
      <c r="BT140" s="129"/>
      <c r="CD140" s="129"/>
      <c r="CN140" s="129"/>
      <c r="CX140" s="129"/>
      <c r="DH140" s="129"/>
      <c r="DR140" s="129"/>
      <c r="EB140" s="129"/>
      <c r="EL140" s="129"/>
      <c r="EV140" s="129"/>
      <c r="FF140" s="129"/>
      <c r="FP140" s="129"/>
      <c r="FZ140" s="129"/>
      <c r="GJ140" s="129"/>
      <c r="GT140" s="129"/>
      <c r="HD140" s="129"/>
      <c r="HN140" s="129"/>
      <c r="HX140" s="129"/>
      <c r="IH140" s="129"/>
    </row>
    <row xmlns:x14ac="http://schemas.microsoft.com/office/spreadsheetml/2009/9/ac" r="141" s="3" customFormat="true" x14ac:dyDescent="0.25">
      <c r="A141" s="415" t="str">
        <f ca="true">IF(ISBLANK('Data Summary'!A143),"",'Data Summary'!A143)</f>
        <v/>
      </c>
      <c r="B141" s="129"/>
      <c r="L141" s="129"/>
      <c r="V141" s="129"/>
      <c r="AF141" s="129"/>
      <c r="AP141" s="129"/>
      <c r="AZ141" s="129"/>
      <c r="BA141" s="129"/>
      <c r="BB141" s="129"/>
      <c r="BC141" s="129"/>
      <c r="BD141" s="129"/>
      <c r="BE141" s="129"/>
      <c r="BF141" s="129"/>
      <c r="BG141" s="129"/>
      <c r="BJ141" s="129"/>
      <c r="BT141" s="129"/>
      <c r="CD141" s="129"/>
      <c r="CN141" s="129"/>
      <c r="CX141" s="129"/>
      <c r="DH141" s="129"/>
      <c r="DR141" s="129"/>
      <c r="EB141" s="129"/>
      <c r="EL141" s="129"/>
      <c r="EV141" s="129"/>
      <c r="FF141" s="129"/>
      <c r="FP141" s="129"/>
      <c r="FZ141" s="129"/>
      <c r="GJ141" s="129"/>
      <c r="GT141" s="129"/>
      <c r="HD141" s="129"/>
      <c r="HN141" s="129"/>
      <c r="HX141" s="129"/>
      <c r="IH141" s="129"/>
    </row>
    <row xmlns:x14ac="http://schemas.microsoft.com/office/spreadsheetml/2009/9/ac" r="142" s="3" customFormat="true" x14ac:dyDescent="0.25">
      <c r="A142" s="415" t="str">
        <f ca="true">IF(ISBLANK('Data Summary'!A144),"",'Data Summary'!A144)</f>
        <v/>
      </c>
      <c r="B142" s="129"/>
      <c r="L142" s="129"/>
      <c r="V142" s="129"/>
      <c r="AF142" s="129"/>
      <c r="AP142" s="129"/>
      <c r="AZ142" s="129"/>
      <c r="BA142" s="129"/>
      <c r="BB142" s="129"/>
      <c r="BC142" s="129"/>
      <c r="BD142" s="129"/>
      <c r="BE142" s="129"/>
      <c r="BF142" s="129"/>
      <c r="BG142" s="129"/>
      <c r="BJ142" s="129"/>
      <c r="BT142" s="129"/>
      <c r="CD142" s="129"/>
      <c r="CN142" s="129"/>
      <c r="CX142" s="129"/>
      <c r="DH142" s="129"/>
      <c r="DR142" s="129"/>
      <c r="EB142" s="129"/>
      <c r="EL142" s="129"/>
      <c r="EV142" s="129"/>
      <c r="FF142" s="129"/>
      <c r="FP142" s="129"/>
      <c r="FZ142" s="129"/>
      <c r="GJ142" s="129"/>
      <c r="GT142" s="129"/>
      <c r="HD142" s="129"/>
      <c r="HN142" s="129"/>
      <c r="HX142" s="129"/>
      <c r="IH142" s="129"/>
    </row>
    <row xmlns:x14ac="http://schemas.microsoft.com/office/spreadsheetml/2009/9/ac" r="143" s="3" customFormat="true" x14ac:dyDescent="0.25">
      <c r="A143" s="415" t="str">
        <f ca="true">IF(ISBLANK('Data Summary'!A145),"",'Data Summary'!A145)</f>
        <v/>
      </c>
      <c r="B143" s="129"/>
      <c r="L143" s="129"/>
      <c r="V143" s="129"/>
      <c r="AF143" s="129"/>
      <c r="AP143" s="129"/>
      <c r="AZ143" s="129"/>
      <c r="BA143" s="129"/>
      <c r="BB143" s="129"/>
      <c r="BC143" s="129"/>
      <c r="BD143" s="129"/>
      <c r="BE143" s="129"/>
      <c r="BF143" s="129"/>
      <c r="BG143" s="129"/>
      <c r="BJ143" s="129"/>
      <c r="BT143" s="129"/>
      <c r="CD143" s="129"/>
      <c r="CN143" s="129"/>
      <c r="CX143" s="129"/>
      <c r="DH143" s="129"/>
      <c r="DR143" s="129"/>
      <c r="EB143" s="129"/>
      <c r="EL143" s="129"/>
      <c r="EV143" s="129"/>
      <c r="FF143" s="129"/>
      <c r="FP143" s="129"/>
      <c r="FZ143" s="129"/>
      <c r="GJ143" s="129"/>
      <c r="GT143" s="129"/>
      <c r="HD143" s="129"/>
      <c r="HN143" s="129"/>
      <c r="HX143" s="129"/>
      <c r="IH143" s="129"/>
    </row>
    <row xmlns:x14ac="http://schemas.microsoft.com/office/spreadsheetml/2009/9/ac" r="144" s="3" customFormat="true" x14ac:dyDescent="0.25">
      <c r="A144" s="415" t="str">
        <f ca="true">IF(ISBLANK('Data Summary'!A146),"",'Data Summary'!A146)</f>
        <v/>
      </c>
      <c r="B144" s="129"/>
      <c r="L144" s="129"/>
      <c r="V144" s="129"/>
      <c r="AF144" s="129"/>
      <c r="AP144" s="129"/>
      <c r="AZ144" s="129"/>
      <c r="BA144" s="129"/>
      <c r="BB144" s="129"/>
      <c r="BC144" s="129"/>
      <c r="BD144" s="129"/>
      <c r="BE144" s="129"/>
      <c r="BF144" s="129"/>
      <c r="BG144" s="129"/>
      <c r="BJ144" s="129"/>
      <c r="BT144" s="129"/>
      <c r="CD144" s="129"/>
      <c r="CN144" s="129"/>
      <c r="CX144" s="129"/>
      <c r="DH144" s="129"/>
      <c r="DR144" s="129"/>
      <c r="EB144" s="129"/>
      <c r="EL144" s="129"/>
      <c r="EV144" s="129"/>
      <c r="FF144" s="129"/>
      <c r="FP144" s="129"/>
      <c r="FZ144" s="129"/>
      <c r="GJ144" s="129"/>
      <c r="GT144" s="129"/>
      <c r="HD144" s="129"/>
      <c r="HN144" s="129"/>
      <c r="HX144" s="129"/>
      <c r="IH144" s="129"/>
    </row>
    <row xmlns:x14ac="http://schemas.microsoft.com/office/spreadsheetml/2009/9/ac" r="145" s="3" customFormat="true" x14ac:dyDescent="0.25">
      <c r="A145" s="415" t="str">
        <f ca="true">IF(ISBLANK('Data Summary'!A147),"",'Data Summary'!A147)</f>
        <v/>
      </c>
      <c r="B145" s="129"/>
      <c r="L145" s="129"/>
      <c r="V145" s="129"/>
      <c r="AF145" s="129"/>
      <c r="AP145" s="129"/>
      <c r="AZ145" s="129"/>
      <c r="BA145" s="129"/>
      <c r="BB145" s="129"/>
      <c r="BC145" s="129"/>
      <c r="BD145" s="129"/>
      <c r="BE145" s="129"/>
      <c r="BF145" s="129"/>
      <c r="BG145" s="129"/>
      <c r="BJ145" s="129"/>
      <c r="BT145" s="129"/>
      <c r="CD145" s="129"/>
      <c r="CN145" s="129"/>
      <c r="CX145" s="129"/>
      <c r="DH145" s="129"/>
      <c r="DR145" s="129"/>
      <c r="EB145" s="129"/>
      <c r="EL145" s="129"/>
      <c r="EV145" s="129"/>
      <c r="FF145" s="129"/>
      <c r="FP145" s="129"/>
      <c r="FZ145" s="129"/>
      <c r="GJ145" s="129"/>
      <c r="GT145" s="129"/>
      <c r="HD145" s="129"/>
      <c r="HN145" s="129"/>
      <c r="HX145" s="129"/>
      <c r="IH145" s="129"/>
    </row>
    <row xmlns:x14ac="http://schemas.microsoft.com/office/spreadsheetml/2009/9/ac" r="146" s="3" customFormat="true" x14ac:dyDescent="0.25">
      <c r="A146" s="415" t="str">
        <f ca="true">IF(ISBLANK('Data Summary'!A148),"",'Data Summary'!A148)</f>
        <v/>
      </c>
      <c r="B146" s="129"/>
      <c r="L146" s="129"/>
      <c r="V146" s="129"/>
      <c r="AF146" s="129"/>
      <c r="AP146" s="129"/>
      <c r="AZ146" s="129"/>
      <c r="BA146" s="129"/>
      <c r="BB146" s="129"/>
      <c r="BC146" s="129"/>
      <c r="BD146" s="129"/>
      <c r="BE146" s="129"/>
      <c r="BF146" s="129"/>
      <c r="BG146" s="129"/>
      <c r="BJ146" s="129"/>
      <c r="BT146" s="129"/>
      <c r="CD146" s="129"/>
      <c r="CN146" s="129"/>
      <c r="CX146" s="129"/>
      <c r="DH146" s="129"/>
      <c r="DR146" s="129"/>
      <c r="EB146" s="129"/>
      <c r="EL146" s="129"/>
      <c r="EV146" s="129"/>
      <c r="FF146" s="129"/>
      <c r="FP146" s="129"/>
      <c r="FZ146" s="129"/>
      <c r="GJ146" s="129"/>
      <c r="GT146" s="129"/>
      <c r="HD146" s="129"/>
      <c r="HN146" s="129"/>
      <c r="HX146" s="129"/>
      <c r="IH146" s="129"/>
    </row>
    <row xmlns:x14ac="http://schemas.microsoft.com/office/spreadsheetml/2009/9/ac" r="147" s="3" customFormat="true" x14ac:dyDescent="0.25">
      <c r="A147" s="415" t="str">
        <f ca="true">IF(ISBLANK('Data Summary'!A149),"",'Data Summary'!A149)</f>
        <v/>
      </c>
      <c r="B147" s="129"/>
      <c r="L147" s="129"/>
      <c r="V147" s="129"/>
      <c r="AF147" s="129"/>
      <c r="AP147" s="129"/>
      <c r="AZ147" s="129"/>
      <c r="BA147" s="129"/>
      <c r="BB147" s="129"/>
      <c r="BC147" s="129"/>
      <c r="BD147" s="129"/>
      <c r="BE147" s="129"/>
      <c r="BF147" s="129"/>
      <c r="BG147" s="129"/>
      <c r="BJ147" s="129"/>
      <c r="BT147" s="129"/>
      <c r="CD147" s="129"/>
      <c r="CN147" s="129"/>
      <c r="CX147" s="129"/>
      <c r="DH147" s="129"/>
      <c r="DR147" s="129"/>
      <c r="EB147" s="129"/>
      <c r="EL147" s="129"/>
      <c r="EV147" s="129"/>
      <c r="FF147" s="129"/>
      <c r="FP147" s="129"/>
      <c r="FZ147" s="129"/>
      <c r="GJ147" s="129"/>
      <c r="GT147" s="129"/>
      <c r="HD147" s="129"/>
      <c r="HN147" s="129"/>
      <c r="HX147" s="129"/>
      <c r="IH147" s="129"/>
    </row>
    <row xmlns:x14ac="http://schemas.microsoft.com/office/spreadsheetml/2009/9/ac" r="148" s="3" customFormat="true" x14ac:dyDescent="0.25">
      <c r="A148" s="415" t="str">
        <f ca="true">IF(ISBLANK('Data Summary'!A150),"",'Data Summary'!A150)</f>
        <v/>
      </c>
      <c r="B148" s="129"/>
      <c r="L148" s="129"/>
      <c r="V148" s="129"/>
      <c r="AF148" s="129"/>
      <c r="AP148" s="129"/>
      <c r="AZ148" s="129"/>
      <c r="BA148" s="129"/>
      <c r="BB148" s="129"/>
      <c r="BC148" s="129"/>
      <c r="BD148" s="129"/>
      <c r="BE148" s="129"/>
      <c r="BF148" s="129"/>
      <c r="BG148" s="129"/>
      <c r="BJ148" s="129"/>
      <c r="BT148" s="129"/>
      <c r="CD148" s="129"/>
      <c r="CN148" s="129"/>
      <c r="CX148" s="129"/>
      <c r="DH148" s="129"/>
      <c r="DR148" s="129"/>
      <c r="EB148" s="129"/>
      <c r="EL148" s="129"/>
      <c r="EV148" s="129"/>
      <c r="FF148" s="129"/>
      <c r="FP148" s="129"/>
      <c r="FZ148" s="129"/>
      <c r="GJ148" s="129"/>
      <c r="GT148" s="129"/>
      <c r="HD148" s="129"/>
      <c r="HN148" s="129"/>
      <c r="HX148" s="129"/>
      <c r="IH148" s="129"/>
    </row>
    <row xmlns:x14ac="http://schemas.microsoft.com/office/spreadsheetml/2009/9/ac" r="149" s="3" customFormat="true" x14ac:dyDescent="0.25">
      <c r="A149" s="415" t="str">
        <f ca="true">IF(ISBLANK('Data Summary'!A151),"",'Data Summary'!A151)</f>
        <v/>
      </c>
      <c r="B149" s="129"/>
      <c r="L149" s="129"/>
      <c r="V149" s="129"/>
      <c r="AF149" s="129"/>
      <c r="AP149" s="129"/>
      <c r="AZ149" s="129"/>
      <c r="BA149" s="129"/>
      <c r="BB149" s="129"/>
      <c r="BC149" s="129"/>
      <c r="BD149" s="129"/>
      <c r="BE149" s="129"/>
      <c r="BF149" s="129"/>
      <c r="BG149" s="129"/>
      <c r="BJ149" s="129"/>
      <c r="BT149" s="129"/>
      <c r="CD149" s="129"/>
      <c r="CN149" s="129"/>
      <c r="CX149" s="129"/>
      <c r="DH149" s="129"/>
      <c r="DR149" s="129"/>
      <c r="EB149" s="129"/>
      <c r="EL149" s="129"/>
      <c r="EV149" s="129"/>
      <c r="FF149" s="129"/>
      <c r="FP149" s="129"/>
      <c r="FZ149" s="129"/>
      <c r="GJ149" s="129"/>
      <c r="GT149" s="129"/>
      <c r="HD149" s="129"/>
      <c r="HN149" s="129"/>
      <c r="HX149" s="129"/>
      <c r="IH149" s="129"/>
    </row>
    <row xmlns:x14ac="http://schemas.microsoft.com/office/spreadsheetml/2009/9/ac" r="150" s="3" customFormat="true" x14ac:dyDescent="0.25">
      <c r="A150" s="415" t="str">
        <f ca="true">IF(ISBLANK('Data Summary'!A152),"",'Data Summary'!A152)</f>
        <v/>
      </c>
      <c r="B150" s="129"/>
      <c r="L150" s="129"/>
      <c r="V150" s="129"/>
      <c r="AF150" s="129"/>
      <c r="AP150" s="129"/>
      <c r="AZ150" s="129"/>
      <c r="BA150" s="129"/>
      <c r="BB150" s="129"/>
      <c r="BC150" s="129"/>
      <c r="BD150" s="129"/>
      <c r="BE150" s="129"/>
      <c r="BF150" s="129"/>
      <c r="BG150" s="129"/>
      <c r="BJ150" s="129"/>
      <c r="BT150" s="129"/>
      <c r="CD150" s="129"/>
      <c r="CN150" s="129"/>
      <c r="CX150" s="129"/>
      <c r="DH150" s="129"/>
      <c r="DR150" s="129"/>
      <c r="EB150" s="129"/>
      <c r="EL150" s="129"/>
      <c r="EV150" s="129"/>
      <c r="FF150" s="129"/>
      <c r="FP150" s="129"/>
      <c r="FZ150" s="129"/>
      <c r="GJ150" s="129"/>
      <c r="GT150" s="129"/>
      <c r="HD150" s="129"/>
      <c r="HN150" s="129"/>
      <c r="HX150" s="129"/>
      <c r="IH150" s="129"/>
    </row>
    <row xmlns:x14ac="http://schemas.microsoft.com/office/spreadsheetml/2009/9/ac" r="151" s="3" customFormat="true" x14ac:dyDescent="0.25">
      <c r="A151" s="415" t="str">
        <f ca="true">IF(ISBLANK('Data Summary'!A153),"",'Data Summary'!A153)</f>
        <v/>
      </c>
      <c r="B151" s="129"/>
      <c r="L151" s="129"/>
      <c r="V151" s="129"/>
      <c r="AF151" s="129"/>
      <c r="AP151" s="129"/>
      <c r="AZ151" s="129"/>
      <c r="BA151" s="129"/>
      <c r="BB151" s="129"/>
      <c r="BC151" s="129"/>
      <c r="BD151" s="129"/>
      <c r="BE151" s="129"/>
      <c r="BF151" s="129"/>
      <c r="BG151" s="129"/>
      <c r="BJ151" s="129"/>
      <c r="BT151" s="129"/>
      <c r="CD151" s="129"/>
      <c r="CN151" s="129"/>
      <c r="CX151" s="129"/>
      <c r="DH151" s="129"/>
      <c r="DR151" s="129"/>
      <c r="EB151" s="129"/>
      <c r="EL151" s="129"/>
      <c r="EV151" s="129"/>
      <c r="FF151" s="129"/>
      <c r="FP151" s="129"/>
      <c r="FZ151" s="129"/>
      <c r="GJ151" s="129"/>
      <c r="GT151" s="129"/>
      <c r="HD151" s="129"/>
      <c r="HN151" s="129"/>
      <c r="HX151" s="129"/>
      <c r="IH151" s="129"/>
    </row>
    <row xmlns:x14ac="http://schemas.microsoft.com/office/spreadsheetml/2009/9/ac" r="152" s="3" customFormat="true" x14ac:dyDescent="0.25">
      <c r="A152" s="411"/>
      <c r="B152" s="129"/>
      <c r="L152" s="129"/>
      <c r="V152" s="129"/>
      <c r="AF152" s="129"/>
      <c r="AP152" s="129"/>
      <c r="AZ152" s="129"/>
      <c r="BA152" s="129"/>
      <c r="BB152" s="129"/>
      <c r="BC152" s="129"/>
      <c r="BD152" s="129"/>
      <c r="BE152" s="129"/>
      <c r="BF152" s="129"/>
      <c r="BG152" s="129"/>
      <c r="BJ152" s="129"/>
      <c r="BT152" s="129"/>
      <c r="CD152" s="129"/>
      <c r="CN152" s="129"/>
      <c r="CX152" s="129"/>
      <c r="DH152" s="129"/>
      <c r="DR152" s="129"/>
      <c r="EB152" s="129"/>
      <c r="EL152" s="129"/>
      <c r="EV152" s="129"/>
      <c r="FF152" s="129"/>
      <c r="FP152" s="129"/>
      <c r="FZ152" s="129"/>
      <c r="GJ152" s="129"/>
      <c r="GT152" s="129"/>
      <c r="HD152" s="129"/>
      <c r="HN152" s="129"/>
      <c r="HX152" s="129"/>
      <c r="IH152" s="129"/>
    </row>
    <row xmlns:x14ac="http://schemas.microsoft.com/office/spreadsheetml/2009/9/ac" r="153" s="3" customFormat="true" x14ac:dyDescent="0.25">
      <c r="A153" s="411"/>
      <c r="B153" s="129"/>
      <c r="L153" s="129"/>
      <c r="V153" s="129"/>
      <c r="AF153" s="129"/>
      <c r="AP153" s="129"/>
      <c r="AZ153" s="129"/>
      <c r="BA153" s="129"/>
      <c r="BB153" s="129"/>
      <c r="BC153" s="129"/>
      <c r="BD153" s="129"/>
      <c r="BE153" s="129"/>
      <c r="BF153" s="129"/>
      <c r="BG153" s="129"/>
      <c r="BJ153" s="129"/>
      <c r="BT153" s="129"/>
      <c r="CD153" s="129"/>
      <c r="CN153" s="129"/>
      <c r="CX153" s="129"/>
      <c r="DH153" s="129"/>
      <c r="DR153" s="129"/>
      <c r="EB153" s="129"/>
      <c r="EL153" s="129"/>
      <c r="EV153" s="129"/>
      <c r="FF153" s="129"/>
      <c r="FP153" s="129"/>
      <c r="FZ153" s="129"/>
      <c r="GJ153" s="129"/>
      <c r="GT153" s="129"/>
      <c r="HD153" s="129"/>
      <c r="HN153" s="129"/>
      <c r="HX153" s="129"/>
      <c r="IH153" s="129"/>
    </row>
    <row xmlns:x14ac="http://schemas.microsoft.com/office/spreadsheetml/2009/9/ac" r="154" s="3" customFormat="true" x14ac:dyDescent="0.25">
      <c r="A154" s="411"/>
      <c r="B154" s="129"/>
      <c r="L154" s="129"/>
      <c r="V154" s="129"/>
      <c r="AF154" s="129"/>
      <c r="AP154" s="129"/>
      <c r="AZ154" s="129"/>
      <c r="BA154" s="129"/>
      <c r="BB154" s="129"/>
      <c r="BC154" s="129"/>
      <c r="BD154" s="129"/>
      <c r="BE154" s="129"/>
      <c r="BF154" s="129"/>
      <c r="BG154" s="129"/>
      <c r="BJ154" s="129"/>
      <c r="BT154" s="129"/>
      <c r="CD154" s="129"/>
      <c r="CN154" s="129"/>
      <c r="CX154" s="129"/>
      <c r="DH154" s="129"/>
      <c r="DR154" s="129"/>
      <c r="EB154" s="129"/>
      <c r="EL154" s="129"/>
      <c r="EV154" s="129"/>
      <c r="FF154" s="129"/>
      <c r="FP154" s="129"/>
      <c r="FZ154" s="129"/>
      <c r="GJ154" s="129"/>
      <c r="GT154" s="129"/>
      <c r="HD154" s="129"/>
      <c r="HN154" s="129"/>
      <c r="HX154" s="129"/>
      <c r="IH154" s="129"/>
    </row>
    <row xmlns:x14ac="http://schemas.microsoft.com/office/spreadsheetml/2009/9/ac" r="155" s="3" customFormat="true" x14ac:dyDescent="0.25">
      <c r="A155" s="411"/>
      <c r="B155" s="129"/>
      <c r="L155" s="129"/>
      <c r="V155" s="129"/>
      <c r="AF155" s="129"/>
      <c r="AP155" s="129"/>
      <c r="AZ155" s="129"/>
      <c r="BA155" s="129"/>
      <c r="BB155" s="129"/>
      <c r="BC155" s="129"/>
      <c r="BD155" s="129"/>
      <c r="BE155" s="129"/>
      <c r="BF155" s="129"/>
      <c r="BG155" s="129"/>
      <c r="BJ155" s="129"/>
      <c r="BT155" s="129"/>
      <c r="CD155" s="129"/>
      <c r="CN155" s="129"/>
      <c r="CX155" s="129"/>
      <c r="DH155" s="129"/>
      <c r="DR155" s="129"/>
      <c r="EB155" s="129"/>
      <c r="EL155" s="129"/>
      <c r="EV155" s="129"/>
      <c r="FF155" s="129"/>
      <c r="FP155" s="129"/>
      <c r="FZ155" s="129"/>
      <c r="GJ155" s="129"/>
      <c r="GT155" s="129"/>
      <c r="HD155" s="129"/>
      <c r="HN155" s="129"/>
      <c r="HX155" s="129"/>
      <c r="IH155" s="129"/>
    </row>
    <row xmlns:x14ac="http://schemas.microsoft.com/office/spreadsheetml/2009/9/ac" r="156" s="3" customFormat="true" x14ac:dyDescent="0.25">
      <c r="A156" s="411"/>
      <c r="B156" s="129"/>
      <c r="L156" s="129"/>
      <c r="V156" s="129"/>
      <c r="AF156" s="129"/>
      <c r="AP156" s="129"/>
      <c r="AZ156" s="129"/>
      <c r="BA156" s="129"/>
      <c r="BB156" s="129"/>
      <c r="BC156" s="129"/>
      <c r="BD156" s="129"/>
      <c r="BE156" s="129"/>
      <c r="BF156" s="129"/>
      <c r="BG156" s="129"/>
      <c r="BJ156" s="129"/>
      <c r="BT156" s="129"/>
      <c r="CD156" s="129"/>
      <c r="CN156" s="129"/>
      <c r="CX156" s="129"/>
      <c r="DH156" s="129"/>
      <c r="DR156" s="129"/>
      <c r="EB156" s="129"/>
      <c r="EL156" s="129"/>
      <c r="EV156" s="129"/>
      <c r="FF156" s="129"/>
      <c r="FP156" s="129"/>
      <c r="FZ156" s="129"/>
      <c r="GJ156" s="129"/>
      <c r="GT156" s="129"/>
      <c r="HD156" s="129"/>
      <c r="HN156" s="129"/>
      <c r="HX156" s="129"/>
      <c r="IH156" s="129"/>
    </row>
    <row xmlns:x14ac="http://schemas.microsoft.com/office/spreadsheetml/2009/9/ac" r="157" s="3" customFormat="true" x14ac:dyDescent="0.25">
      <c r="A157" s="411"/>
      <c r="B157" s="129"/>
      <c r="L157" s="129"/>
      <c r="V157" s="129"/>
      <c r="AF157" s="129"/>
      <c r="AP157" s="129"/>
      <c r="AZ157" s="129"/>
      <c r="BA157" s="129"/>
      <c r="BB157" s="129"/>
      <c r="BC157" s="129"/>
      <c r="BD157" s="129"/>
      <c r="BE157" s="129"/>
      <c r="BF157" s="129"/>
      <c r="BG157" s="129"/>
      <c r="BJ157" s="129"/>
      <c r="BT157" s="129"/>
      <c r="CD157" s="129"/>
      <c r="CN157" s="129"/>
      <c r="CX157" s="129"/>
      <c r="DH157" s="129"/>
      <c r="DR157" s="129"/>
      <c r="EB157" s="129"/>
      <c r="EL157" s="129"/>
      <c r="EV157" s="129"/>
      <c r="FF157" s="129"/>
      <c r="FP157" s="129"/>
      <c r="FZ157" s="129"/>
      <c r="GJ157" s="129"/>
      <c r="GT157" s="129"/>
      <c r="HD157" s="129"/>
      <c r="HN157" s="129"/>
      <c r="HX157" s="129"/>
      <c r="IH157" s="129"/>
    </row>
    <row xmlns:x14ac="http://schemas.microsoft.com/office/spreadsheetml/2009/9/ac" r="158" s="3" customFormat="true" x14ac:dyDescent="0.25">
      <c r="A158" s="411"/>
      <c r="B158" s="129"/>
      <c r="L158" s="129"/>
      <c r="V158" s="129"/>
      <c r="AF158" s="129"/>
      <c r="AP158" s="129"/>
      <c r="AZ158" s="129"/>
      <c r="BA158" s="129"/>
      <c r="BB158" s="129"/>
      <c r="BC158" s="129"/>
      <c r="BD158" s="129"/>
      <c r="BE158" s="129"/>
      <c r="BF158" s="129"/>
      <c r="BG158" s="129"/>
      <c r="BJ158" s="129"/>
      <c r="BT158" s="129"/>
      <c r="CD158" s="129"/>
      <c r="CN158" s="129"/>
      <c r="CX158" s="129"/>
      <c r="DH158" s="129"/>
      <c r="DR158" s="129"/>
      <c r="EB158" s="129"/>
      <c r="EL158" s="129"/>
      <c r="EV158" s="129"/>
      <c r="FF158" s="129"/>
      <c r="FP158" s="129"/>
      <c r="FZ158" s="129"/>
      <c r="GJ158" s="129"/>
      <c r="GT158" s="129"/>
      <c r="HD158" s="129"/>
      <c r="HN158" s="129"/>
      <c r="HX158" s="129"/>
      <c r="IH158" s="129"/>
    </row>
    <row xmlns:x14ac="http://schemas.microsoft.com/office/spreadsheetml/2009/9/ac" r="159" s="3" customFormat="true" x14ac:dyDescent="0.25">
      <c r="A159" s="411"/>
      <c r="B159" s="129"/>
      <c r="L159" s="129"/>
      <c r="V159" s="129"/>
      <c r="AF159" s="129"/>
      <c r="AP159" s="129"/>
      <c r="AZ159" s="129"/>
      <c r="BA159" s="129"/>
      <c r="BB159" s="129"/>
      <c r="BC159" s="129"/>
      <c r="BD159" s="129"/>
      <c r="BE159" s="129"/>
      <c r="BF159" s="129"/>
      <c r="BG159" s="129"/>
      <c r="BJ159" s="129"/>
      <c r="BT159" s="129"/>
      <c r="CD159" s="129"/>
      <c r="CN159" s="129"/>
      <c r="CX159" s="129"/>
      <c r="DH159" s="129"/>
      <c r="DR159" s="129"/>
      <c r="EB159" s="129"/>
      <c r="EL159" s="129"/>
      <c r="EV159" s="129"/>
      <c r="FF159" s="129"/>
      <c r="FP159" s="129"/>
      <c r="FZ159" s="129"/>
      <c r="GJ159" s="129"/>
      <c r="GT159" s="129"/>
      <c r="HD159" s="129"/>
      <c r="HN159" s="129"/>
      <c r="HX159" s="129"/>
      <c r="IH159" s="129"/>
    </row>
    <row xmlns:x14ac="http://schemas.microsoft.com/office/spreadsheetml/2009/9/ac" r="160" s="3" customFormat="true" x14ac:dyDescent="0.25">
      <c r="A160" s="411"/>
      <c r="B160" s="129"/>
      <c r="L160" s="129"/>
      <c r="V160" s="129"/>
      <c r="AF160" s="129"/>
      <c r="AP160" s="129"/>
      <c r="AZ160" s="129"/>
      <c r="BA160" s="129"/>
      <c r="BB160" s="129"/>
      <c r="BC160" s="129"/>
      <c r="BD160" s="129"/>
      <c r="BE160" s="129"/>
      <c r="BF160" s="129"/>
      <c r="BG160" s="129"/>
      <c r="BJ160" s="129"/>
      <c r="BT160" s="129"/>
      <c r="CD160" s="129"/>
      <c r="CN160" s="129"/>
      <c r="CX160" s="129"/>
      <c r="DH160" s="129"/>
      <c r="DR160" s="129"/>
      <c r="EB160" s="129"/>
      <c r="EL160" s="129"/>
      <c r="EV160" s="129"/>
      <c r="FF160" s="129"/>
      <c r="FP160" s="129"/>
      <c r="FZ160" s="129"/>
      <c r="GJ160" s="129"/>
      <c r="GT160" s="129"/>
      <c r="HD160" s="129"/>
      <c r="HN160" s="129"/>
      <c r="HX160" s="129"/>
      <c r="IH160" s="129"/>
    </row>
    <row xmlns:x14ac="http://schemas.microsoft.com/office/spreadsheetml/2009/9/ac" r="161" s="3" customFormat="true" x14ac:dyDescent="0.25">
      <c r="A161" s="411"/>
      <c r="B161" s="129"/>
      <c r="L161" s="129"/>
      <c r="V161" s="129"/>
      <c r="AF161" s="129"/>
      <c r="AP161" s="129"/>
      <c r="AZ161" s="129"/>
      <c r="BA161" s="129"/>
      <c r="BB161" s="129"/>
      <c r="BC161" s="129"/>
      <c r="BD161" s="129"/>
      <c r="BE161" s="129"/>
      <c r="BF161" s="129"/>
      <c r="BG161" s="129"/>
      <c r="BJ161" s="129"/>
      <c r="BT161" s="129"/>
      <c r="CD161" s="129"/>
      <c r="CN161" s="129"/>
      <c r="CX161" s="129"/>
      <c r="DH161" s="129"/>
      <c r="DR161" s="129"/>
      <c r="EB161" s="129"/>
      <c r="EL161" s="129"/>
      <c r="EV161" s="129"/>
      <c r="FF161" s="129"/>
      <c r="FP161" s="129"/>
      <c r="FZ161" s="129"/>
      <c r="GJ161" s="129"/>
      <c r="GT161" s="129"/>
      <c r="HD161" s="129"/>
      <c r="HN161" s="129"/>
      <c r="HX161" s="129"/>
      <c r="IH161" s="129"/>
    </row>
    <row xmlns:x14ac="http://schemas.microsoft.com/office/spreadsheetml/2009/9/ac" r="162" s="3" customFormat="true" x14ac:dyDescent="0.25">
      <c r="A162" s="411"/>
      <c r="B162" s="129"/>
      <c r="L162" s="129"/>
      <c r="V162" s="129"/>
      <c r="AF162" s="129"/>
      <c r="AP162" s="129"/>
      <c r="AZ162" s="129"/>
      <c r="BA162" s="129"/>
      <c r="BB162" s="129"/>
      <c r="BC162" s="129"/>
      <c r="BD162" s="129"/>
      <c r="BE162" s="129"/>
      <c r="BF162" s="129"/>
      <c r="BG162" s="129"/>
      <c r="BJ162" s="129"/>
      <c r="BT162" s="129"/>
      <c r="CD162" s="129"/>
      <c r="CN162" s="129"/>
      <c r="CX162" s="129"/>
      <c r="DH162" s="129"/>
      <c r="DR162" s="129"/>
      <c r="EB162" s="129"/>
      <c r="EL162" s="129"/>
      <c r="EV162" s="129"/>
      <c r="FF162" s="129"/>
      <c r="FP162" s="129"/>
      <c r="FZ162" s="129"/>
      <c r="GJ162" s="129"/>
      <c r="GT162" s="129"/>
      <c r="HD162" s="129"/>
      <c r="HN162" s="129"/>
      <c r="HX162" s="129"/>
      <c r="IH162" s="129"/>
    </row>
    <row xmlns:x14ac="http://schemas.microsoft.com/office/spreadsheetml/2009/9/ac" r="163" s="3" customFormat="true" x14ac:dyDescent="0.25">
      <c r="A163" s="411"/>
      <c r="B163" s="129"/>
      <c r="L163" s="129"/>
      <c r="V163" s="129"/>
      <c r="AF163" s="129"/>
      <c r="AP163" s="129"/>
      <c r="AZ163" s="129"/>
      <c r="BA163" s="129"/>
      <c r="BB163" s="129"/>
      <c r="BC163" s="129"/>
      <c r="BD163" s="129"/>
      <c r="BE163" s="129"/>
      <c r="BF163" s="129"/>
      <c r="BG163" s="129"/>
      <c r="BJ163" s="129"/>
      <c r="BT163" s="129"/>
      <c r="CD163" s="129"/>
      <c r="CN163" s="129"/>
      <c r="CX163" s="129"/>
      <c r="DH163" s="129"/>
      <c r="DR163" s="129"/>
      <c r="EB163" s="129"/>
      <c r="EL163" s="129"/>
      <c r="EV163" s="129"/>
      <c r="FF163" s="129"/>
      <c r="FP163" s="129"/>
      <c r="FZ163" s="129"/>
      <c r="GJ163" s="129"/>
      <c r="GT163" s="129"/>
      <c r="HD163" s="129"/>
      <c r="HN163" s="129"/>
      <c r="HX163" s="129"/>
      <c r="IH163" s="129"/>
    </row>
    <row xmlns:x14ac="http://schemas.microsoft.com/office/spreadsheetml/2009/9/ac" r="164" s="3" customFormat="true" x14ac:dyDescent="0.25">
      <c r="A164" s="411"/>
      <c r="B164" s="129"/>
      <c r="L164" s="129"/>
      <c r="V164" s="129"/>
      <c r="AF164" s="129"/>
      <c r="AP164" s="129"/>
      <c r="AZ164" s="129"/>
      <c r="BA164" s="129"/>
      <c r="BB164" s="129"/>
      <c r="BC164" s="129"/>
      <c r="BD164" s="129"/>
      <c r="BE164" s="129"/>
      <c r="BF164" s="129"/>
      <c r="BG164" s="129"/>
      <c r="BJ164" s="129"/>
      <c r="BT164" s="129"/>
      <c r="CD164" s="129"/>
      <c r="CN164" s="129"/>
      <c r="CX164" s="129"/>
      <c r="DH164" s="129"/>
      <c r="DR164" s="129"/>
      <c r="EB164" s="129"/>
      <c r="EL164" s="129"/>
      <c r="EV164" s="129"/>
      <c r="FF164" s="129"/>
      <c r="FP164" s="129"/>
      <c r="FZ164" s="129"/>
      <c r="GJ164" s="129"/>
      <c r="GT164" s="129"/>
      <c r="HD164" s="129"/>
      <c r="HN164" s="129"/>
      <c r="HX164" s="129"/>
      <c r="IH164" s="129"/>
    </row>
    <row xmlns:x14ac="http://schemas.microsoft.com/office/spreadsheetml/2009/9/ac" r="165" s="3" customFormat="true" x14ac:dyDescent="0.25">
      <c r="A165" s="411"/>
      <c r="B165" s="129"/>
      <c r="L165" s="129"/>
      <c r="V165" s="129"/>
      <c r="AF165" s="129"/>
      <c r="AP165" s="129"/>
      <c r="AZ165" s="129"/>
      <c r="BA165" s="129"/>
      <c r="BB165" s="129"/>
      <c r="BC165" s="129"/>
      <c r="BD165" s="129"/>
      <c r="BE165" s="129"/>
      <c r="BF165" s="129"/>
      <c r="BG165" s="129"/>
      <c r="BJ165" s="129"/>
      <c r="BT165" s="129"/>
      <c r="CD165" s="129"/>
      <c r="CN165" s="129"/>
      <c r="CX165" s="129"/>
      <c r="DH165" s="129"/>
      <c r="DR165" s="129"/>
      <c r="EB165" s="129"/>
      <c r="EL165" s="129"/>
      <c r="EV165" s="129"/>
      <c r="FF165" s="129"/>
      <c r="FP165" s="129"/>
      <c r="FZ165" s="129"/>
      <c r="GJ165" s="129"/>
      <c r="GT165" s="129"/>
      <c r="HD165" s="129"/>
      <c r="HN165" s="129"/>
      <c r="HX165" s="129"/>
      <c r="IH165" s="129"/>
    </row>
    <row xmlns:x14ac="http://schemas.microsoft.com/office/spreadsheetml/2009/9/ac" r="166" s="3" customFormat="true" x14ac:dyDescent="0.25">
      <c r="A166" s="411"/>
      <c r="B166" s="129"/>
      <c r="L166" s="129"/>
      <c r="V166" s="129"/>
      <c r="AF166" s="129"/>
      <c r="AP166" s="129"/>
      <c r="AZ166" s="129"/>
      <c r="BA166" s="129"/>
      <c r="BB166" s="129"/>
      <c r="BC166" s="129"/>
      <c r="BD166" s="129"/>
      <c r="BE166" s="129"/>
      <c r="BF166" s="129"/>
      <c r="BG166" s="129"/>
      <c r="BJ166" s="129"/>
      <c r="BT166" s="129"/>
      <c r="CD166" s="129"/>
      <c r="CN166" s="129"/>
      <c r="CX166" s="129"/>
      <c r="DH166" s="129"/>
      <c r="DR166" s="129"/>
      <c r="EB166" s="129"/>
      <c r="EL166" s="129"/>
      <c r="EV166" s="129"/>
      <c r="FF166" s="129"/>
      <c r="FP166" s="129"/>
      <c r="FZ166" s="129"/>
      <c r="GJ166" s="129"/>
      <c r="GT166" s="129"/>
      <c r="HD166" s="129"/>
      <c r="HN166" s="129"/>
      <c r="HX166" s="129"/>
      <c r="IH166" s="129"/>
    </row>
    <row xmlns:x14ac="http://schemas.microsoft.com/office/spreadsheetml/2009/9/ac" r="167" s="3" customFormat="true" x14ac:dyDescent="0.25">
      <c r="A167" s="411"/>
      <c r="B167" s="129"/>
      <c r="L167" s="129"/>
      <c r="V167" s="129"/>
      <c r="AF167" s="129"/>
      <c r="AP167" s="129"/>
      <c r="AZ167" s="129"/>
      <c r="BA167" s="129"/>
      <c r="BB167" s="129"/>
      <c r="BC167" s="129"/>
      <c r="BD167" s="129"/>
      <c r="BE167" s="129"/>
      <c r="BF167" s="129"/>
      <c r="BG167" s="129"/>
      <c r="BJ167" s="129"/>
      <c r="BT167" s="129"/>
      <c r="CD167" s="129"/>
      <c r="CN167" s="129"/>
      <c r="CX167" s="129"/>
      <c r="DH167" s="129"/>
      <c r="DR167" s="129"/>
      <c r="EB167" s="129"/>
      <c r="EL167" s="129"/>
      <c r="EV167" s="129"/>
      <c r="FF167" s="129"/>
      <c r="FP167" s="129"/>
      <c r="FZ167" s="129"/>
      <c r="GJ167" s="129"/>
      <c r="GT167" s="129"/>
      <c r="HD167" s="129"/>
      <c r="HN167" s="129"/>
      <c r="HX167" s="129"/>
      <c r="IH167" s="129"/>
    </row>
    <row xmlns:x14ac="http://schemas.microsoft.com/office/spreadsheetml/2009/9/ac" r="168" s="3" customFormat="true" x14ac:dyDescent="0.25">
      <c r="A168" s="411"/>
      <c r="B168" s="129"/>
      <c r="L168" s="129"/>
      <c r="V168" s="129"/>
      <c r="AF168" s="129"/>
      <c r="AP168" s="129"/>
      <c r="AZ168" s="129"/>
      <c r="BA168" s="129"/>
      <c r="BB168" s="129"/>
      <c r="BC168" s="129"/>
      <c r="BD168" s="129"/>
      <c r="BE168" s="129"/>
      <c r="BF168" s="129"/>
      <c r="BG168" s="129"/>
      <c r="BJ168" s="129"/>
      <c r="BT168" s="129"/>
      <c r="CD168" s="129"/>
      <c r="CN168" s="129"/>
      <c r="CX168" s="129"/>
      <c r="DH168" s="129"/>
      <c r="DR168" s="129"/>
      <c r="EB168" s="129"/>
      <c r="EL168" s="129"/>
      <c r="EV168" s="129"/>
      <c r="FF168" s="129"/>
      <c r="FP168" s="129"/>
      <c r="FZ168" s="129"/>
      <c r="GJ168" s="129"/>
      <c r="GT168" s="129"/>
      <c r="HD168" s="129"/>
      <c r="HN168" s="129"/>
      <c r="HX168" s="129"/>
      <c r="IH168" s="129"/>
    </row>
    <row xmlns:x14ac="http://schemas.microsoft.com/office/spreadsheetml/2009/9/ac" r="169" s="3" customFormat="true" x14ac:dyDescent="0.25">
      <c r="A169" s="411"/>
      <c r="B169" s="129"/>
      <c r="L169" s="129"/>
      <c r="V169" s="129"/>
      <c r="AF169" s="129"/>
      <c r="AP169" s="129"/>
      <c r="AZ169" s="129"/>
      <c r="BA169" s="129"/>
      <c r="BB169" s="129"/>
      <c r="BC169" s="129"/>
      <c r="BD169" s="129"/>
      <c r="BE169" s="129"/>
      <c r="BF169" s="129"/>
      <c r="BG169" s="129"/>
      <c r="BJ169" s="129"/>
      <c r="BT169" s="129"/>
      <c r="CD169" s="129"/>
      <c r="CN169" s="129"/>
      <c r="CX169" s="129"/>
      <c r="DH169" s="129"/>
      <c r="DR169" s="129"/>
      <c r="EB169" s="129"/>
      <c r="EL169" s="129"/>
      <c r="EV169" s="129"/>
      <c r="FF169" s="129"/>
      <c r="FP169" s="129"/>
      <c r="FZ169" s="129"/>
      <c r="GJ169" s="129"/>
      <c r="GT169" s="129"/>
      <c r="HD169" s="129"/>
      <c r="HN169" s="129"/>
      <c r="HX169" s="129"/>
      <c r="IH169" s="129"/>
    </row>
    <row xmlns:x14ac="http://schemas.microsoft.com/office/spreadsheetml/2009/9/ac" r="170" s="3" customFormat="true" x14ac:dyDescent="0.25">
      <c r="A170" s="411"/>
      <c r="B170" s="129"/>
      <c r="L170" s="129"/>
      <c r="V170" s="129"/>
      <c r="AF170" s="129"/>
      <c r="AP170" s="129"/>
      <c r="AZ170" s="129"/>
      <c r="BA170" s="129"/>
      <c r="BB170" s="129"/>
      <c r="BC170" s="129"/>
      <c r="BD170" s="129"/>
      <c r="BE170" s="129"/>
      <c r="BF170" s="129"/>
      <c r="BG170" s="129"/>
      <c r="BJ170" s="129"/>
      <c r="BT170" s="129"/>
      <c r="CD170" s="129"/>
      <c r="CN170" s="129"/>
      <c r="CX170" s="129"/>
      <c r="DH170" s="129"/>
      <c r="DR170" s="129"/>
      <c r="EB170" s="129"/>
      <c r="EL170" s="129"/>
      <c r="EV170" s="129"/>
      <c r="FF170" s="129"/>
      <c r="FP170" s="129"/>
      <c r="FZ170" s="129"/>
      <c r="GJ170" s="129"/>
      <c r="GT170" s="129"/>
      <c r="HD170" s="129"/>
      <c r="HN170" s="129"/>
      <c r="HX170" s="129"/>
      <c r="IH170" s="129"/>
    </row>
    <row xmlns:x14ac="http://schemas.microsoft.com/office/spreadsheetml/2009/9/ac" r="171" s="3" customFormat="true" x14ac:dyDescent="0.25">
      <c r="A171" s="411"/>
      <c r="B171" s="129"/>
      <c r="L171" s="129"/>
      <c r="V171" s="129"/>
      <c r="AF171" s="129"/>
      <c r="AP171" s="129"/>
      <c r="AZ171" s="129"/>
      <c r="BA171" s="129"/>
      <c r="BB171" s="129"/>
      <c r="BC171" s="129"/>
      <c r="BD171" s="129"/>
      <c r="BE171" s="129"/>
      <c r="BF171" s="129"/>
      <c r="BG171" s="129"/>
      <c r="BJ171" s="129"/>
      <c r="BT171" s="129"/>
      <c r="CD171" s="129"/>
      <c r="CN171" s="129"/>
      <c r="CX171" s="129"/>
      <c r="DH171" s="129"/>
      <c r="DR171" s="129"/>
      <c r="EB171" s="129"/>
      <c r="EL171" s="129"/>
      <c r="EV171" s="129"/>
      <c r="FF171" s="129"/>
      <c r="FP171" s="129"/>
      <c r="FZ171" s="129"/>
      <c r="GJ171" s="129"/>
      <c r="GT171" s="129"/>
      <c r="HD171" s="129"/>
      <c r="HN171" s="129"/>
      <c r="HX171" s="129"/>
      <c r="IH171" s="129"/>
    </row>
    <row xmlns:x14ac="http://schemas.microsoft.com/office/spreadsheetml/2009/9/ac" r="172" s="3" customFormat="true" x14ac:dyDescent="0.25">
      <c r="A172" s="411"/>
      <c r="B172" s="129"/>
      <c r="L172" s="129"/>
      <c r="V172" s="129"/>
      <c r="AF172" s="129"/>
      <c r="AP172" s="129"/>
      <c r="AZ172" s="129"/>
      <c r="BA172" s="129"/>
      <c r="BB172" s="129"/>
      <c r="BC172" s="129"/>
      <c r="BD172" s="129"/>
      <c r="BE172" s="129"/>
      <c r="BF172" s="129"/>
      <c r="BG172" s="129"/>
      <c r="BJ172" s="129"/>
      <c r="BT172" s="129"/>
      <c r="CD172" s="129"/>
      <c r="CN172" s="129"/>
      <c r="CX172" s="129"/>
      <c r="DH172" s="129"/>
      <c r="DR172" s="129"/>
      <c r="EB172" s="129"/>
      <c r="EL172" s="129"/>
      <c r="EV172" s="129"/>
      <c r="FF172" s="129"/>
      <c r="FP172" s="129"/>
      <c r="FZ172" s="129"/>
      <c r="GJ172" s="129"/>
      <c r="GT172" s="129"/>
      <c r="HD172" s="129"/>
      <c r="HN172" s="129"/>
      <c r="HX172" s="129"/>
      <c r="IH172" s="129"/>
    </row>
    <row xmlns:x14ac="http://schemas.microsoft.com/office/spreadsheetml/2009/9/ac" r="173" s="3" customFormat="true" x14ac:dyDescent="0.25">
      <c r="A173" s="411"/>
      <c r="B173" s="129"/>
      <c r="L173" s="129"/>
      <c r="V173" s="129"/>
      <c r="AF173" s="129"/>
      <c r="AP173" s="129"/>
      <c r="AZ173" s="129"/>
      <c r="BA173" s="129"/>
      <c r="BB173" s="129"/>
      <c r="BC173" s="129"/>
      <c r="BD173" s="129"/>
      <c r="BE173" s="129"/>
      <c r="BF173" s="129"/>
      <c r="BG173" s="129"/>
      <c r="BJ173" s="129"/>
      <c r="BT173" s="129"/>
      <c r="CD173" s="129"/>
      <c r="CN173" s="129"/>
      <c r="CX173" s="129"/>
      <c r="DH173" s="129"/>
      <c r="DR173" s="129"/>
      <c r="EB173" s="129"/>
      <c r="EL173" s="129"/>
      <c r="EV173" s="129"/>
      <c r="FF173" s="129"/>
      <c r="FP173" s="129"/>
      <c r="FZ173" s="129"/>
      <c r="GJ173" s="129"/>
      <c r="GT173" s="129"/>
      <c r="HD173" s="129"/>
      <c r="HN173" s="129"/>
      <c r="HX173" s="129"/>
      <c r="IH173" s="129"/>
    </row>
    <row xmlns:x14ac="http://schemas.microsoft.com/office/spreadsheetml/2009/9/ac" r="174" s="3" customFormat="true" x14ac:dyDescent="0.25">
      <c r="A174" s="411"/>
      <c r="B174" s="129"/>
      <c r="L174" s="129"/>
      <c r="V174" s="129"/>
      <c r="AF174" s="129"/>
      <c r="AP174" s="129"/>
      <c r="AZ174" s="129"/>
      <c r="BA174" s="129"/>
      <c r="BB174" s="129"/>
      <c r="BC174" s="129"/>
      <c r="BD174" s="129"/>
      <c r="BE174" s="129"/>
      <c r="BF174" s="129"/>
      <c r="BG174" s="129"/>
      <c r="BJ174" s="129"/>
      <c r="BT174" s="129"/>
      <c r="CD174" s="129"/>
      <c r="CN174" s="129"/>
      <c r="CX174" s="129"/>
      <c r="DH174" s="129"/>
      <c r="DR174" s="129"/>
      <c r="EB174" s="129"/>
      <c r="EL174" s="129"/>
      <c r="EV174" s="129"/>
      <c r="FF174" s="129"/>
      <c r="FP174" s="129"/>
      <c r="FZ174" s="129"/>
      <c r="GJ174" s="129"/>
      <c r="GT174" s="129"/>
      <c r="HD174" s="129"/>
      <c r="HN174" s="129"/>
      <c r="HX174" s="129"/>
      <c r="IH174" s="129"/>
    </row>
    <row xmlns:x14ac="http://schemas.microsoft.com/office/spreadsheetml/2009/9/ac" r="175" s="3" customFormat="true" x14ac:dyDescent="0.25">
      <c r="A175" s="411"/>
      <c r="B175" s="129"/>
      <c r="L175" s="129"/>
      <c r="V175" s="129"/>
      <c r="AF175" s="129"/>
      <c r="AP175" s="129"/>
      <c r="AZ175" s="129"/>
      <c r="BA175" s="129"/>
      <c r="BB175" s="129"/>
      <c r="BC175" s="129"/>
      <c r="BD175" s="129"/>
      <c r="BE175" s="129"/>
      <c r="BF175" s="129"/>
      <c r="BG175" s="129"/>
      <c r="BJ175" s="129"/>
      <c r="BT175" s="129"/>
      <c r="CD175" s="129"/>
      <c r="CN175" s="129"/>
      <c r="CX175" s="129"/>
      <c r="DH175" s="129"/>
      <c r="DR175" s="129"/>
      <c r="EB175" s="129"/>
      <c r="EL175" s="129"/>
      <c r="EV175" s="129"/>
      <c r="FF175" s="129"/>
      <c r="FP175" s="129"/>
      <c r="FZ175" s="129"/>
      <c r="GJ175" s="129"/>
      <c r="GT175" s="129"/>
      <c r="HD175" s="129"/>
      <c r="HN175" s="129"/>
      <c r="HX175" s="129"/>
      <c r="IH175" s="129"/>
    </row>
    <row xmlns:x14ac="http://schemas.microsoft.com/office/spreadsheetml/2009/9/ac" r="176" s="3" customFormat="true" x14ac:dyDescent="0.25">
      <c r="A176" s="411"/>
      <c r="B176" s="129"/>
      <c r="L176" s="129"/>
      <c r="V176" s="129"/>
      <c r="AF176" s="129"/>
      <c r="AP176" s="129"/>
      <c r="AZ176" s="129"/>
      <c r="BA176" s="129"/>
      <c r="BB176" s="129"/>
      <c r="BC176" s="129"/>
      <c r="BD176" s="129"/>
      <c r="BE176" s="129"/>
      <c r="BF176" s="129"/>
      <c r="BG176" s="129"/>
      <c r="BJ176" s="129"/>
      <c r="BT176" s="129"/>
      <c r="CD176" s="129"/>
      <c r="CN176" s="129"/>
      <c r="CX176" s="129"/>
      <c r="DH176" s="129"/>
      <c r="DR176" s="129"/>
      <c r="EB176" s="129"/>
      <c r="EL176" s="129"/>
      <c r="EV176" s="129"/>
      <c r="FF176" s="129"/>
      <c r="FP176" s="129"/>
      <c r="FZ176" s="129"/>
      <c r="GJ176" s="129"/>
      <c r="GT176" s="129"/>
      <c r="HD176" s="129"/>
      <c r="HN176" s="129"/>
      <c r="HX176" s="129"/>
      <c r="IH176" s="129"/>
    </row>
    <row xmlns:x14ac="http://schemas.microsoft.com/office/spreadsheetml/2009/9/ac" r="177" s="3" customFormat="true" x14ac:dyDescent="0.25">
      <c r="A177" s="411"/>
      <c r="B177" s="129"/>
      <c r="L177" s="129"/>
      <c r="V177" s="129"/>
      <c r="AF177" s="129"/>
      <c r="AP177" s="129"/>
      <c r="AZ177" s="129"/>
      <c r="BA177" s="129"/>
      <c r="BB177" s="129"/>
      <c r="BC177" s="129"/>
      <c r="BD177" s="129"/>
      <c r="BE177" s="129"/>
      <c r="BF177" s="129"/>
      <c r="BG177" s="129"/>
      <c r="BJ177" s="129"/>
      <c r="BT177" s="129"/>
      <c r="CD177" s="129"/>
      <c r="CN177" s="129"/>
      <c r="CX177" s="129"/>
      <c r="DH177" s="129"/>
      <c r="DR177" s="129"/>
      <c r="EB177" s="129"/>
      <c r="EL177" s="129"/>
      <c r="EV177" s="129"/>
      <c r="FF177" s="129"/>
      <c r="FP177" s="129"/>
      <c r="FZ177" s="129"/>
      <c r="GJ177" s="129"/>
      <c r="GT177" s="129"/>
      <c r="HD177" s="129"/>
      <c r="HN177" s="129"/>
      <c r="HX177" s="129"/>
      <c r="IH177" s="129"/>
    </row>
    <row xmlns:x14ac="http://schemas.microsoft.com/office/spreadsheetml/2009/9/ac" r="178" s="3" customFormat="true" x14ac:dyDescent="0.25">
      <c r="A178" s="411"/>
      <c r="B178" s="129"/>
      <c r="L178" s="129"/>
      <c r="V178" s="129"/>
      <c r="AF178" s="129"/>
      <c r="AP178" s="129"/>
      <c r="AZ178" s="129"/>
      <c r="BA178" s="129"/>
      <c r="BB178" s="129"/>
      <c r="BC178" s="129"/>
      <c r="BD178" s="129"/>
      <c r="BE178" s="129"/>
      <c r="BF178" s="129"/>
      <c r="BG178" s="129"/>
      <c r="BJ178" s="129"/>
      <c r="BT178" s="129"/>
      <c r="CD178" s="129"/>
      <c r="CN178" s="129"/>
      <c r="CX178" s="129"/>
      <c r="DH178" s="129"/>
      <c r="DR178" s="129"/>
      <c r="EB178" s="129"/>
      <c r="EL178" s="129"/>
      <c r="EV178" s="129"/>
      <c r="FF178" s="129"/>
      <c r="FP178" s="129"/>
      <c r="FZ178" s="129"/>
      <c r="GJ178" s="129"/>
      <c r="GT178" s="129"/>
      <c r="HD178" s="129"/>
      <c r="HN178" s="129"/>
      <c r="HX178" s="129"/>
      <c r="IH178" s="129"/>
    </row>
    <row xmlns:x14ac="http://schemas.microsoft.com/office/spreadsheetml/2009/9/ac" r="179" s="3" customFormat="true" x14ac:dyDescent="0.25">
      <c r="A179" s="411"/>
      <c r="B179" s="129"/>
      <c r="L179" s="129"/>
      <c r="V179" s="129"/>
      <c r="AF179" s="129"/>
      <c r="AP179" s="129"/>
      <c r="AZ179" s="129"/>
      <c r="BA179" s="129"/>
      <c r="BB179" s="129"/>
      <c r="BC179" s="129"/>
      <c r="BD179" s="129"/>
      <c r="BE179" s="129"/>
      <c r="BF179" s="129"/>
      <c r="BG179" s="129"/>
      <c r="BJ179" s="129"/>
      <c r="BT179" s="129"/>
      <c r="CD179" s="129"/>
      <c r="CN179" s="129"/>
      <c r="CX179" s="129"/>
      <c r="DH179" s="129"/>
      <c r="DR179" s="129"/>
      <c r="EB179" s="129"/>
      <c r="EL179" s="129"/>
      <c r="EV179" s="129"/>
      <c r="FF179" s="129"/>
      <c r="FP179" s="129"/>
      <c r="FZ179" s="129"/>
      <c r="GJ179" s="129"/>
      <c r="GT179" s="129"/>
      <c r="HD179" s="129"/>
      <c r="HN179" s="129"/>
      <c r="HX179" s="129"/>
      <c r="IH179" s="129"/>
    </row>
    <row xmlns:x14ac="http://schemas.microsoft.com/office/spreadsheetml/2009/9/ac" r="180" s="3" customFormat="true" x14ac:dyDescent="0.25">
      <c r="A180" s="411"/>
      <c r="B180" s="129"/>
      <c r="L180" s="129"/>
      <c r="V180" s="129"/>
      <c r="AF180" s="129"/>
      <c r="AP180" s="129"/>
      <c r="AZ180" s="129"/>
      <c r="BA180" s="129"/>
      <c r="BB180" s="129"/>
      <c r="BC180" s="129"/>
      <c r="BD180" s="129"/>
      <c r="BE180" s="129"/>
      <c r="BF180" s="129"/>
      <c r="BG180" s="129"/>
      <c r="BJ180" s="129"/>
      <c r="BT180" s="129"/>
      <c r="CD180" s="129"/>
      <c r="CN180" s="129"/>
      <c r="CX180" s="129"/>
      <c r="DH180" s="129"/>
      <c r="DR180" s="129"/>
      <c r="EB180" s="129"/>
      <c r="EL180" s="129"/>
      <c r="EV180" s="129"/>
      <c r="FF180" s="129"/>
      <c r="FP180" s="129"/>
      <c r="FZ180" s="129"/>
      <c r="GJ180" s="129"/>
      <c r="GT180" s="129"/>
      <c r="HD180" s="129"/>
      <c r="HN180" s="129"/>
      <c r="HX180" s="129"/>
      <c r="IH180" s="129"/>
    </row>
    <row xmlns:x14ac="http://schemas.microsoft.com/office/spreadsheetml/2009/9/ac" r="181" s="3" customFormat="true" x14ac:dyDescent="0.25">
      <c r="A181" s="411"/>
      <c r="B181" s="129"/>
      <c r="L181" s="129"/>
      <c r="V181" s="129"/>
      <c r="AF181" s="129"/>
      <c r="AP181" s="129"/>
      <c r="AZ181" s="129"/>
      <c r="BA181" s="129"/>
      <c r="BB181" s="129"/>
      <c r="BC181" s="129"/>
      <c r="BD181" s="129"/>
      <c r="BE181" s="129"/>
      <c r="BF181" s="129"/>
      <c r="BG181" s="129"/>
      <c r="BJ181" s="129"/>
      <c r="BT181" s="129"/>
      <c r="CD181" s="129"/>
      <c r="CN181" s="129"/>
      <c r="CX181" s="129"/>
      <c r="DH181" s="129"/>
      <c r="DR181" s="129"/>
      <c r="EB181" s="129"/>
      <c r="EL181" s="129"/>
      <c r="EV181" s="129"/>
      <c r="FF181" s="129"/>
      <c r="FP181" s="129"/>
      <c r="FZ181" s="129"/>
      <c r="GJ181" s="129"/>
      <c r="GT181" s="129"/>
      <c r="HD181" s="129"/>
      <c r="HN181" s="129"/>
      <c r="HX181" s="129"/>
      <c r="IH181" s="129"/>
    </row>
    <row xmlns:x14ac="http://schemas.microsoft.com/office/spreadsheetml/2009/9/ac" r="182" s="3" customFormat="true" x14ac:dyDescent="0.25">
      <c r="A182" s="411"/>
      <c r="B182" s="129"/>
      <c r="L182" s="129"/>
      <c r="V182" s="129"/>
      <c r="AF182" s="129"/>
      <c r="AP182" s="129"/>
      <c r="AZ182" s="129"/>
      <c r="BA182" s="129"/>
      <c r="BB182" s="129"/>
      <c r="BC182" s="129"/>
      <c r="BD182" s="129"/>
      <c r="BE182" s="129"/>
      <c r="BF182" s="129"/>
      <c r="BG182" s="129"/>
      <c r="BJ182" s="129"/>
      <c r="BT182" s="129"/>
      <c r="CD182" s="129"/>
      <c r="CN182" s="129"/>
      <c r="CX182" s="129"/>
      <c r="DH182" s="129"/>
      <c r="DR182" s="129"/>
      <c r="EB182" s="129"/>
      <c r="EL182" s="129"/>
      <c r="EV182" s="129"/>
      <c r="FF182" s="129"/>
      <c r="FP182" s="129"/>
      <c r="FZ182" s="129"/>
      <c r="GJ182" s="129"/>
      <c r="GT182" s="129"/>
      <c r="HD182" s="129"/>
      <c r="HN182" s="129"/>
      <c r="HX182" s="129"/>
      <c r="IH182" s="129"/>
    </row>
    <row xmlns:x14ac="http://schemas.microsoft.com/office/spreadsheetml/2009/9/ac" r="183" s="3" customFormat="true" x14ac:dyDescent="0.25">
      <c r="A183" s="411"/>
      <c r="B183" s="129"/>
      <c r="L183" s="129"/>
      <c r="V183" s="129"/>
      <c r="AF183" s="129"/>
      <c r="AP183" s="129"/>
      <c r="AZ183" s="129"/>
      <c r="BA183" s="129"/>
      <c r="BB183" s="129"/>
      <c r="BC183" s="129"/>
      <c r="BD183" s="129"/>
      <c r="BE183" s="129"/>
      <c r="BF183" s="129"/>
      <c r="BG183" s="129"/>
      <c r="BJ183" s="129"/>
      <c r="BT183" s="129"/>
      <c r="CD183" s="129"/>
      <c r="CN183" s="129"/>
      <c r="CX183" s="129"/>
      <c r="DH183" s="129"/>
      <c r="DR183" s="129"/>
      <c r="EB183" s="129"/>
      <c r="EL183" s="129"/>
      <c r="EV183" s="129"/>
      <c r="FF183" s="129"/>
      <c r="FP183" s="129"/>
      <c r="FZ183" s="129"/>
      <c r="GJ183" s="129"/>
      <c r="GT183" s="129"/>
      <c r="HD183" s="129"/>
      <c r="HN183" s="129"/>
      <c r="HX183" s="129"/>
      <c r="IH183" s="129"/>
    </row>
    <row xmlns:x14ac="http://schemas.microsoft.com/office/spreadsheetml/2009/9/ac" r="184" s="3" customFormat="true" x14ac:dyDescent="0.25">
      <c r="A184" s="411"/>
      <c r="B184" s="129"/>
      <c r="L184" s="129"/>
      <c r="V184" s="129"/>
      <c r="AF184" s="129"/>
      <c r="AP184" s="129"/>
      <c r="AZ184" s="129"/>
      <c r="BA184" s="129"/>
      <c r="BB184" s="129"/>
      <c r="BC184" s="129"/>
      <c r="BD184" s="129"/>
      <c r="BE184" s="129"/>
      <c r="BF184" s="129"/>
      <c r="BG184" s="129"/>
      <c r="BJ184" s="129"/>
      <c r="BT184" s="129"/>
      <c r="CD184" s="129"/>
      <c r="CN184" s="129"/>
      <c r="CX184" s="129"/>
      <c r="DH184" s="129"/>
      <c r="DR184" s="129"/>
      <c r="EB184" s="129"/>
      <c r="EL184" s="129"/>
      <c r="EV184" s="129"/>
      <c r="FF184" s="129"/>
      <c r="FP184" s="129"/>
      <c r="FZ184" s="129"/>
      <c r="GJ184" s="129"/>
      <c r="GT184" s="129"/>
      <c r="HD184" s="129"/>
      <c r="HN184" s="129"/>
      <c r="HX184" s="129"/>
      <c r="IH184" s="129"/>
    </row>
    <row xmlns:x14ac="http://schemas.microsoft.com/office/spreadsheetml/2009/9/ac" r="185" s="3" customFormat="true" x14ac:dyDescent="0.25">
      <c r="A185" s="411"/>
      <c r="B185" s="129"/>
      <c r="L185" s="129"/>
      <c r="V185" s="129"/>
      <c r="AF185" s="129"/>
      <c r="AP185" s="129"/>
      <c r="AZ185" s="129"/>
      <c r="BA185" s="129"/>
      <c r="BB185" s="129"/>
      <c r="BC185" s="129"/>
      <c r="BD185" s="129"/>
      <c r="BE185" s="129"/>
      <c r="BF185" s="129"/>
      <c r="BG185" s="129"/>
      <c r="BJ185" s="129"/>
      <c r="BT185" s="129"/>
      <c r="CD185" s="129"/>
      <c r="CN185" s="129"/>
      <c r="CX185" s="129"/>
      <c r="DH185" s="129"/>
      <c r="DR185" s="129"/>
      <c r="EB185" s="129"/>
      <c r="EL185" s="129"/>
      <c r="EV185" s="129"/>
      <c r="FF185" s="129"/>
      <c r="FP185" s="129"/>
      <c r="FZ185" s="129"/>
      <c r="GJ185" s="129"/>
      <c r="GT185" s="129"/>
      <c r="HD185" s="129"/>
      <c r="HN185" s="129"/>
      <c r="HX185" s="129"/>
      <c r="IH185" s="129"/>
    </row>
    <row xmlns:x14ac="http://schemas.microsoft.com/office/spreadsheetml/2009/9/ac" r="186" s="3" customFormat="true" x14ac:dyDescent="0.25">
      <c r="A186" s="411"/>
      <c r="B186" s="129"/>
      <c r="L186" s="129"/>
      <c r="V186" s="129"/>
      <c r="AF186" s="129"/>
      <c r="AP186" s="129"/>
      <c r="AZ186" s="129"/>
      <c r="BA186" s="129"/>
      <c r="BB186" s="129"/>
      <c r="BC186" s="129"/>
      <c r="BD186" s="129"/>
      <c r="BE186" s="129"/>
      <c r="BF186" s="129"/>
      <c r="BG186" s="129"/>
      <c r="BJ186" s="129"/>
      <c r="BT186" s="129"/>
      <c r="CD186" s="129"/>
      <c r="CN186" s="129"/>
      <c r="CX186" s="129"/>
      <c r="DH186" s="129"/>
      <c r="DR186" s="129"/>
      <c r="EB186" s="129"/>
      <c r="EL186" s="129"/>
      <c r="EV186" s="129"/>
      <c r="FF186" s="129"/>
      <c r="FP186" s="129"/>
      <c r="FZ186" s="129"/>
      <c r="GJ186" s="129"/>
      <c r="GT186" s="129"/>
      <c r="HD186" s="129"/>
      <c r="HN186" s="129"/>
      <c r="HX186" s="129"/>
      <c r="IH186" s="129"/>
    </row>
    <row xmlns:x14ac="http://schemas.microsoft.com/office/spreadsheetml/2009/9/ac" r="187" s="3" customFormat="true" x14ac:dyDescent="0.25">
      <c r="A187" s="411"/>
      <c r="B187" s="129"/>
      <c r="L187" s="129"/>
      <c r="V187" s="129"/>
      <c r="AF187" s="129"/>
      <c r="AP187" s="129"/>
      <c r="AZ187" s="129"/>
      <c r="BA187" s="129"/>
      <c r="BB187" s="129"/>
      <c r="BC187" s="129"/>
      <c r="BD187" s="129"/>
      <c r="BE187" s="129"/>
      <c r="BF187" s="129"/>
      <c r="BG187" s="129"/>
      <c r="BJ187" s="129"/>
      <c r="BT187" s="129"/>
      <c r="CD187" s="129"/>
      <c r="CN187" s="129"/>
      <c r="CX187" s="129"/>
      <c r="DH187" s="129"/>
      <c r="DR187" s="129"/>
      <c r="EB187" s="129"/>
      <c r="EL187" s="129"/>
      <c r="EV187" s="129"/>
      <c r="FF187" s="129"/>
      <c r="FP187" s="129"/>
      <c r="FZ187" s="129"/>
      <c r="GJ187" s="129"/>
      <c r="GT187" s="129"/>
      <c r="HD187" s="129"/>
      <c r="HN187" s="129"/>
      <c r="HX187" s="129"/>
      <c r="IH187" s="129"/>
    </row>
    <row xmlns:x14ac="http://schemas.microsoft.com/office/spreadsheetml/2009/9/ac" r="188" s="3" customFormat="true" x14ac:dyDescent="0.25">
      <c r="A188" s="411"/>
      <c r="B188" s="129"/>
      <c r="L188" s="129"/>
      <c r="V188" s="129"/>
      <c r="AF188" s="129"/>
      <c r="AP188" s="129"/>
      <c r="AZ188" s="129"/>
      <c r="BA188" s="129"/>
      <c r="BB188" s="129"/>
      <c r="BC188" s="129"/>
      <c r="BD188" s="129"/>
      <c r="BE188" s="129"/>
      <c r="BF188" s="129"/>
      <c r="BG188" s="129"/>
      <c r="BJ188" s="129"/>
      <c r="BT188" s="129"/>
      <c r="CD188" s="129"/>
      <c r="CN188" s="129"/>
      <c r="CX188" s="129"/>
      <c r="DH188" s="129"/>
      <c r="DR188" s="129"/>
      <c r="EB188" s="129"/>
      <c r="EL188" s="129"/>
      <c r="EV188" s="129"/>
      <c r="FF188" s="129"/>
      <c r="FP188" s="129"/>
      <c r="FZ188" s="129"/>
      <c r="GJ188" s="129"/>
      <c r="GT188" s="129"/>
      <c r="HD188" s="129"/>
      <c r="HN188" s="129"/>
      <c r="HX188" s="129"/>
      <c r="IH188" s="129"/>
    </row>
    <row xmlns:x14ac="http://schemas.microsoft.com/office/spreadsheetml/2009/9/ac" r="189" s="3" customFormat="true" x14ac:dyDescent="0.25">
      <c r="A189" s="411"/>
      <c r="B189" s="129"/>
      <c r="L189" s="129"/>
      <c r="V189" s="129"/>
      <c r="AF189" s="129"/>
      <c r="AP189" s="129"/>
      <c r="AZ189" s="129"/>
      <c r="BA189" s="129"/>
      <c r="BB189" s="129"/>
      <c r="BC189" s="129"/>
      <c r="BD189" s="129"/>
      <c r="BE189" s="129"/>
      <c r="BF189" s="129"/>
      <c r="BG189" s="129"/>
      <c r="BJ189" s="129"/>
      <c r="BT189" s="129"/>
      <c r="CD189" s="129"/>
      <c r="CN189" s="129"/>
      <c r="CX189" s="129"/>
      <c r="DH189" s="129"/>
      <c r="DR189" s="129"/>
      <c r="EB189" s="129"/>
      <c r="EL189" s="129"/>
      <c r="EV189" s="129"/>
      <c r="FF189" s="129"/>
      <c r="FP189" s="129"/>
      <c r="FZ189" s="129"/>
      <c r="GJ189" s="129"/>
      <c r="GT189" s="129"/>
      <c r="HD189" s="129"/>
      <c r="HN189" s="129"/>
      <c r="HX189" s="129"/>
      <c r="IH189" s="129"/>
    </row>
    <row xmlns:x14ac="http://schemas.microsoft.com/office/spreadsheetml/2009/9/ac" r="190" s="3" customFormat="true" x14ac:dyDescent="0.25">
      <c r="A190" s="411"/>
      <c r="B190" s="129"/>
      <c r="L190" s="129"/>
      <c r="V190" s="129"/>
      <c r="AF190" s="129"/>
      <c r="AP190" s="129"/>
      <c r="AZ190" s="129"/>
      <c r="BA190" s="129"/>
      <c r="BB190" s="129"/>
      <c r="BC190" s="129"/>
      <c r="BD190" s="129"/>
      <c r="BE190" s="129"/>
      <c r="BF190" s="129"/>
      <c r="BG190" s="129"/>
      <c r="BJ190" s="129"/>
      <c r="BT190" s="129"/>
      <c r="CD190" s="129"/>
      <c r="CN190" s="129"/>
      <c r="CX190" s="129"/>
      <c r="DH190" s="129"/>
      <c r="DR190" s="129"/>
      <c r="EB190" s="129"/>
      <c r="EL190" s="129"/>
      <c r="EV190" s="129"/>
      <c r="FF190" s="129"/>
      <c r="FP190" s="129"/>
      <c r="FZ190" s="129"/>
      <c r="GJ190" s="129"/>
      <c r="GT190" s="129"/>
      <c r="HD190" s="129"/>
      <c r="HN190" s="129"/>
      <c r="HX190" s="129"/>
      <c r="IH190" s="129"/>
    </row>
    <row xmlns:x14ac="http://schemas.microsoft.com/office/spreadsheetml/2009/9/ac" r="191" s="3" customFormat="true" x14ac:dyDescent="0.25">
      <c r="A191" s="411"/>
      <c r="B191" s="129"/>
      <c r="L191" s="129"/>
      <c r="V191" s="129"/>
      <c r="AF191" s="129"/>
      <c r="AP191" s="129"/>
      <c r="AZ191" s="129"/>
      <c r="BA191" s="129"/>
      <c r="BB191" s="129"/>
      <c r="BC191" s="129"/>
      <c r="BD191" s="129"/>
      <c r="BE191" s="129"/>
      <c r="BF191" s="129"/>
      <c r="BG191" s="129"/>
      <c r="BJ191" s="129"/>
      <c r="BT191" s="129"/>
      <c r="CD191" s="129"/>
      <c r="CN191" s="129"/>
      <c r="CX191" s="129"/>
      <c r="DH191" s="129"/>
      <c r="DR191" s="129"/>
      <c r="EB191" s="129"/>
      <c r="EL191" s="129"/>
      <c r="EV191" s="129"/>
      <c r="FF191" s="129"/>
      <c r="FP191" s="129"/>
      <c r="FZ191" s="129"/>
      <c r="GJ191" s="129"/>
      <c r="GT191" s="129"/>
      <c r="HD191" s="129"/>
      <c r="HN191" s="129"/>
      <c r="HX191" s="129"/>
      <c r="IH191" s="129"/>
    </row>
    <row xmlns:x14ac="http://schemas.microsoft.com/office/spreadsheetml/2009/9/ac" r="192" s="3" customFormat="true" x14ac:dyDescent="0.25">
      <c r="A192" s="411"/>
      <c r="B192" s="129"/>
      <c r="L192" s="129"/>
      <c r="V192" s="129"/>
      <c r="AF192" s="129"/>
      <c r="AP192" s="129"/>
      <c r="AZ192" s="129"/>
      <c r="BA192" s="129"/>
      <c r="BB192" s="129"/>
      <c r="BC192" s="129"/>
      <c r="BD192" s="129"/>
      <c r="BE192" s="129"/>
      <c r="BF192" s="129"/>
      <c r="BG192" s="129"/>
      <c r="BJ192" s="129"/>
      <c r="BT192" s="129"/>
      <c r="CD192" s="129"/>
      <c r="CN192" s="129"/>
      <c r="CX192" s="129"/>
      <c r="DH192" s="129"/>
      <c r="DR192" s="129"/>
      <c r="EB192" s="129"/>
      <c r="EL192" s="129"/>
      <c r="EV192" s="129"/>
      <c r="FF192" s="129"/>
      <c r="FP192" s="129"/>
      <c r="FZ192" s="129"/>
      <c r="GJ192" s="129"/>
      <c r="GT192" s="129"/>
      <c r="HD192" s="129"/>
      <c r="HN192" s="129"/>
      <c r="HX192" s="129"/>
      <c r="IH192" s="129"/>
    </row>
    <row xmlns:x14ac="http://schemas.microsoft.com/office/spreadsheetml/2009/9/ac" r="193" s="3" customFormat="true" x14ac:dyDescent="0.25">
      <c r="A193" s="411"/>
      <c r="B193" s="129"/>
      <c r="L193" s="129"/>
      <c r="V193" s="129"/>
      <c r="AF193" s="129"/>
      <c r="AP193" s="129"/>
      <c r="AZ193" s="129"/>
      <c r="BA193" s="129"/>
      <c r="BB193" s="129"/>
      <c r="BC193" s="129"/>
      <c r="BD193" s="129"/>
      <c r="BE193" s="129"/>
      <c r="BF193" s="129"/>
      <c r="BG193" s="129"/>
      <c r="BJ193" s="129"/>
      <c r="BT193" s="129"/>
      <c r="CD193" s="129"/>
      <c r="CN193" s="129"/>
      <c r="CX193" s="129"/>
      <c r="DH193" s="129"/>
      <c r="DR193" s="129"/>
      <c r="EB193" s="129"/>
      <c r="EL193" s="129"/>
      <c r="EV193" s="129"/>
      <c r="FF193" s="129"/>
      <c r="FP193" s="129"/>
      <c r="FZ193" s="129"/>
      <c r="GJ193" s="129"/>
      <c r="GT193" s="129"/>
      <c r="HD193" s="129"/>
      <c r="HN193" s="129"/>
      <c r="HX193" s="129"/>
      <c r="IH193" s="129"/>
    </row>
    <row xmlns:x14ac="http://schemas.microsoft.com/office/spreadsheetml/2009/9/ac" r="194" s="3" customFormat="true" x14ac:dyDescent="0.25">
      <c r="A194" s="411"/>
      <c r="B194" s="129"/>
      <c r="L194" s="129"/>
      <c r="V194" s="129"/>
      <c r="AF194" s="129"/>
      <c r="AP194" s="129"/>
      <c r="AZ194" s="129"/>
      <c r="BA194" s="129"/>
      <c r="BB194" s="129"/>
      <c r="BC194" s="129"/>
      <c r="BD194" s="129"/>
      <c r="BE194" s="129"/>
      <c r="BF194" s="129"/>
      <c r="BG194" s="129"/>
      <c r="BJ194" s="129"/>
      <c r="BT194" s="129"/>
      <c r="CD194" s="129"/>
      <c r="CN194" s="129"/>
      <c r="CX194" s="129"/>
      <c r="DH194" s="129"/>
      <c r="DR194" s="129"/>
      <c r="EB194" s="129"/>
      <c r="EL194" s="129"/>
      <c r="EV194" s="129"/>
      <c r="FF194" s="129"/>
      <c r="FP194" s="129"/>
      <c r="FZ194" s="129"/>
      <c r="GJ194" s="129"/>
      <c r="GT194" s="129"/>
      <c r="HD194" s="129"/>
      <c r="HN194" s="129"/>
      <c r="HX194" s="129"/>
      <c r="IH194" s="129"/>
    </row>
    <row xmlns:x14ac="http://schemas.microsoft.com/office/spreadsheetml/2009/9/ac" r="195" s="3" customFormat="true" x14ac:dyDescent="0.25">
      <c r="A195" s="411"/>
      <c r="B195" s="129"/>
      <c r="L195" s="129"/>
      <c r="V195" s="129"/>
      <c r="AF195" s="129"/>
      <c r="AP195" s="129"/>
      <c r="AZ195" s="129"/>
      <c r="BA195" s="129"/>
      <c r="BB195" s="129"/>
      <c r="BC195" s="129"/>
      <c r="BD195" s="129"/>
      <c r="BE195" s="129"/>
      <c r="BF195" s="129"/>
      <c r="BG195" s="129"/>
      <c r="BJ195" s="129"/>
      <c r="BT195" s="129"/>
      <c r="CD195" s="129"/>
      <c r="CN195" s="129"/>
      <c r="CX195" s="129"/>
      <c r="DH195" s="129"/>
      <c r="DR195" s="129"/>
      <c r="EB195" s="129"/>
      <c r="EL195" s="129"/>
      <c r="EV195" s="129"/>
      <c r="FF195" s="129"/>
      <c r="FP195" s="129"/>
      <c r="FZ195" s="129"/>
      <c r="GJ195" s="129"/>
      <c r="GT195" s="129"/>
      <c r="HD195" s="129"/>
      <c r="HN195" s="129"/>
      <c r="HX195" s="129"/>
      <c r="IH195" s="129"/>
    </row>
    <row xmlns:x14ac="http://schemas.microsoft.com/office/spreadsheetml/2009/9/ac" r="196" s="3" customFormat="true" x14ac:dyDescent="0.25">
      <c r="A196" s="411"/>
      <c r="B196" s="129"/>
      <c r="L196" s="129"/>
      <c r="V196" s="129"/>
      <c r="AF196" s="129"/>
      <c r="AP196" s="129"/>
      <c r="AZ196" s="129"/>
      <c r="BA196" s="129"/>
      <c r="BB196" s="129"/>
      <c r="BC196" s="129"/>
      <c r="BD196" s="129"/>
      <c r="BE196" s="129"/>
      <c r="BF196" s="129"/>
      <c r="BG196" s="129"/>
      <c r="BJ196" s="129"/>
      <c r="BT196" s="129"/>
      <c r="CD196" s="129"/>
      <c r="CN196" s="129"/>
      <c r="CX196" s="129"/>
      <c r="DH196" s="129"/>
      <c r="DR196" s="129"/>
      <c r="EB196" s="129"/>
      <c r="EL196" s="129"/>
      <c r="EV196" s="129"/>
      <c r="FF196" s="129"/>
      <c r="FP196" s="129"/>
      <c r="FZ196" s="129"/>
      <c r="GJ196" s="129"/>
      <c r="GT196" s="129"/>
      <c r="HD196" s="129"/>
      <c r="HN196" s="129"/>
      <c r="HX196" s="129"/>
      <c r="IH196" s="129"/>
    </row>
    <row xmlns:x14ac="http://schemas.microsoft.com/office/spreadsheetml/2009/9/ac" r="197" s="3" customFormat="true" x14ac:dyDescent="0.25">
      <c r="A197" s="411"/>
      <c r="B197" s="129"/>
      <c r="L197" s="129"/>
      <c r="V197" s="129"/>
      <c r="AF197" s="129"/>
      <c r="AP197" s="129"/>
      <c r="AZ197" s="129"/>
      <c r="BA197" s="129"/>
      <c r="BB197" s="129"/>
      <c r="BC197" s="129"/>
      <c r="BD197" s="129"/>
      <c r="BE197" s="129"/>
      <c r="BF197" s="129"/>
      <c r="BG197" s="129"/>
      <c r="BJ197" s="129"/>
      <c r="BT197" s="129"/>
      <c r="CD197" s="129"/>
      <c r="CN197" s="129"/>
      <c r="CX197" s="129"/>
      <c r="DH197" s="129"/>
      <c r="DR197" s="129"/>
      <c r="EB197" s="129"/>
      <c r="EL197" s="129"/>
      <c r="EV197" s="129"/>
      <c r="FF197" s="129"/>
      <c r="FP197" s="129"/>
      <c r="FZ197" s="129"/>
      <c r="GJ197" s="129"/>
      <c r="GT197" s="129"/>
      <c r="HD197" s="129"/>
      <c r="HN197" s="129"/>
      <c r="HX197" s="129"/>
      <c r="IH197" s="129"/>
    </row>
    <row xmlns:x14ac="http://schemas.microsoft.com/office/spreadsheetml/2009/9/ac" r="198" s="3" customFormat="true" x14ac:dyDescent="0.25">
      <c r="A198" s="411"/>
      <c r="B198" s="129"/>
      <c r="L198" s="129"/>
      <c r="V198" s="129"/>
      <c r="AF198" s="129"/>
      <c r="AP198" s="129"/>
      <c r="AZ198" s="129"/>
      <c r="BA198" s="129"/>
      <c r="BB198" s="129"/>
      <c r="BC198" s="129"/>
      <c r="BD198" s="129"/>
      <c r="BE198" s="129"/>
      <c r="BF198" s="129"/>
      <c r="BG198" s="129"/>
      <c r="BJ198" s="129"/>
      <c r="BT198" s="129"/>
      <c r="CD198" s="129"/>
      <c r="CN198" s="129"/>
      <c r="CX198" s="129"/>
      <c r="DH198" s="129"/>
      <c r="DR198" s="129"/>
      <c r="EB198" s="129"/>
      <c r="EL198" s="129"/>
      <c r="EV198" s="129"/>
      <c r="FF198" s="129"/>
      <c r="FP198" s="129"/>
      <c r="FZ198" s="129"/>
      <c r="GJ198" s="129"/>
      <c r="GT198" s="129"/>
      <c r="HD198" s="129"/>
      <c r="HN198" s="129"/>
      <c r="HX198" s="129"/>
      <c r="IH198" s="129"/>
    </row>
    <row xmlns:x14ac="http://schemas.microsoft.com/office/spreadsheetml/2009/9/ac" r="199" s="3" customFormat="true" x14ac:dyDescent="0.25">
      <c r="A199" s="411"/>
      <c r="B199" s="129"/>
      <c r="L199" s="129"/>
      <c r="V199" s="129"/>
      <c r="AF199" s="129"/>
      <c r="AP199" s="129"/>
      <c r="AZ199" s="129"/>
      <c r="BA199" s="129"/>
      <c r="BB199" s="129"/>
      <c r="BC199" s="129"/>
      <c r="BD199" s="129"/>
      <c r="BE199" s="129"/>
      <c r="BF199" s="129"/>
      <c r="BG199" s="129"/>
      <c r="BJ199" s="129"/>
      <c r="BT199" s="129"/>
      <c r="CD199" s="129"/>
      <c r="CN199" s="129"/>
      <c r="CX199" s="129"/>
      <c r="DH199" s="129"/>
      <c r="DR199" s="129"/>
      <c r="EB199" s="129"/>
      <c r="EL199" s="129"/>
      <c r="EV199" s="129"/>
      <c r="FF199" s="129"/>
      <c r="FP199" s="129"/>
      <c r="FZ199" s="129"/>
      <c r="GJ199" s="129"/>
      <c r="GT199" s="129"/>
      <c r="HD199" s="129"/>
      <c r="HN199" s="129"/>
      <c r="HX199" s="129"/>
      <c r="IH199" s="129"/>
    </row>
    <row xmlns:x14ac="http://schemas.microsoft.com/office/spreadsheetml/2009/9/ac" r="200" s="3" customFormat="true" x14ac:dyDescent="0.25">
      <c r="A200" s="411"/>
      <c r="B200" s="129"/>
      <c r="L200" s="129"/>
      <c r="V200" s="129"/>
      <c r="AF200" s="129"/>
      <c r="AP200" s="129"/>
      <c r="AZ200" s="129"/>
      <c r="BA200" s="129"/>
      <c r="BB200" s="129"/>
      <c r="BC200" s="129"/>
      <c r="BD200" s="129"/>
      <c r="BE200" s="129"/>
      <c r="BF200" s="129"/>
      <c r="BG200" s="129"/>
      <c r="BJ200" s="129"/>
      <c r="BT200" s="129"/>
      <c r="CD200" s="129"/>
      <c r="CN200" s="129"/>
      <c r="CX200" s="129"/>
      <c r="DH200" s="129"/>
      <c r="DR200" s="129"/>
      <c r="EB200" s="129"/>
      <c r="EL200" s="129"/>
      <c r="EV200" s="129"/>
      <c r="FF200" s="129"/>
      <c r="FP200" s="129"/>
      <c r="FZ200" s="129"/>
      <c r="GJ200" s="129"/>
      <c r="GT200" s="129"/>
      <c r="HD200" s="129"/>
      <c r="HN200" s="129"/>
      <c r="HX200" s="129"/>
      <c r="IH200" s="129"/>
    </row>
    <row xmlns:x14ac="http://schemas.microsoft.com/office/spreadsheetml/2009/9/ac" r="201" s="3" customFormat="true" x14ac:dyDescent="0.25">
      <c r="A201" s="411"/>
      <c r="B201" s="129"/>
      <c r="L201" s="129"/>
      <c r="V201" s="129"/>
      <c r="AF201" s="129"/>
      <c r="AP201" s="129"/>
      <c r="AZ201" s="129"/>
      <c r="BA201" s="129"/>
      <c r="BB201" s="129"/>
      <c r="BC201" s="129"/>
      <c r="BD201" s="129"/>
      <c r="BE201" s="129"/>
      <c r="BF201" s="129"/>
      <c r="BG201" s="129"/>
      <c r="BJ201" s="129"/>
      <c r="BT201" s="129"/>
      <c r="CD201" s="129"/>
      <c r="CN201" s="129"/>
      <c r="CX201" s="129"/>
      <c r="DH201" s="129"/>
      <c r="DR201" s="129"/>
      <c r="EB201" s="129"/>
      <c r="EL201" s="129"/>
      <c r="EV201" s="129"/>
      <c r="FF201" s="129"/>
      <c r="FP201" s="129"/>
      <c r="FZ201" s="129"/>
      <c r="GJ201" s="129"/>
      <c r="GT201" s="129"/>
      <c r="HD201" s="129"/>
      <c r="HN201" s="129"/>
      <c r="HX201" s="129"/>
      <c r="IH201" s="129"/>
    </row>
    <row xmlns:x14ac="http://schemas.microsoft.com/office/spreadsheetml/2009/9/ac" r="202" s="3" customFormat="true" x14ac:dyDescent="0.25">
      <c r="A202" s="411"/>
      <c r="B202" s="129"/>
      <c r="L202" s="129"/>
      <c r="V202" s="129"/>
      <c r="AF202" s="129"/>
      <c r="AP202" s="129"/>
      <c r="AZ202" s="129"/>
      <c r="BA202" s="129"/>
      <c r="BB202" s="129"/>
      <c r="BC202" s="129"/>
      <c r="BD202" s="129"/>
      <c r="BE202" s="129"/>
      <c r="BF202" s="129"/>
      <c r="BG202" s="129"/>
      <c r="BJ202" s="129"/>
      <c r="BT202" s="129"/>
      <c r="CD202" s="129"/>
      <c r="CN202" s="129"/>
      <c r="CX202" s="129"/>
      <c r="DH202" s="129"/>
      <c r="DR202" s="129"/>
      <c r="EB202" s="129"/>
      <c r="EL202" s="129"/>
      <c r="EV202" s="129"/>
      <c r="FF202" s="129"/>
      <c r="FP202" s="129"/>
      <c r="FZ202" s="129"/>
      <c r="GJ202" s="129"/>
      <c r="GT202" s="129"/>
      <c r="HD202" s="129"/>
      <c r="HN202" s="129"/>
      <c r="HX202" s="129"/>
      <c r="IH202" s="129"/>
    </row>
    <row xmlns:x14ac="http://schemas.microsoft.com/office/spreadsheetml/2009/9/ac" r="203" s="3" customFormat="true" x14ac:dyDescent="0.25">
      <c r="A203" s="411"/>
      <c r="B203" s="129"/>
      <c r="L203" s="129"/>
      <c r="V203" s="129"/>
      <c r="AF203" s="129"/>
      <c r="AP203" s="129"/>
      <c r="AZ203" s="129"/>
      <c r="BA203" s="129"/>
      <c r="BB203" s="129"/>
      <c r="BC203" s="129"/>
      <c r="BD203" s="129"/>
      <c r="BE203" s="129"/>
      <c r="BF203" s="129"/>
      <c r="BG203" s="129"/>
      <c r="BJ203" s="129"/>
      <c r="BT203" s="129"/>
      <c r="CD203" s="129"/>
      <c r="CN203" s="129"/>
      <c r="CX203" s="129"/>
      <c r="DH203" s="129"/>
      <c r="DR203" s="129"/>
      <c r="EB203" s="129"/>
      <c r="EL203" s="129"/>
      <c r="EV203" s="129"/>
      <c r="FF203" s="129"/>
      <c r="FP203" s="129"/>
      <c r="FZ203" s="129"/>
      <c r="GJ203" s="129"/>
      <c r="GT203" s="129"/>
      <c r="HD203" s="129"/>
      <c r="HN203" s="129"/>
      <c r="HX203" s="129"/>
      <c r="IH203" s="129"/>
    </row>
    <row xmlns:x14ac="http://schemas.microsoft.com/office/spreadsheetml/2009/9/ac" r="204" s="3" customFormat="true" x14ac:dyDescent="0.25">
      <c r="A204" s="411"/>
      <c r="B204" s="129"/>
      <c r="L204" s="129"/>
      <c r="V204" s="129"/>
      <c r="AF204" s="129"/>
      <c r="AP204" s="129"/>
      <c r="AZ204" s="129"/>
      <c r="BA204" s="129"/>
      <c r="BB204" s="129"/>
      <c r="BC204" s="129"/>
      <c r="BD204" s="129"/>
      <c r="BE204" s="129"/>
      <c r="BF204" s="129"/>
      <c r="BG204" s="129"/>
      <c r="BJ204" s="129"/>
      <c r="BT204" s="129"/>
      <c r="CD204" s="129"/>
      <c r="CN204" s="129"/>
      <c r="CX204" s="129"/>
      <c r="DH204" s="129"/>
      <c r="DR204" s="129"/>
      <c r="EB204" s="129"/>
      <c r="EL204" s="129"/>
      <c r="EV204" s="129"/>
      <c r="FF204" s="129"/>
      <c r="FP204" s="129"/>
      <c r="FZ204" s="129"/>
      <c r="GJ204" s="129"/>
      <c r="GT204" s="129"/>
      <c r="HD204" s="129"/>
      <c r="HN204" s="129"/>
      <c r="HX204" s="129"/>
      <c r="IH204" s="129"/>
    </row>
    <row xmlns:x14ac="http://schemas.microsoft.com/office/spreadsheetml/2009/9/ac" r="205" s="3" customFormat="true" x14ac:dyDescent="0.25">
      <c r="A205" s="411"/>
      <c r="B205" s="129"/>
      <c r="L205" s="129"/>
      <c r="V205" s="129"/>
      <c r="AF205" s="129"/>
      <c r="AP205" s="129"/>
      <c r="AZ205" s="129"/>
      <c r="BA205" s="129"/>
      <c r="BB205" s="129"/>
      <c r="BC205" s="129"/>
      <c r="BD205" s="129"/>
      <c r="BE205" s="129"/>
      <c r="BF205" s="129"/>
      <c r="BG205" s="129"/>
      <c r="BJ205" s="129"/>
      <c r="BT205" s="129"/>
      <c r="CD205" s="129"/>
      <c r="CN205" s="129"/>
      <c r="CX205" s="129"/>
      <c r="DH205" s="129"/>
      <c r="DR205" s="129"/>
      <c r="EB205" s="129"/>
      <c r="EL205" s="129"/>
      <c r="EV205" s="129"/>
      <c r="FF205" s="129"/>
      <c r="FP205" s="129"/>
      <c r="FZ205" s="129"/>
      <c r="GJ205" s="129"/>
      <c r="GT205" s="129"/>
      <c r="HD205" s="129"/>
      <c r="HN205" s="129"/>
      <c r="HX205" s="129"/>
      <c r="IH205" s="129"/>
    </row>
    <row xmlns:x14ac="http://schemas.microsoft.com/office/spreadsheetml/2009/9/ac" r="206" s="3" customFormat="true" x14ac:dyDescent="0.25">
      <c r="A206" s="411"/>
      <c r="B206" s="129"/>
      <c r="L206" s="129"/>
      <c r="V206" s="129"/>
      <c r="AF206" s="129"/>
      <c r="AP206" s="129"/>
      <c r="AZ206" s="129"/>
      <c r="BA206" s="129"/>
      <c r="BB206" s="129"/>
      <c r="BC206" s="129"/>
      <c r="BD206" s="129"/>
      <c r="BE206" s="129"/>
      <c r="BF206" s="129"/>
      <c r="BG206" s="129"/>
      <c r="BJ206" s="129"/>
      <c r="BT206" s="129"/>
      <c r="CD206" s="129"/>
      <c r="CN206" s="129"/>
      <c r="CX206" s="129"/>
      <c r="DH206" s="129"/>
      <c r="DR206" s="129"/>
      <c r="EB206" s="129"/>
      <c r="EL206" s="129"/>
      <c r="EV206" s="129"/>
      <c r="FF206" s="129"/>
      <c r="FP206" s="129"/>
      <c r="FZ206" s="129"/>
      <c r="GJ206" s="129"/>
      <c r="GT206" s="129"/>
      <c r="HD206" s="129"/>
      <c r="HN206" s="129"/>
      <c r="HX206" s="129"/>
      <c r="IH206" s="129"/>
    </row>
    <row xmlns:x14ac="http://schemas.microsoft.com/office/spreadsheetml/2009/9/ac" r="207" s="3" customFormat="true" x14ac:dyDescent="0.25">
      <c r="A207" s="411"/>
      <c r="B207" s="129"/>
      <c r="L207" s="129"/>
      <c r="V207" s="129"/>
      <c r="AF207" s="129"/>
      <c r="AP207" s="129"/>
      <c r="AZ207" s="129"/>
      <c r="BA207" s="129"/>
      <c r="BB207" s="129"/>
      <c r="BC207" s="129"/>
      <c r="BD207" s="129"/>
      <c r="BE207" s="129"/>
      <c r="BF207" s="129"/>
      <c r="BG207" s="129"/>
      <c r="BJ207" s="129"/>
      <c r="BT207" s="129"/>
      <c r="CD207" s="129"/>
      <c r="CN207" s="129"/>
      <c r="CX207" s="129"/>
      <c r="DH207" s="129"/>
      <c r="DR207" s="129"/>
      <c r="EB207" s="129"/>
      <c r="EL207" s="129"/>
      <c r="EV207" s="129"/>
      <c r="FF207" s="129"/>
      <c r="FP207" s="129"/>
      <c r="FZ207" s="129"/>
      <c r="GJ207" s="129"/>
      <c r="GT207" s="129"/>
      <c r="HD207" s="129"/>
      <c r="HN207" s="129"/>
      <c r="HX207" s="129"/>
      <c r="IH207" s="129"/>
    </row>
    <row xmlns:x14ac="http://schemas.microsoft.com/office/spreadsheetml/2009/9/ac" r="208" s="3" customFormat="true" x14ac:dyDescent="0.25">
      <c r="A208" s="411"/>
      <c r="B208" s="129"/>
      <c r="L208" s="129"/>
      <c r="V208" s="129"/>
      <c r="AF208" s="129"/>
      <c r="AP208" s="129"/>
      <c r="AZ208" s="129"/>
      <c r="BA208" s="129"/>
      <c r="BB208" s="129"/>
      <c r="BC208" s="129"/>
      <c r="BD208" s="129"/>
      <c r="BE208" s="129"/>
      <c r="BF208" s="129"/>
      <c r="BG208" s="129"/>
      <c r="BJ208" s="129"/>
      <c r="BT208" s="129"/>
      <c r="CD208" s="129"/>
      <c r="CN208" s="129"/>
      <c r="CX208" s="129"/>
      <c r="DH208" s="129"/>
      <c r="DR208" s="129"/>
      <c r="EB208" s="129"/>
      <c r="EL208" s="129"/>
      <c r="EV208" s="129"/>
      <c r="FF208" s="129"/>
      <c r="FP208" s="129"/>
      <c r="FZ208" s="129"/>
      <c r="GJ208" s="129"/>
      <c r="GT208" s="129"/>
      <c r="HD208" s="129"/>
      <c r="HN208" s="129"/>
      <c r="HX208" s="129"/>
      <c r="IH208" s="129"/>
    </row>
    <row xmlns:x14ac="http://schemas.microsoft.com/office/spreadsheetml/2009/9/ac" r="209" s="3" customFormat="true" x14ac:dyDescent="0.25">
      <c r="A209" s="411"/>
      <c r="B209" s="129"/>
      <c r="L209" s="129"/>
      <c r="V209" s="129"/>
      <c r="AF209" s="129"/>
      <c r="AP209" s="129"/>
      <c r="AZ209" s="129"/>
      <c r="BA209" s="129"/>
      <c r="BB209" s="129"/>
      <c r="BC209" s="129"/>
      <c r="BD209" s="129"/>
      <c r="BE209" s="129"/>
      <c r="BF209" s="129"/>
      <c r="BG209" s="129"/>
      <c r="BJ209" s="129"/>
      <c r="BT209" s="129"/>
      <c r="CD209" s="129"/>
      <c r="CN209" s="129"/>
      <c r="CX209" s="129"/>
      <c r="DH209" s="129"/>
      <c r="DR209" s="129"/>
      <c r="EB209" s="129"/>
      <c r="EL209" s="129"/>
      <c r="EV209" s="129"/>
      <c r="FF209" s="129"/>
      <c r="FP209" s="129"/>
      <c r="FZ209" s="129"/>
      <c r="GJ209" s="129"/>
      <c r="GT209" s="129"/>
      <c r="HD209" s="129"/>
      <c r="HN209" s="129"/>
      <c r="HX209" s="129"/>
      <c r="IH209" s="129"/>
    </row>
    <row xmlns:x14ac="http://schemas.microsoft.com/office/spreadsheetml/2009/9/ac" r="210" s="3" customFormat="true" x14ac:dyDescent="0.25">
      <c r="A210" s="411"/>
      <c r="B210" s="129"/>
      <c r="L210" s="129"/>
      <c r="V210" s="129"/>
      <c r="AF210" s="129"/>
      <c r="AP210" s="129"/>
      <c r="AZ210" s="129"/>
      <c r="BA210" s="129"/>
      <c r="BB210" s="129"/>
      <c r="BC210" s="129"/>
      <c r="BD210" s="129"/>
      <c r="BE210" s="129"/>
      <c r="BF210" s="129"/>
      <c r="BG210" s="129"/>
      <c r="BJ210" s="129"/>
      <c r="BT210" s="129"/>
      <c r="CD210" s="129"/>
      <c r="CN210" s="129"/>
      <c r="CX210" s="129"/>
      <c r="DH210" s="129"/>
      <c r="DR210" s="129"/>
      <c r="EB210" s="129"/>
      <c r="EL210" s="129"/>
      <c r="EV210" s="129"/>
      <c r="FF210" s="129"/>
      <c r="FP210" s="129"/>
      <c r="FZ210" s="129"/>
      <c r="GJ210" s="129"/>
      <c r="GT210" s="129"/>
      <c r="HD210" s="129"/>
      <c r="HN210" s="129"/>
      <c r="HX210" s="129"/>
      <c r="IH210" s="129"/>
    </row>
    <row xmlns:x14ac="http://schemas.microsoft.com/office/spreadsheetml/2009/9/ac" r="211" s="3" customFormat="true" x14ac:dyDescent="0.25">
      <c r="A211" s="411"/>
      <c r="B211" s="129"/>
      <c r="L211" s="129"/>
      <c r="V211" s="129"/>
      <c r="AF211" s="129"/>
      <c r="AP211" s="129"/>
      <c r="AZ211" s="129"/>
      <c r="BA211" s="129"/>
      <c r="BB211" s="129"/>
      <c r="BC211" s="129"/>
      <c r="BD211" s="129"/>
      <c r="BE211" s="129"/>
      <c r="BF211" s="129"/>
      <c r="BG211" s="129"/>
      <c r="BJ211" s="129"/>
      <c r="BT211" s="129"/>
      <c r="CD211" s="129"/>
      <c r="CN211" s="129"/>
      <c r="CX211" s="129"/>
      <c r="DH211" s="129"/>
      <c r="DR211" s="129"/>
      <c r="EB211" s="129"/>
      <c r="EL211" s="129"/>
      <c r="EV211" s="129"/>
      <c r="FF211" s="129"/>
      <c r="FP211" s="129"/>
      <c r="FZ211" s="129"/>
      <c r="GJ211" s="129"/>
      <c r="GT211" s="129"/>
      <c r="HD211" s="129"/>
      <c r="HN211" s="129"/>
      <c r="HX211" s="129"/>
      <c r="IH211" s="129"/>
    </row>
    <row xmlns:x14ac="http://schemas.microsoft.com/office/spreadsheetml/2009/9/ac" r="212" s="3" customFormat="true" x14ac:dyDescent="0.25">
      <c r="A212" s="411"/>
      <c r="B212" s="129"/>
      <c r="L212" s="129"/>
      <c r="V212" s="129"/>
      <c r="AF212" s="129"/>
      <c r="AP212" s="129"/>
      <c r="AZ212" s="129"/>
      <c r="BA212" s="129"/>
      <c r="BB212" s="129"/>
      <c r="BC212" s="129"/>
      <c r="BD212" s="129"/>
      <c r="BE212" s="129"/>
      <c r="BF212" s="129"/>
      <c r="BG212" s="129"/>
      <c r="BJ212" s="129"/>
      <c r="BT212" s="129"/>
      <c r="CD212" s="129"/>
      <c r="CN212" s="129"/>
      <c r="CX212" s="129"/>
      <c r="DH212" s="129"/>
      <c r="DR212" s="129"/>
      <c r="EB212" s="129"/>
      <c r="EL212" s="129"/>
      <c r="EV212" s="129"/>
      <c r="FF212" s="129"/>
      <c r="FP212" s="129"/>
      <c r="FZ212" s="129"/>
      <c r="GJ212" s="129"/>
      <c r="GT212" s="129"/>
      <c r="HD212" s="129"/>
      <c r="HN212" s="129"/>
      <c r="HX212" s="129"/>
      <c r="IH212" s="129"/>
    </row>
    <row xmlns:x14ac="http://schemas.microsoft.com/office/spreadsheetml/2009/9/ac" r="213" s="3" customFormat="true" x14ac:dyDescent="0.25">
      <c r="A213" s="411"/>
      <c r="B213" s="129"/>
      <c r="L213" s="129"/>
      <c r="V213" s="129"/>
      <c r="AF213" s="129"/>
      <c r="AP213" s="129"/>
      <c r="AZ213" s="129"/>
      <c r="BA213" s="129"/>
      <c r="BB213" s="129"/>
      <c r="BC213" s="129"/>
      <c r="BD213" s="129"/>
      <c r="BE213" s="129"/>
      <c r="BF213" s="129"/>
      <c r="BG213" s="129"/>
      <c r="BJ213" s="129"/>
      <c r="BT213" s="129"/>
      <c r="CD213" s="129"/>
      <c r="CN213" s="129"/>
      <c r="CX213" s="129"/>
      <c r="DH213" s="129"/>
      <c r="DR213" s="129"/>
      <c r="EB213" s="129"/>
      <c r="EL213" s="129"/>
      <c r="EV213" s="129"/>
      <c r="FF213" s="129"/>
      <c r="FP213" s="129"/>
      <c r="FZ213" s="129"/>
      <c r="GJ213" s="129"/>
      <c r="GT213" s="129"/>
      <c r="HD213" s="129"/>
      <c r="HN213" s="129"/>
      <c r="HX213" s="129"/>
      <c r="IH213" s="129"/>
    </row>
    <row xmlns:x14ac="http://schemas.microsoft.com/office/spreadsheetml/2009/9/ac" r="214" s="3" customFormat="true" x14ac:dyDescent="0.25">
      <c r="A214" s="411"/>
      <c r="B214" s="129"/>
      <c r="L214" s="129"/>
      <c r="V214" s="129"/>
      <c r="AF214" s="129"/>
      <c r="AP214" s="129"/>
      <c r="AZ214" s="129"/>
      <c r="BA214" s="129"/>
      <c r="BB214" s="129"/>
      <c r="BC214" s="129"/>
      <c r="BD214" s="129"/>
      <c r="BE214" s="129"/>
      <c r="BF214" s="129"/>
      <c r="BG214" s="129"/>
      <c r="BJ214" s="129"/>
      <c r="BT214" s="129"/>
      <c r="CD214" s="129"/>
      <c r="CN214" s="129"/>
      <c r="CX214" s="129"/>
      <c r="DH214" s="129"/>
      <c r="DR214" s="129"/>
      <c r="EB214" s="129"/>
      <c r="EL214" s="129"/>
      <c r="EV214" s="129"/>
      <c r="FF214" s="129"/>
      <c r="FP214" s="129"/>
      <c r="FZ214" s="129"/>
      <c r="GJ214" s="129"/>
      <c r="GT214" s="129"/>
      <c r="HD214" s="129"/>
      <c r="HN214" s="129"/>
      <c r="HX214" s="129"/>
      <c r="IH214" s="129"/>
    </row>
    <row xmlns:x14ac="http://schemas.microsoft.com/office/spreadsheetml/2009/9/ac" r="215" s="3" customFormat="true" x14ac:dyDescent="0.25">
      <c r="A215" s="411"/>
      <c r="B215" s="129"/>
      <c r="L215" s="129"/>
      <c r="V215" s="129"/>
      <c r="AF215" s="129"/>
      <c r="AP215" s="129"/>
      <c r="AZ215" s="129"/>
      <c r="BA215" s="129"/>
      <c r="BB215" s="129"/>
      <c r="BC215" s="129"/>
      <c r="BD215" s="129"/>
      <c r="BE215" s="129"/>
      <c r="BF215" s="129"/>
      <c r="BG215" s="129"/>
      <c r="BJ215" s="129"/>
      <c r="BT215" s="129"/>
      <c r="CD215" s="129"/>
      <c r="CN215" s="129"/>
      <c r="CX215" s="129"/>
      <c r="DH215" s="129"/>
      <c r="DR215" s="129"/>
      <c r="EB215" s="129"/>
      <c r="EL215" s="129"/>
      <c r="EV215" s="129"/>
      <c r="FF215" s="129"/>
      <c r="FP215" s="129"/>
      <c r="FZ215" s="129"/>
      <c r="GJ215" s="129"/>
      <c r="GT215" s="129"/>
      <c r="HD215" s="129"/>
      <c r="HN215" s="129"/>
      <c r="HX215" s="129"/>
      <c r="IH215" s="129"/>
    </row>
    <row xmlns:x14ac="http://schemas.microsoft.com/office/spreadsheetml/2009/9/ac" r="216" s="3" customFormat="true" x14ac:dyDescent="0.25">
      <c r="A216" s="411"/>
      <c r="B216" s="129"/>
      <c r="L216" s="129"/>
      <c r="V216" s="129"/>
      <c r="AF216" s="129"/>
      <c r="AP216" s="129"/>
      <c r="AZ216" s="129"/>
      <c r="BA216" s="129"/>
      <c r="BB216" s="129"/>
      <c r="BC216" s="129"/>
      <c r="BD216" s="129"/>
      <c r="BE216" s="129"/>
      <c r="BF216" s="129"/>
      <c r="BG216" s="129"/>
      <c r="BJ216" s="129"/>
      <c r="BT216" s="129"/>
      <c r="CD216" s="129"/>
      <c r="CN216" s="129"/>
      <c r="CX216" s="129"/>
      <c r="DH216" s="129"/>
      <c r="DR216" s="129"/>
      <c r="EB216" s="129"/>
      <c r="EL216" s="129"/>
      <c r="EV216" s="129"/>
      <c r="FF216" s="129"/>
      <c r="FP216" s="129"/>
      <c r="FZ216" s="129"/>
      <c r="GJ216" s="129"/>
      <c r="GT216" s="129"/>
      <c r="HD216" s="129"/>
      <c r="HN216" s="129"/>
      <c r="HX216" s="129"/>
      <c r="IH216" s="129"/>
    </row>
    <row xmlns:x14ac="http://schemas.microsoft.com/office/spreadsheetml/2009/9/ac" r="217" s="3" customFormat="true" x14ac:dyDescent="0.25">
      <c r="A217" s="411"/>
      <c r="B217" s="129"/>
      <c r="L217" s="129"/>
      <c r="V217" s="129"/>
      <c r="AF217" s="129"/>
      <c r="AP217" s="129"/>
      <c r="AZ217" s="129"/>
      <c r="BA217" s="129"/>
      <c r="BB217" s="129"/>
      <c r="BC217" s="129"/>
      <c r="BD217" s="129"/>
      <c r="BE217" s="129"/>
      <c r="BF217" s="129"/>
      <c r="BG217" s="129"/>
      <c r="BJ217" s="129"/>
      <c r="BT217" s="129"/>
      <c r="CD217" s="129"/>
      <c r="CN217" s="129"/>
      <c r="CX217" s="129"/>
      <c r="DH217" s="129"/>
      <c r="DR217" s="129"/>
      <c r="EB217" s="129"/>
      <c r="EL217" s="129"/>
      <c r="EV217" s="129"/>
      <c r="FF217" s="129"/>
      <c r="FP217" s="129"/>
      <c r="FZ217" s="129"/>
      <c r="GJ217" s="129"/>
      <c r="GT217" s="129"/>
      <c r="HD217" s="129"/>
      <c r="HN217" s="129"/>
      <c r="HX217" s="129"/>
      <c r="IH217" s="129"/>
    </row>
    <row xmlns:x14ac="http://schemas.microsoft.com/office/spreadsheetml/2009/9/ac" r="218" s="3" customFormat="true" x14ac:dyDescent="0.25">
      <c r="A218" s="411"/>
      <c r="B218" s="129"/>
      <c r="L218" s="129"/>
      <c r="V218" s="129"/>
      <c r="AF218" s="129"/>
      <c r="AP218" s="129"/>
      <c r="AZ218" s="129"/>
      <c r="BA218" s="129"/>
      <c r="BB218" s="129"/>
      <c r="BC218" s="129"/>
      <c r="BD218" s="129"/>
      <c r="BE218" s="129"/>
      <c r="BF218" s="129"/>
      <c r="BG218" s="129"/>
      <c r="BJ218" s="129"/>
      <c r="BT218" s="129"/>
      <c r="CD218" s="129"/>
      <c r="CN218" s="129"/>
      <c r="CX218" s="129"/>
      <c r="DH218" s="129"/>
      <c r="DR218" s="129"/>
      <c r="EB218" s="129"/>
      <c r="EL218" s="129"/>
      <c r="EV218" s="129"/>
      <c r="FF218" s="129"/>
      <c r="FP218" s="129"/>
      <c r="FZ218" s="129"/>
      <c r="GJ218" s="129"/>
      <c r="GT218" s="129"/>
      <c r="HD218" s="129"/>
      <c r="HN218" s="129"/>
      <c r="HX218" s="129"/>
      <c r="IH218" s="129"/>
    </row>
    <row xmlns:x14ac="http://schemas.microsoft.com/office/spreadsheetml/2009/9/ac" r="219" s="3" customFormat="true" x14ac:dyDescent="0.25">
      <c r="A219" s="411"/>
      <c r="B219" s="129"/>
      <c r="L219" s="129"/>
      <c r="V219" s="129"/>
      <c r="AF219" s="129"/>
      <c r="AP219" s="129"/>
      <c r="AZ219" s="129"/>
      <c r="BA219" s="129"/>
      <c r="BB219" s="129"/>
      <c r="BC219" s="129"/>
      <c r="BD219" s="129"/>
      <c r="BE219" s="129"/>
      <c r="BF219" s="129"/>
      <c r="BG219" s="129"/>
      <c r="BJ219" s="129"/>
      <c r="BT219" s="129"/>
      <c r="CD219" s="129"/>
      <c r="CN219" s="129"/>
      <c r="CX219" s="129"/>
      <c r="DH219" s="129"/>
      <c r="DR219" s="129"/>
      <c r="EB219" s="129"/>
      <c r="EL219" s="129"/>
      <c r="EV219" s="129"/>
      <c r="FF219" s="129"/>
      <c r="FP219" s="129"/>
      <c r="FZ219" s="129"/>
      <c r="GJ219" s="129"/>
      <c r="GT219" s="129"/>
      <c r="HD219" s="129"/>
      <c r="HN219" s="129"/>
      <c r="HX219" s="129"/>
      <c r="IH219" s="129"/>
    </row>
    <row xmlns:x14ac="http://schemas.microsoft.com/office/spreadsheetml/2009/9/ac" r="220" s="3" customFormat="true" x14ac:dyDescent="0.25">
      <c r="A220" s="411"/>
      <c r="B220" s="129"/>
      <c r="L220" s="129"/>
      <c r="V220" s="129"/>
      <c r="AF220" s="129"/>
      <c r="AP220" s="129"/>
      <c r="AZ220" s="129"/>
      <c r="BA220" s="129"/>
      <c r="BB220" s="129"/>
      <c r="BC220" s="129"/>
      <c r="BD220" s="129"/>
      <c r="BE220" s="129"/>
      <c r="BF220" s="129"/>
      <c r="BG220" s="129"/>
      <c r="BJ220" s="129"/>
      <c r="BT220" s="129"/>
      <c r="CD220" s="129"/>
      <c r="CN220" s="129"/>
      <c r="CX220" s="129"/>
      <c r="DH220" s="129"/>
      <c r="DR220" s="129"/>
      <c r="EB220" s="129"/>
      <c r="EL220" s="129"/>
      <c r="EV220" s="129"/>
      <c r="FF220" s="129"/>
      <c r="FP220" s="129"/>
      <c r="FZ220" s="129"/>
      <c r="GJ220" s="129"/>
      <c r="GT220" s="129"/>
      <c r="HD220" s="129"/>
      <c r="HN220" s="129"/>
      <c r="HX220" s="129"/>
      <c r="IH220" s="129"/>
    </row>
    <row xmlns:x14ac="http://schemas.microsoft.com/office/spreadsheetml/2009/9/ac" r="221" s="3" customFormat="true" x14ac:dyDescent="0.25">
      <c r="A221" s="411"/>
      <c r="B221" s="129"/>
      <c r="L221" s="129"/>
      <c r="V221" s="129"/>
      <c r="AF221" s="129"/>
      <c r="AP221" s="129"/>
      <c r="AZ221" s="129"/>
      <c r="BA221" s="129"/>
      <c r="BB221" s="129"/>
      <c r="BC221" s="129"/>
      <c r="BD221" s="129"/>
      <c r="BE221" s="129"/>
      <c r="BF221" s="129"/>
      <c r="BG221" s="129"/>
      <c r="BJ221" s="129"/>
      <c r="BT221" s="129"/>
      <c r="CD221" s="129"/>
      <c r="CN221" s="129"/>
      <c r="CX221" s="129"/>
      <c r="DH221" s="129"/>
      <c r="DR221" s="129"/>
      <c r="EB221" s="129"/>
      <c r="EL221" s="129"/>
      <c r="EV221" s="129"/>
      <c r="FF221" s="129"/>
      <c r="FP221" s="129"/>
      <c r="FZ221" s="129"/>
      <c r="GJ221" s="129"/>
      <c r="GT221" s="129"/>
      <c r="HD221" s="129"/>
      <c r="HN221" s="129"/>
      <c r="HX221" s="129"/>
      <c r="IH221" s="129"/>
    </row>
    <row xmlns:x14ac="http://schemas.microsoft.com/office/spreadsheetml/2009/9/ac" r="222" s="3" customFormat="true" x14ac:dyDescent="0.25">
      <c r="A222" s="411"/>
      <c r="B222" s="129"/>
      <c r="L222" s="129"/>
      <c r="V222" s="129"/>
      <c r="AF222" s="129"/>
      <c r="AP222" s="129"/>
      <c r="AZ222" s="129"/>
      <c r="BA222" s="129"/>
      <c r="BB222" s="129"/>
      <c r="BC222" s="129"/>
      <c r="BD222" s="129"/>
      <c r="BE222" s="129"/>
      <c r="BF222" s="129"/>
      <c r="BG222" s="129"/>
      <c r="BJ222" s="129"/>
      <c r="BT222" s="129"/>
      <c r="CD222" s="129"/>
      <c r="CN222" s="129"/>
      <c r="CX222" s="129"/>
      <c r="DH222" s="129"/>
      <c r="DR222" s="129"/>
      <c r="EB222" s="129"/>
      <c r="EL222" s="129"/>
      <c r="EV222" s="129"/>
      <c r="FF222" s="129"/>
      <c r="FP222" s="129"/>
      <c r="FZ222" s="129"/>
      <c r="GJ222" s="129"/>
      <c r="GT222" s="129"/>
      <c r="HD222" s="129"/>
      <c r="HN222" s="129"/>
      <c r="HX222" s="129"/>
      <c r="IH222" s="129"/>
    </row>
    <row xmlns:x14ac="http://schemas.microsoft.com/office/spreadsheetml/2009/9/ac" r="223" s="3" customFormat="true" x14ac:dyDescent="0.25">
      <c r="A223" s="411"/>
      <c r="B223" s="129"/>
      <c r="L223" s="129"/>
      <c r="V223" s="129"/>
      <c r="AF223" s="129"/>
      <c r="AP223" s="129"/>
      <c r="AZ223" s="129"/>
      <c r="BA223" s="129"/>
      <c r="BB223" s="129"/>
      <c r="BC223" s="129"/>
      <c r="BD223" s="129"/>
      <c r="BE223" s="129"/>
      <c r="BF223" s="129"/>
      <c r="BG223" s="129"/>
      <c r="BJ223" s="129"/>
      <c r="BT223" s="129"/>
      <c r="CD223" s="129"/>
      <c r="CN223" s="129"/>
      <c r="CX223" s="129"/>
      <c r="DH223" s="129"/>
      <c r="DR223" s="129"/>
      <c r="EB223" s="129"/>
      <c r="EL223" s="129"/>
      <c r="EV223" s="129"/>
      <c r="FF223" s="129"/>
      <c r="FP223" s="129"/>
      <c r="FZ223" s="129"/>
      <c r="GJ223" s="129"/>
      <c r="GT223" s="129"/>
      <c r="HD223" s="129"/>
      <c r="HN223" s="129"/>
      <c r="HX223" s="129"/>
      <c r="IH223" s="129"/>
    </row>
    <row xmlns:x14ac="http://schemas.microsoft.com/office/spreadsheetml/2009/9/ac" r="224" s="3" customFormat="true" x14ac:dyDescent="0.25">
      <c r="A224" s="411"/>
      <c r="B224" s="129"/>
      <c r="L224" s="129"/>
      <c r="V224" s="129"/>
      <c r="AF224" s="129"/>
      <c r="AP224" s="129"/>
      <c r="AZ224" s="129"/>
      <c r="BA224" s="129"/>
      <c r="BB224" s="129"/>
      <c r="BC224" s="129"/>
      <c r="BD224" s="129"/>
      <c r="BE224" s="129"/>
      <c r="BF224" s="129"/>
      <c r="BG224" s="129"/>
      <c r="BJ224" s="129"/>
      <c r="BT224" s="129"/>
      <c r="CD224" s="129"/>
      <c r="CN224" s="129"/>
      <c r="CX224" s="129"/>
      <c r="DH224" s="129"/>
      <c r="DR224" s="129"/>
      <c r="EB224" s="129"/>
      <c r="EL224" s="129"/>
      <c r="EV224" s="129"/>
      <c r="FF224" s="129"/>
      <c r="FP224" s="129"/>
      <c r="FZ224" s="129"/>
      <c r="GJ224" s="129"/>
      <c r="GT224" s="129"/>
      <c r="HD224" s="129"/>
      <c r="HN224" s="129"/>
      <c r="HX224" s="129"/>
      <c r="IH224" s="129"/>
    </row>
    <row xmlns:x14ac="http://schemas.microsoft.com/office/spreadsheetml/2009/9/ac" r="225" s="3" customFormat="true" x14ac:dyDescent="0.25">
      <c r="A225" s="411"/>
      <c r="B225" s="129"/>
      <c r="L225" s="129"/>
      <c r="V225" s="129"/>
      <c r="AF225" s="129"/>
      <c r="AP225" s="129"/>
      <c r="AZ225" s="129"/>
      <c r="BA225" s="129"/>
      <c r="BB225" s="129"/>
      <c r="BC225" s="129"/>
      <c r="BD225" s="129"/>
      <c r="BE225" s="129"/>
      <c r="BF225" s="129"/>
      <c r="BG225" s="129"/>
      <c r="BJ225" s="129"/>
      <c r="BT225" s="129"/>
      <c r="CD225" s="129"/>
      <c r="CN225" s="129"/>
      <c r="CX225" s="129"/>
      <c r="DH225" s="129"/>
      <c r="DR225" s="129"/>
      <c r="EB225" s="129"/>
      <c r="EL225" s="129"/>
      <c r="EV225" s="129"/>
      <c r="FF225" s="129"/>
      <c r="FP225" s="129"/>
      <c r="FZ225" s="129"/>
      <c r="GJ225" s="129"/>
      <c r="GT225" s="129"/>
      <c r="HD225" s="129"/>
      <c r="HN225" s="129"/>
      <c r="HX225" s="129"/>
      <c r="IH225" s="129"/>
    </row>
    <row xmlns:x14ac="http://schemas.microsoft.com/office/spreadsheetml/2009/9/ac" r="226" s="3" customFormat="true" x14ac:dyDescent="0.25">
      <c r="A226" s="411"/>
      <c r="B226" s="129"/>
      <c r="L226" s="129"/>
      <c r="V226" s="129"/>
      <c r="AF226" s="129"/>
      <c r="AP226" s="129"/>
      <c r="AZ226" s="129"/>
      <c r="BA226" s="129"/>
      <c r="BB226" s="129"/>
      <c r="BC226" s="129"/>
      <c r="BD226" s="129"/>
      <c r="BE226" s="129"/>
      <c r="BF226" s="129"/>
      <c r="BG226" s="129"/>
      <c r="BJ226" s="129"/>
      <c r="BT226" s="129"/>
      <c r="CD226" s="129"/>
      <c r="CN226" s="129"/>
      <c r="CX226" s="129"/>
      <c r="DH226" s="129"/>
      <c r="DR226" s="129"/>
      <c r="EB226" s="129"/>
      <c r="EL226" s="129"/>
      <c r="EV226" s="129"/>
      <c r="FF226" s="129"/>
      <c r="FP226" s="129"/>
      <c r="FZ226" s="129"/>
      <c r="GJ226" s="129"/>
      <c r="GT226" s="129"/>
      <c r="HD226" s="129"/>
      <c r="HN226" s="129"/>
      <c r="HX226" s="129"/>
      <c r="IH226" s="129"/>
    </row>
    <row xmlns:x14ac="http://schemas.microsoft.com/office/spreadsheetml/2009/9/ac" r="227" s="3" customFormat="true" x14ac:dyDescent="0.25">
      <c r="A227" s="411"/>
      <c r="B227" s="129"/>
      <c r="L227" s="129"/>
      <c r="V227" s="129"/>
      <c r="AF227" s="129"/>
      <c r="AP227" s="129"/>
      <c r="AZ227" s="129"/>
      <c r="BA227" s="129"/>
      <c r="BB227" s="129"/>
      <c r="BC227" s="129"/>
      <c r="BD227" s="129"/>
      <c r="BE227" s="129"/>
      <c r="BF227" s="129"/>
      <c r="BG227" s="129"/>
      <c r="BJ227" s="129"/>
      <c r="BT227" s="129"/>
      <c r="CD227" s="129"/>
      <c r="CN227" s="129"/>
      <c r="CX227" s="129"/>
      <c r="DH227" s="129"/>
      <c r="DR227" s="129"/>
      <c r="EB227" s="129"/>
      <c r="EL227" s="129"/>
      <c r="EV227" s="129"/>
      <c r="FF227" s="129"/>
      <c r="FP227" s="129"/>
      <c r="FZ227" s="129"/>
      <c r="GJ227" s="129"/>
      <c r="GT227" s="129"/>
      <c r="HD227" s="129"/>
      <c r="HN227" s="129"/>
      <c r="HX227" s="129"/>
      <c r="IH227" s="129"/>
    </row>
    <row xmlns:x14ac="http://schemas.microsoft.com/office/spreadsheetml/2009/9/ac" r="228" s="3" customFormat="true" x14ac:dyDescent="0.25">
      <c r="A228" s="411"/>
      <c r="B228" s="129"/>
      <c r="L228" s="129"/>
      <c r="V228" s="129"/>
      <c r="AF228" s="129"/>
      <c r="AP228" s="129"/>
      <c r="AZ228" s="129"/>
      <c r="BA228" s="129"/>
      <c r="BB228" s="129"/>
      <c r="BC228" s="129"/>
      <c r="BD228" s="129"/>
      <c r="BE228" s="129"/>
      <c r="BF228" s="129"/>
      <c r="BG228" s="129"/>
      <c r="BJ228" s="129"/>
      <c r="BT228" s="129"/>
      <c r="CD228" s="129"/>
      <c r="CN228" s="129"/>
      <c r="CX228" s="129"/>
      <c r="DH228" s="129"/>
      <c r="DR228" s="129"/>
      <c r="EB228" s="129"/>
      <c r="EL228" s="129"/>
      <c r="EV228" s="129"/>
      <c r="FF228" s="129"/>
      <c r="FP228" s="129"/>
      <c r="FZ228" s="129"/>
      <c r="GJ228" s="129"/>
      <c r="GT228" s="129"/>
      <c r="HD228" s="129"/>
      <c r="HN228" s="129"/>
      <c r="HX228" s="129"/>
      <c r="IH228" s="129"/>
    </row>
    <row xmlns:x14ac="http://schemas.microsoft.com/office/spreadsheetml/2009/9/ac" r="229" s="3" customFormat="true" x14ac:dyDescent="0.25">
      <c r="A229" s="411"/>
      <c r="B229" s="129"/>
      <c r="L229" s="129"/>
      <c r="V229" s="129"/>
      <c r="AF229" s="129"/>
      <c r="AP229" s="129"/>
      <c r="AZ229" s="129"/>
      <c r="BA229" s="129"/>
      <c r="BB229" s="129"/>
      <c r="BC229" s="129"/>
      <c r="BD229" s="129"/>
      <c r="BE229" s="129"/>
      <c r="BF229" s="129"/>
      <c r="BG229" s="129"/>
      <c r="BJ229" s="129"/>
      <c r="BT229" s="129"/>
      <c r="CD229" s="129"/>
      <c r="CN229" s="129"/>
      <c r="CX229" s="129"/>
      <c r="DH229" s="129"/>
      <c r="DR229" s="129"/>
      <c r="EB229" s="129"/>
      <c r="EL229" s="129"/>
      <c r="EV229" s="129"/>
      <c r="FF229" s="129"/>
      <c r="FP229" s="129"/>
      <c r="FZ229" s="129"/>
      <c r="GJ229" s="129"/>
      <c r="GT229" s="129"/>
      <c r="HD229" s="129"/>
      <c r="HN229" s="129"/>
      <c r="HX229" s="129"/>
      <c r="IH229" s="129"/>
    </row>
    <row xmlns:x14ac="http://schemas.microsoft.com/office/spreadsheetml/2009/9/ac" r="230" s="3" customFormat="true" x14ac:dyDescent="0.25">
      <c r="A230" s="411"/>
      <c r="B230" s="129"/>
      <c r="L230" s="129"/>
      <c r="V230" s="129"/>
      <c r="AF230" s="129"/>
      <c r="AP230" s="129"/>
      <c r="AZ230" s="129"/>
      <c r="BA230" s="129"/>
      <c r="BB230" s="129"/>
      <c r="BC230" s="129"/>
      <c r="BD230" s="129"/>
      <c r="BE230" s="129"/>
      <c r="BF230" s="129"/>
      <c r="BG230" s="129"/>
      <c r="BJ230" s="129"/>
      <c r="BT230" s="129"/>
      <c r="CD230" s="129"/>
      <c r="CN230" s="129"/>
      <c r="CX230" s="129"/>
      <c r="DH230" s="129"/>
      <c r="DR230" s="129"/>
      <c r="EB230" s="129"/>
      <c r="EL230" s="129"/>
      <c r="EV230" s="129"/>
      <c r="FF230" s="129"/>
      <c r="FP230" s="129"/>
      <c r="FZ230" s="129"/>
      <c r="GJ230" s="129"/>
      <c r="GT230" s="129"/>
      <c r="HD230" s="129"/>
      <c r="HN230" s="129"/>
      <c r="HX230" s="129"/>
      <c r="IH230" s="129"/>
    </row>
    <row xmlns:x14ac="http://schemas.microsoft.com/office/spreadsheetml/2009/9/ac" r="231" s="3" customFormat="true" x14ac:dyDescent="0.25">
      <c r="A231" s="411"/>
      <c r="B231" s="129"/>
      <c r="L231" s="129"/>
      <c r="V231" s="129"/>
      <c r="AF231" s="129"/>
      <c r="AP231" s="129"/>
      <c r="AZ231" s="129"/>
      <c r="BA231" s="129"/>
      <c r="BB231" s="129"/>
      <c r="BC231" s="129"/>
      <c r="BD231" s="129"/>
      <c r="BE231" s="129"/>
      <c r="BF231" s="129"/>
      <c r="BG231" s="129"/>
      <c r="BJ231" s="129"/>
      <c r="BT231" s="129"/>
      <c r="CD231" s="129"/>
      <c r="CN231" s="129"/>
      <c r="CX231" s="129"/>
      <c r="DH231" s="129"/>
      <c r="DR231" s="129"/>
      <c r="EB231" s="129"/>
      <c r="EL231" s="129"/>
      <c r="EV231" s="129"/>
      <c r="FF231" s="129"/>
      <c r="FP231" s="129"/>
      <c r="FZ231" s="129"/>
      <c r="GJ231" s="129"/>
      <c r="GT231" s="129"/>
      <c r="HD231" s="129"/>
      <c r="HN231" s="129"/>
      <c r="HX231" s="129"/>
      <c r="IH231" s="129"/>
    </row>
    <row xmlns:x14ac="http://schemas.microsoft.com/office/spreadsheetml/2009/9/ac" r="232" s="3" customFormat="true" x14ac:dyDescent="0.25">
      <c r="A232" s="411"/>
      <c r="B232" s="129"/>
      <c r="L232" s="129"/>
      <c r="V232" s="129"/>
      <c r="AF232" s="129"/>
      <c r="AP232" s="129"/>
      <c r="AZ232" s="129"/>
      <c r="BA232" s="129"/>
      <c r="BB232" s="129"/>
      <c r="BC232" s="129"/>
      <c r="BD232" s="129"/>
      <c r="BE232" s="129"/>
      <c r="BF232" s="129"/>
      <c r="BG232" s="129"/>
      <c r="BJ232" s="129"/>
      <c r="BT232" s="129"/>
      <c r="CD232" s="129"/>
      <c r="CN232" s="129"/>
      <c r="CX232" s="129"/>
      <c r="DH232" s="129"/>
      <c r="DR232" s="129"/>
      <c r="EB232" s="129"/>
      <c r="EL232" s="129"/>
      <c r="EV232" s="129"/>
      <c r="FF232" s="129"/>
      <c r="FP232" s="129"/>
      <c r="FZ232" s="129"/>
      <c r="GJ232" s="129"/>
      <c r="GT232" s="129"/>
      <c r="HD232" s="129"/>
      <c r="HN232" s="129"/>
      <c r="HX232" s="129"/>
      <c r="IH232" s="129"/>
    </row>
    <row xmlns:x14ac="http://schemas.microsoft.com/office/spreadsheetml/2009/9/ac" r="233" s="3" customFormat="true" x14ac:dyDescent="0.25">
      <c r="A233" s="411"/>
      <c r="B233" s="129"/>
      <c r="L233" s="129"/>
      <c r="V233" s="129"/>
      <c r="AF233" s="129"/>
      <c r="AP233" s="129"/>
      <c r="AZ233" s="129"/>
      <c r="BA233" s="129"/>
      <c r="BB233" s="129"/>
      <c r="BC233" s="129"/>
      <c r="BD233" s="129"/>
      <c r="BE233" s="129"/>
      <c r="BF233" s="129"/>
      <c r="BG233" s="129"/>
      <c r="BJ233" s="129"/>
      <c r="BT233" s="129"/>
      <c r="CD233" s="129"/>
      <c r="CN233" s="129"/>
      <c r="CX233" s="129"/>
      <c r="DH233" s="129"/>
      <c r="DR233" s="129"/>
      <c r="EB233" s="129"/>
      <c r="EL233" s="129"/>
      <c r="EV233" s="129"/>
      <c r="FF233" s="129"/>
      <c r="FP233" s="129"/>
      <c r="FZ233" s="129"/>
      <c r="GJ233" s="129"/>
      <c r="GT233" s="129"/>
      <c r="HD233" s="129"/>
      <c r="HN233" s="129"/>
      <c r="HX233" s="129"/>
      <c r="IH233" s="129"/>
    </row>
    <row xmlns:x14ac="http://schemas.microsoft.com/office/spreadsheetml/2009/9/ac" r="234" s="3" customFormat="true" x14ac:dyDescent="0.25">
      <c r="A234" s="411"/>
      <c r="B234" s="129"/>
      <c r="L234" s="129"/>
      <c r="V234" s="129"/>
      <c r="AF234" s="129"/>
      <c r="AP234" s="129"/>
      <c r="AZ234" s="129"/>
      <c r="BA234" s="129"/>
      <c r="BB234" s="129"/>
      <c r="BC234" s="129"/>
      <c r="BD234" s="129"/>
      <c r="BE234" s="129"/>
      <c r="BF234" s="129"/>
      <c r="BG234" s="129"/>
      <c r="BJ234" s="129"/>
      <c r="BT234" s="129"/>
      <c r="CD234" s="129"/>
      <c r="CN234" s="129"/>
      <c r="CX234" s="129"/>
      <c r="DH234" s="129"/>
      <c r="DR234" s="129"/>
      <c r="EB234" s="129"/>
      <c r="EL234" s="129"/>
      <c r="EV234" s="129"/>
      <c r="FF234" s="129"/>
      <c r="FP234" s="129"/>
      <c r="FZ234" s="129"/>
      <c r="GJ234" s="129"/>
      <c r="GT234" s="129"/>
      <c r="HD234" s="129"/>
      <c r="HN234" s="129"/>
      <c r="HX234" s="129"/>
      <c r="IH234" s="129"/>
    </row>
    <row xmlns:x14ac="http://schemas.microsoft.com/office/spreadsheetml/2009/9/ac" r="235" s="3" customFormat="true" x14ac:dyDescent="0.25">
      <c r="A235" s="411"/>
      <c r="B235" s="129"/>
      <c r="L235" s="129"/>
      <c r="V235" s="129"/>
      <c r="AF235" s="129"/>
      <c r="AP235" s="129"/>
      <c r="AZ235" s="129"/>
      <c r="BA235" s="129"/>
      <c r="BB235" s="129"/>
      <c r="BC235" s="129"/>
      <c r="BD235" s="129"/>
      <c r="BE235" s="129"/>
      <c r="BF235" s="129"/>
      <c r="BG235" s="129"/>
      <c r="BJ235" s="129"/>
      <c r="BT235" s="129"/>
      <c r="CD235" s="129"/>
      <c r="CN235" s="129"/>
      <c r="CX235" s="129"/>
      <c r="DH235" s="129"/>
      <c r="DR235" s="129"/>
      <c r="EB235" s="129"/>
      <c r="EL235" s="129"/>
      <c r="EV235" s="129"/>
      <c r="FF235" s="129"/>
      <c r="FP235" s="129"/>
      <c r="FZ235" s="129"/>
      <c r="GJ235" s="129"/>
      <c r="GT235" s="129"/>
      <c r="HD235" s="129"/>
      <c r="HN235" s="129"/>
      <c r="HX235" s="129"/>
      <c r="IH235" s="129"/>
    </row>
    <row xmlns:x14ac="http://schemas.microsoft.com/office/spreadsheetml/2009/9/ac" r="236" s="3" customFormat="true" x14ac:dyDescent="0.25">
      <c r="A236" s="411"/>
      <c r="B236" s="129"/>
      <c r="L236" s="129"/>
      <c r="V236" s="129"/>
      <c r="AF236" s="129"/>
      <c r="AP236" s="129"/>
      <c r="AZ236" s="129"/>
      <c r="BA236" s="129"/>
      <c r="BB236" s="129"/>
      <c r="BC236" s="129"/>
      <c r="BD236" s="129"/>
      <c r="BE236" s="129"/>
      <c r="BF236" s="129"/>
      <c r="BG236" s="129"/>
      <c r="BJ236" s="129"/>
      <c r="BT236" s="129"/>
      <c r="CD236" s="129"/>
      <c r="CN236" s="129"/>
      <c r="CX236" s="129"/>
      <c r="DH236" s="129"/>
      <c r="DR236" s="129"/>
      <c r="EB236" s="129"/>
      <c r="EL236" s="129"/>
      <c r="EV236" s="129"/>
      <c r="FF236" s="129"/>
      <c r="FP236" s="129"/>
      <c r="FZ236" s="129"/>
      <c r="GJ236" s="129"/>
      <c r="GT236" s="129"/>
      <c r="HD236" s="129"/>
      <c r="HN236" s="129"/>
      <c r="HX236" s="129"/>
      <c r="IH236" s="129"/>
    </row>
    <row xmlns:x14ac="http://schemas.microsoft.com/office/spreadsheetml/2009/9/ac" r="237" s="3" customFormat="true" x14ac:dyDescent="0.25">
      <c r="A237" s="411"/>
      <c r="B237" s="129"/>
      <c r="L237" s="129"/>
      <c r="V237" s="129"/>
      <c r="AF237" s="129"/>
      <c r="AP237" s="129"/>
      <c r="AZ237" s="129"/>
      <c r="BA237" s="129"/>
      <c r="BB237" s="129"/>
      <c r="BC237" s="129"/>
      <c r="BD237" s="129"/>
      <c r="BE237" s="129"/>
      <c r="BF237" s="129"/>
      <c r="BG237" s="129"/>
      <c r="BJ237" s="129"/>
      <c r="BT237" s="129"/>
      <c r="CD237" s="129"/>
      <c r="CN237" s="129"/>
      <c r="CX237" s="129"/>
      <c r="DH237" s="129"/>
      <c r="DR237" s="129"/>
      <c r="EB237" s="129"/>
      <c r="EL237" s="129"/>
      <c r="EV237" s="129"/>
      <c r="FF237" s="129"/>
      <c r="FP237" s="129"/>
      <c r="FZ237" s="129"/>
      <c r="GJ237" s="129"/>
      <c r="GT237" s="129"/>
      <c r="HD237" s="129"/>
      <c r="HN237" s="129"/>
      <c r="HX237" s="129"/>
      <c r="IH237" s="129"/>
    </row>
    <row xmlns:x14ac="http://schemas.microsoft.com/office/spreadsheetml/2009/9/ac" r="238" s="3" customFormat="true" x14ac:dyDescent="0.25">
      <c r="A238" s="411"/>
      <c r="B238" s="129"/>
      <c r="L238" s="129"/>
      <c r="V238" s="129"/>
      <c r="AF238" s="129"/>
      <c r="AP238" s="129"/>
      <c r="AZ238" s="129"/>
      <c r="BA238" s="129"/>
      <c r="BB238" s="129"/>
      <c r="BC238" s="129"/>
      <c r="BD238" s="129"/>
      <c r="BE238" s="129"/>
      <c r="BF238" s="129"/>
      <c r="BG238" s="129"/>
      <c r="BJ238" s="129"/>
      <c r="BT238" s="129"/>
      <c r="CD238" s="129"/>
      <c r="CN238" s="129"/>
      <c r="CX238" s="129"/>
      <c r="DH238" s="129"/>
      <c r="DR238" s="129"/>
      <c r="EB238" s="129"/>
      <c r="EL238" s="129"/>
      <c r="EV238" s="129"/>
      <c r="FF238" s="129"/>
      <c r="FP238" s="129"/>
      <c r="FZ238" s="129"/>
      <c r="GJ238" s="129"/>
      <c r="GT238" s="129"/>
      <c r="HD238" s="129"/>
      <c r="HN238" s="129"/>
      <c r="HX238" s="129"/>
      <c r="IH238" s="129"/>
    </row>
    <row xmlns:x14ac="http://schemas.microsoft.com/office/spreadsheetml/2009/9/ac" r="239" s="3" customFormat="true" x14ac:dyDescent="0.25">
      <c r="A239" s="411"/>
      <c r="B239" s="129"/>
      <c r="L239" s="129"/>
      <c r="V239" s="129"/>
      <c r="AF239" s="129"/>
      <c r="AP239" s="129"/>
      <c r="AZ239" s="129"/>
      <c r="BA239" s="129"/>
      <c r="BB239" s="129"/>
      <c r="BC239" s="129"/>
      <c r="BD239" s="129"/>
      <c r="BE239" s="129"/>
      <c r="BF239" s="129"/>
      <c r="BG239" s="129"/>
      <c r="BJ239" s="129"/>
      <c r="BT239" s="129"/>
      <c r="CD239" s="129"/>
      <c r="CN239" s="129"/>
      <c r="CX239" s="129"/>
      <c r="DH239" s="129"/>
      <c r="DR239" s="129"/>
      <c r="EB239" s="129"/>
      <c r="EL239" s="129"/>
      <c r="EV239" s="129"/>
      <c r="FF239" s="129"/>
      <c r="FP239" s="129"/>
      <c r="FZ239" s="129"/>
      <c r="GJ239" s="129"/>
      <c r="GT239" s="129"/>
      <c r="HD239" s="129"/>
      <c r="HN239" s="129"/>
      <c r="HX239" s="129"/>
      <c r="IH239" s="129"/>
    </row>
    <row xmlns:x14ac="http://schemas.microsoft.com/office/spreadsheetml/2009/9/ac" r="240" s="3" customFormat="true" x14ac:dyDescent="0.25">
      <c r="A240" s="411"/>
      <c r="B240" s="129"/>
      <c r="L240" s="129"/>
      <c r="V240" s="129"/>
      <c r="AF240" s="129"/>
      <c r="AP240" s="129"/>
      <c r="AZ240" s="129"/>
      <c r="BA240" s="129"/>
      <c r="BB240" s="129"/>
      <c r="BC240" s="129"/>
      <c r="BD240" s="129"/>
      <c r="BE240" s="129"/>
      <c r="BF240" s="129"/>
      <c r="BG240" s="129"/>
      <c r="BJ240" s="129"/>
      <c r="BT240" s="129"/>
      <c r="CD240" s="129"/>
      <c r="CN240" s="129"/>
      <c r="CX240" s="129"/>
      <c r="DH240" s="129"/>
      <c r="DR240" s="129"/>
      <c r="EB240" s="129"/>
      <c r="EL240" s="129"/>
      <c r="EV240" s="129"/>
      <c r="FF240" s="129"/>
      <c r="FP240" s="129"/>
      <c r="FZ240" s="129"/>
      <c r="GJ240" s="129"/>
      <c r="GT240" s="129"/>
      <c r="HD240" s="129"/>
      <c r="HN240" s="129"/>
      <c r="HX240" s="129"/>
      <c r="IH240" s="129"/>
    </row>
    <row xmlns:x14ac="http://schemas.microsoft.com/office/spreadsheetml/2009/9/ac" r="241" s="3" customFormat="true" x14ac:dyDescent="0.25">
      <c r="A241" s="411"/>
      <c r="B241" s="129"/>
      <c r="L241" s="129"/>
      <c r="V241" s="129"/>
      <c r="AF241" s="129"/>
      <c r="AP241" s="129"/>
      <c r="AZ241" s="129"/>
      <c r="BA241" s="129"/>
      <c r="BB241" s="129"/>
      <c r="BC241" s="129"/>
      <c r="BD241" s="129"/>
      <c r="BE241" s="129"/>
      <c r="BF241" s="129"/>
      <c r="BG241" s="129"/>
      <c r="BJ241" s="129"/>
      <c r="BT241" s="129"/>
      <c r="CD241" s="129"/>
      <c r="CN241" s="129"/>
      <c r="CX241" s="129"/>
      <c r="DH241" s="129"/>
      <c r="DR241" s="129"/>
      <c r="EB241" s="129"/>
      <c r="EL241" s="129"/>
      <c r="EV241" s="129"/>
      <c r="FF241" s="129"/>
      <c r="FP241" s="129"/>
      <c r="FZ241" s="129"/>
      <c r="GJ241" s="129"/>
      <c r="GT241" s="129"/>
      <c r="HD241" s="129"/>
      <c r="HN241" s="129"/>
      <c r="HX241" s="129"/>
      <c r="IH241" s="129"/>
    </row>
    <row xmlns:x14ac="http://schemas.microsoft.com/office/spreadsheetml/2009/9/ac" r="242" s="3" customFormat="true" x14ac:dyDescent="0.25">
      <c r="A242" s="411"/>
      <c r="B242" s="129"/>
      <c r="L242" s="129"/>
      <c r="V242" s="129"/>
      <c r="AF242" s="129"/>
      <c r="AP242" s="129"/>
      <c r="AZ242" s="129"/>
      <c r="BA242" s="129"/>
      <c r="BB242" s="129"/>
      <c r="BC242" s="129"/>
      <c r="BD242" s="129"/>
      <c r="BE242" s="129"/>
      <c r="BF242" s="129"/>
      <c r="BG242" s="129"/>
      <c r="BJ242" s="129"/>
      <c r="BT242" s="129"/>
      <c r="CD242" s="129"/>
      <c r="CN242" s="129"/>
      <c r="CX242" s="129"/>
      <c r="DH242" s="129"/>
      <c r="DR242" s="129"/>
      <c r="EB242" s="129"/>
      <c r="EL242" s="129"/>
      <c r="EV242" s="129"/>
      <c r="FF242" s="129"/>
      <c r="FP242" s="129"/>
      <c r="FZ242" s="129"/>
      <c r="GJ242" s="129"/>
      <c r="GT242" s="129"/>
      <c r="HD242" s="129"/>
      <c r="HN242" s="129"/>
      <c r="HX242" s="129"/>
      <c r="IH242" s="129"/>
    </row>
    <row xmlns:x14ac="http://schemas.microsoft.com/office/spreadsheetml/2009/9/ac" r="243" s="3" customFormat="true" x14ac:dyDescent="0.25">
      <c r="A243" s="411"/>
      <c r="B243" s="129"/>
      <c r="L243" s="129"/>
      <c r="V243" s="129"/>
      <c r="AF243" s="129"/>
      <c r="AP243" s="129"/>
      <c r="AZ243" s="129"/>
      <c r="BA243" s="129"/>
      <c r="BB243" s="129"/>
      <c r="BC243" s="129"/>
      <c r="BD243" s="129"/>
      <c r="BE243" s="129"/>
      <c r="BF243" s="129"/>
      <c r="BG243" s="129"/>
      <c r="BJ243" s="129"/>
      <c r="BT243" s="129"/>
      <c r="CD243" s="129"/>
      <c r="CN243" s="129"/>
      <c r="CX243" s="129"/>
      <c r="DH243" s="129"/>
      <c r="DR243" s="129"/>
      <c r="EB243" s="129"/>
      <c r="EL243" s="129"/>
      <c r="EV243" s="129"/>
      <c r="FF243" s="129"/>
      <c r="FP243" s="129"/>
      <c r="FZ243" s="129"/>
      <c r="GJ243" s="129"/>
      <c r="GT243" s="129"/>
      <c r="HD243" s="129"/>
      <c r="HN243" s="129"/>
      <c r="HX243" s="129"/>
      <c r="IH243" s="129"/>
    </row>
    <row xmlns:x14ac="http://schemas.microsoft.com/office/spreadsheetml/2009/9/ac" r="244" s="3" customFormat="true" x14ac:dyDescent="0.25">
      <c r="A244" s="411"/>
      <c r="B244" s="129"/>
      <c r="L244" s="129"/>
      <c r="V244" s="129"/>
      <c r="AF244" s="129"/>
      <c r="AP244" s="129"/>
      <c r="AZ244" s="129"/>
      <c r="BA244" s="129"/>
      <c r="BB244" s="129"/>
      <c r="BC244" s="129"/>
      <c r="BD244" s="129"/>
      <c r="BE244" s="129"/>
      <c r="BF244" s="129"/>
      <c r="BG244" s="129"/>
      <c r="BJ244" s="129"/>
      <c r="BT244" s="129"/>
      <c r="CD244" s="129"/>
      <c r="CN244" s="129"/>
      <c r="CX244" s="129"/>
      <c r="DH244" s="129"/>
      <c r="DR244" s="129"/>
      <c r="EB244" s="129"/>
      <c r="EL244" s="129"/>
      <c r="EV244" s="129"/>
      <c r="FF244" s="129"/>
      <c r="FP244" s="129"/>
      <c r="FZ244" s="129"/>
      <c r="GJ244" s="129"/>
      <c r="GT244" s="129"/>
      <c r="HD244" s="129"/>
      <c r="HN244" s="129"/>
      <c r="HX244" s="129"/>
      <c r="IH244" s="129"/>
    </row>
    <row xmlns:x14ac="http://schemas.microsoft.com/office/spreadsheetml/2009/9/ac" r="245" s="3" customFormat="true" x14ac:dyDescent="0.25">
      <c r="A245" s="411"/>
      <c r="B245" s="129"/>
      <c r="L245" s="129"/>
      <c r="V245" s="129"/>
      <c r="AF245" s="129"/>
      <c r="AP245" s="129"/>
      <c r="AZ245" s="129"/>
      <c r="BA245" s="129"/>
      <c r="BB245" s="129"/>
      <c r="BC245" s="129"/>
      <c r="BD245" s="129"/>
      <c r="BE245" s="129"/>
      <c r="BF245" s="129"/>
      <c r="BG245" s="129"/>
      <c r="BJ245" s="129"/>
      <c r="BT245" s="129"/>
      <c r="CD245" s="129"/>
      <c r="CN245" s="129"/>
      <c r="CX245" s="129"/>
      <c r="DH245" s="129"/>
      <c r="DR245" s="129"/>
      <c r="EB245" s="129"/>
      <c r="EL245" s="129"/>
      <c r="EV245" s="129"/>
      <c r="FF245" s="129"/>
      <c r="FP245" s="129"/>
      <c r="FZ245" s="129"/>
      <c r="GJ245" s="129"/>
      <c r="GT245" s="129"/>
      <c r="HD245" s="129"/>
      <c r="HN245" s="129"/>
      <c r="HX245" s="129"/>
      <c r="IH245" s="129"/>
    </row>
    <row xmlns:x14ac="http://schemas.microsoft.com/office/spreadsheetml/2009/9/ac" r="246" s="3" customFormat="true" x14ac:dyDescent="0.25">
      <c r="A246" s="411"/>
      <c r="B246" s="129"/>
      <c r="L246" s="129"/>
      <c r="V246" s="129"/>
      <c r="AF246" s="129"/>
      <c r="AP246" s="129"/>
      <c r="AZ246" s="129"/>
      <c r="BA246" s="129"/>
      <c r="BB246" s="129"/>
      <c r="BC246" s="129"/>
      <c r="BD246" s="129"/>
      <c r="BE246" s="129"/>
      <c r="BF246" s="129"/>
      <c r="BG246" s="129"/>
      <c r="BJ246" s="129"/>
      <c r="BT246" s="129"/>
      <c r="CD246" s="129"/>
      <c r="CN246" s="129"/>
      <c r="CX246" s="129"/>
      <c r="DH246" s="129"/>
      <c r="DR246" s="129"/>
      <c r="EB246" s="129"/>
      <c r="EL246" s="129"/>
      <c r="EV246" s="129"/>
      <c r="FF246" s="129"/>
      <c r="FP246" s="129"/>
      <c r="FZ246" s="129"/>
      <c r="GJ246" s="129"/>
      <c r="GT246" s="129"/>
      <c r="HD246" s="129"/>
      <c r="HN246" s="129"/>
      <c r="HX246" s="129"/>
      <c r="IH246" s="129"/>
    </row>
    <row xmlns:x14ac="http://schemas.microsoft.com/office/spreadsheetml/2009/9/ac" r="247" s="3" customFormat="true" x14ac:dyDescent="0.25">
      <c r="A247" s="411"/>
      <c r="B247" s="129"/>
      <c r="L247" s="129"/>
      <c r="V247" s="129"/>
      <c r="AF247" s="129"/>
      <c r="AP247" s="129"/>
      <c r="AZ247" s="129"/>
      <c r="BA247" s="129"/>
      <c r="BB247" s="129"/>
      <c r="BC247" s="129"/>
      <c r="BD247" s="129"/>
      <c r="BE247" s="129"/>
      <c r="BF247" s="129"/>
      <c r="BG247" s="129"/>
      <c r="BJ247" s="129"/>
      <c r="BT247" s="129"/>
      <c r="CD247" s="129"/>
      <c r="CN247" s="129"/>
      <c r="CX247" s="129"/>
      <c r="DH247" s="129"/>
      <c r="DR247" s="129"/>
      <c r="EB247" s="129"/>
      <c r="EL247" s="129"/>
      <c r="EV247" s="129"/>
      <c r="FF247" s="129"/>
      <c r="FP247" s="129"/>
      <c r="FZ247" s="129"/>
      <c r="GJ247" s="129"/>
      <c r="GT247" s="129"/>
      <c r="HD247" s="129"/>
      <c r="HN247" s="129"/>
      <c r="HX247" s="129"/>
      <c r="IH247" s="129"/>
    </row>
    <row xmlns:x14ac="http://schemas.microsoft.com/office/spreadsheetml/2009/9/ac" r="248" s="3" customFormat="true" x14ac:dyDescent="0.25">
      <c r="A248" s="411"/>
      <c r="B248" s="129"/>
      <c r="L248" s="129"/>
      <c r="V248" s="129"/>
      <c r="AF248" s="129"/>
      <c r="AP248" s="129"/>
      <c r="AZ248" s="129"/>
      <c r="BA248" s="129"/>
      <c r="BB248" s="129"/>
      <c r="BC248" s="129"/>
      <c r="BD248" s="129"/>
      <c r="BE248" s="129"/>
      <c r="BF248" s="129"/>
      <c r="BG248" s="129"/>
      <c r="BJ248" s="129"/>
      <c r="BT248" s="129"/>
      <c r="CD248" s="129"/>
      <c r="CN248" s="129"/>
      <c r="CX248" s="129"/>
      <c r="DH248" s="129"/>
      <c r="DR248" s="129"/>
      <c r="EB248" s="129"/>
      <c r="EL248" s="129"/>
      <c r="EV248" s="129"/>
      <c r="FF248" s="129"/>
      <c r="FP248" s="129"/>
      <c r="FZ248" s="129"/>
      <c r="GJ248" s="129"/>
      <c r="GT248" s="129"/>
      <c r="HD248" s="129"/>
      <c r="HN248" s="129"/>
      <c r="HX248" s="129"/>
      <c r="IH248" s="129"/>
    </row>
    <row xmlns:x14ac="http://schemas.microsoft.com/office/spreadsheetml/2009/9/ac" r="249" s="3" customFormat="true" x14ac:dyDescent="0.25">
      <c r="A249" s="411"/>
      <c r="B249" s="129"/>
      <c r="L249" s="129"/>
      <c r="V249" s="129"/>
      <c r="AF249" s="129"/>
      <c r="AP249" s="129"/>
      <c r="AZ249" s="129"/>
      <c r="BA249" s="129"/>
      <c r="BB249" s="129"/>
      <c r="BC249" s="129"/>
      <c r="BD249" s="129"/>
      <c r="BE249" s="129"/>
      <c r="BF249" s="129"/>
      <c r="BG249" s="129"/>
      <c r="BJ249" s="129"/>
      <c r="BT249" s="129"/>
      <c r="CD249" s="129"/>
      <c r="CN249" s="129"/>
      <c r="CX249" s="129"/>
      <c r="DH249" s="129"/>
      <c r="DR249" s="129"/>
      <c r="EB249" s="129"/>
      <c r="EL249" s="129"/>
      <c r="EV249" s="129"/>
      <c r="FF249" s="129"/>
      <c r="FP249" s="129"/>
      <c r="FZ249" s="129"/>
      <c r="GJ249" s="129"/>
      <c r="GT249" s="129"/>
      <c r="HD249" s="129"/>
      <c r="HN249" s="129"/>
      <c r="HX249" s="129"/>
      <c r="IH249" s="129"/>
    </row>
    <row xmlns:x14ac="http://schemas.microsoft.com/office/spreadsheetml/2009/9/ac" r="250" s="3" customFormat="true" x14ac:dyDescent="0.25">
      <c r="A250" s="411"/>
      <c r="B250" s="129"/>
      <c r="L250" s="129"/>
      <c r="V250" s="129"/>
      <c r="AF250" s="129"/>
      <c r="AP250" s="129"/>
      <c r="AZ250" s="129"/>
      <c r="BA250" s="129"/>
      <c r="BB250" s="129"/>
      <c r="BC250" s="129"/>
      <c r="BD250" s="129"/>
      <c r="BE250" s="129"/>
      <c r="BF250" s="129"/>
      <c r="BG250" s="129"/>
      <c r="BJ250" s="129"/>
      <c r="BT250" s="129"/>
      <c r="CD250" s="129"/>
      <c r="CN250" s="129"/>
      <c r="CX250" s="129"/>
      <c r="DH250" s="129"/>
      <c r="DR250" s="129"/>
      <c r="EB250" s="129"/>
      <c r="EL250" s="129"/>
      <c r="EV250" s="129"/>
      <c r="FF250" s="129"/>
      <c r="FP250" s="129"/>
      <c r="FZ250" s="129"/>
      <c r="GJ250" s="129"/>
      <c r="GT250" s="129"/>
      <c r="HD250" s="129"/>
      <c r="HN250" s="129"/>
      <c r="HX250" s="129"/>
      <c r="IH250" s="129"/>
    </row>
    <row xmlns:x14ac="http://schemas.microsoft.com/office/spreadsheetml/2009/9/ac" r="251" s="3" customFormat="true" x14ac:dyDescent="0.25">
      <c r="A251" s="411"/>
      <c r="B251" s="129"/>
      <c r="L251" s="129"/>
      <c r="V251" s="129"/>
      <c r="AF251" s="129"/>
      <c r="AP251" s="129"/>
      <c r="AZ251" s="129"/>
      <c r="BA251" s="129"/>
      <c r="BB251" s="129"/>
      <c r="BC251" s="129"/>
      <c r="BD251" s="129"/>
      <c r="BE251" s="129"/>
      <c r="BF251" s="129"/>
      <c r="BG251" s="129"/>
      <c r="BJ251" s="129"/>
      <c r="BT251" s="129"/>
      <c r="CD251" s="129"/>
      <c r="CN251" s="129"/>
      <c r="CX251" s="129"/>
      <c r="DH251" s="129"/>
      <c r="DR251" s="129"/>
      <c r="EB251" s="129"/>
      <c r="EL251" s="129"/>
      <c r="EV251" s="129"/>
      <c r="FF251" s="129"/>
      <c r="FP251" s="129"/>
      <c r="FZ251" s="129"/>
      <c r="GJ251" s="129"/>
      <c r="GT251" s="129"/>
      <c r="HD251" s="129"/>
      <c r="HN251" s="129"/>
      <c r="HX251" s="129"/>
      <c r="IH251" s="129"/>
    </row>
    <row xmlns:x14ac="http://schemas.microsoft.com/office/spreadsheetml/2009/9/ac" r="252" s="3" customFormat="true" x14ac:dyDescent="0.25">
      <c r="A252" s="411"/>
      <c r="B252" s="129"/>
      <c r="L252" s="129"/>
      <c r="V252" s="129"/>
      <c r="AF252" s="129"/>
      <c r="AP252" s="129"/>
      <c r="AZ252" s="129"/>
      <c r="BA252" s="129"/>
      <c r="BB252" s="129"/>
      <c r="BC252" s="129"/>
      <c r="BD252" s="129"/>
      <c r="BE252" s="129"/>
      <c r="BF252" s="129"/>
      <c r="BG252" s="129"/>
      <c r="BJ252" s="129"/>
      <c r="BT252" s="129"/>
      <c r="CD252" s="129"/>
      <c r="CN252" s="129"/>
      <c r="CX252" s="129"/>
      <c r="DH252" s="129"/>
      <c r="DR252" s="129"/>
      <c r="EB252" s="129"/>
      <c r="EL252" s="129"/>
      <c r="EV252" s="129"/>
      <c r="FF252" s="129"/>
      <c r="FP252" s="129"/>
      <c r="FZ252" s="129"/>
      <c r="GJ252" s="129"/>
      <c r="GT252" s="129"/>
      <c r="HD252" s="129"/>
      <c r="HN252" s="129"/>
      <c r="HX252" s="129"/>
      <c r="IH252" s="129"/>
    </row>
    <row xmlns:x14ac="http://schemas.microsoft.com/office/spreadsheetml/2009/9/ac" r="253" s="3" customFormat="true" x14ac:dyDescent="0.25">
      <c r="A253" s="411"/>
      <c r="B253" s="129"/>
      <c r="L253" s="129"/>
      <c r="V253" s="129"/>
      <c r="AF253" s="129"/>
      <c r="AP253" s="129"/>
      <c r="AZ253" s="129"/>
      <c r="BA253" s="129"/>
      <c r="BB253" s="129"/>
      <c r="BC253" s="129"/>
      <c r="BD253" s="129"/>
      <c r="BE253" s="129"/>
      <c r="BF253" s="129"/>
      <c r="BG253" s="129"/>
      <c r="BJ253" s="129"/>
      <c r="BT253" s="129"/>
      <c r="CD253" s="129"/>
      <c r="CN253" s="129"/>
      <c r="CX253" s="129"/>
      <c r="DH253" s="129"/>
      <c r="DR253" s="129"/>
      <c r="EB253" s="129"/>
      <c r="EL253" s="129"/>
      <c r="EV253" s="129"/>
      <c r="FF253" s="129"/>
      <c r="FP253" s="129"/>
      <c r="FZ253" s="129"/>
      <c r="GJ253" s="129"/>
      <c r="GT253" s="129"/>
      <c r="HD253" s="129"/>
      <c r="HN253" s="129"/>
      <c r="HX253" s="129"/>
      <c r="IH253" s="129"/>
    </row>
    <row xmlns:x14ac="http://schemas.microsoft.com/office/spreadsheetml/2009/9/ac" r="254" s="3" customFormat="true" x14ac:dyDescent="0.25">
      <c r="A254" s="411"/>
      <c r="B254" s="129"/>
      <c r="L254" s="129"/>
      <c r="V254" s="129"/>
      <c r="AF254" s="129"/>
      <c r="AP254" s="129"/>
      <c r="AZ254" s="129"/>
      <c r="BA254" s="129"/>
      <c r="BB254" s="129"/>
      <c r="BC254" s="129"/>
      <c r="BD254" s="129"/>
      <c r="BE254" s="129"/>
      <c r="BF254" s="129"/>
      <c r="BG254" s="129"/>
      <c r="BJ254" s="129"/>
      <c r="BT254" s="129"/>
      <c r="CD254" s="129"/>
      <c r="CN254" s="129"/>
      <c r="CX254" s="129"/>
      <c r="DH254" s="129"/>
      <c r="DR254" s="129"/>
      <c r="EB254" s="129"/>
      <c r="EL254" s="129"/>
      <c r="EV254" s="129"/>
      <c r="FF254" s="129"/>
      <c r="FP254" s="129"/>
      <c r="FZ254" s="129"/>
      <c r="GJ254" s="129"/>
      <c r="GT254" s="129"/>
      <c r="HD254" s="129"/>
      <c r="HN254" s="129"/>
      <c r="HX254" s="129"/>
      <c r="IH254" s="129"/>
    </row>
    <row xmlns:x14ac="http://schemas.microsoft.com/office/spreadsheetml/2009/9/ac" r="255" s="3" customFormat="true" x14ac:dyDescent="0.25">
      <c r="A255" s="411"/>
      <c r="B255" s="129"/>
      <c r="L255" s="129"/>
      <c r="V255" s="129"/>
      <c r="AF255" s="129"/>
      <c r="AP255" s="129"/>
      <c r="AZ255" s="129"/>
      <c r="BA255" s="129"/>
      <c r="BB255" s="129"/>
      <c r="BC255" s="129"/>
      <c r="BD255" s="129"/>
      <c r="BE255" s="129"/>
      <c r="BF255" s="129"/>
      <c r="BG255" s="129"/>
      <c r="BJ255" s="129"/>
      <c r="BT255" s="129"/>
      <c r="CD255" s="129"/>
      <c r="CN255" s="129"/>
      <c r="CX255" s="129"/>
      <c r="DH255" s="129"/>
      <c r="DR255" s="129"/>
      <c r="EB255" s="129"/>
      <c r="EL255" s="129"/>
      <c r="EV255" s="129"/>
      <c r="FF255" s="129"/>
      <c r="FP255" s="129"/>
      <c r="FZ255" s="129"/>
      <c r="GJ255" s="129"/>
      <c r="GT255" s="129"/>
      <c r="HD255" s="129"/>
      <c r="HN255" s="129"/>
      <c r="HX255" s="129"/>
      <c r="IH255" s="129"/>
    </row>
    <row xmlns:x14ac="http://schemas.microsoft.com/office/spreadsheetml/2009/9/ac" r="256" s="3" customFormat="true" x14ac:dyDescent="0.25">
      <c r="A256" s="411"/>
      <c r="B256" s="129"/>
      <c r="L256" s="129"/>
      <c r="V256" s="129"/>
      <c r="AF256" s="129"/>
      <c r="AP256" s="129"/>
      <c r="AZ256" s="129"/>
      <c r="BA256" s="129"/>
      <c r="BB256" s="129"/>
      <c r="BC256" s="129"/>
      <c r="BD256" s="129"/>
      <c r="BE256" s="129"/>
      <c r="BF256" s="129"/>
      <c r="BG256" s="129"/>
      <c r="BJ256" s="129"/>
      <c r="BT256" s="129"/>
      <c r="CD256" s="129"/>
      <c r="CN256" s="129"/>
      <c r="CX256" s="129"/>
      <c r="DH256" s="129"/>
      <c r="DR256" s="129"/>
      <c r="EB256" s="129"/>
      <c r="EL256" s="129"/>
      <c r="EV256" s="129"/>
      <c r="FF256" s="129"/>
      <c r="FP256" s="129"/>
      <c r="FZ256" s="129"/>
      <c r="GJ256" s="129"/>
      <c r="GT256" s="129"/>
      <c r="HD256" s="129"/>
      <c r="HN256" s="129"/>
      <c r="HX256" s="129"/>
      <c r="IH256" s="129"/>
    </row>
    <row xmlns:x14ac="http://schemas.microsoft.com/office/spreadsheetml/2009/9/ac" r="257" s="3" customFormat="true" x14ac:dyDescent="0.25">
      <c r="A257" s="411"/>
      <c r="B257" s="129"/>
      <c r="L257" s="129"/>
      <c r="V257" s="129"/>
      <c r="AF257" s="129"/>
      <c r="AP257" s="129"/>
      <c r="AZ257" s="129"/>
      <c r="BA257" s="129"/>
      <c r="BB257" s="129"/>
      <c r="BC257" s="129"/>
      <c r="BD257" s="129"/>
      <c r="BE257" s="129"/>
      <c r="BF257" s="129"/>
      <c r="BG257" s="129"/>
      <c r="BJ257" s="129"/>
      <c r="BT257" s="129"/>
      <c r="CD257" s="129"/>
      <c r="CN257" s="129"/>
      <c r="CX257" s="129"/>
      <c r="DH257" s="129"/>
      <c r="DR257" s="129"/>
      <c r="EB257" s="129"/>
      <c r="EL257" s="129"/>
      <c r="EV257" s="129"/>
      <c r="FF257" s="129"/>
      <c r="FP257" s="129"/>
      <c r="FZ257" s="129"/>
      <c r="GJ257" s="129"/>
      <c r="GT257" s="129"/>
      <c r="HD257" s="129"/>
      <c r="HN257" s="129"/>
      <c r="HX257" s="129"/>
      <c r="IH257" s="129"/>
    </row>
    <row xmlns:x14ac="http://schemas.microsoft.com/office/spreadsheetml/2009/9/ac" r="258" s="3" customFormat="true" x14ac:dyDescent="0.25">
      <c r="A258" s="411"/>
      <c r="B258" s="129"/>
      <c r="L258" s="129"/>
      <c r="V258" s="129"/>
      <c r="AF258" s="129"/>
      <c r="AP258" s="129"/>
      <c r="AZ258" s="129"/>
      <c r="BA258" s="129"/>
      <c r="BB258" s="129"/>
      <c r="BC258" s="129"/>
      <c r="BD258" s="129"/>
      <c r="BE258" s="129"/>
      <c r="BF258" s="129"/>
      <c r="BG258" s="129"/>
      <c r="BJ258" s="129"/>
      <c r="BT258" s="129"/>
      <c r="CD258" s="129"/>
      <c r="CN258" s="129"/>
      <c r="CX258" s="129"/>
      <c r="DH258" s="129"/>
      <c r="DR258" s="129"/>
      <c r="EB258" s="129"/>
      <c r="EL258" s="129"/>
      <c r="EV258" s="129"/>
      <c r="FF258" s="129"/>
      <c r="FP258" s="129"/>
      <c r="FZ258" s="129"/>
      <c r="GJ258" s="129"/>
      <c r="GT258" s="129"/>
      <c r="HD258" s="129"/>
      <c r="HN258" s="129"/>
      <c r="HX258" s="129"/>
      <c r="IH258" s="129"/>
    </row>
    <row xmlns:x14ac="http://schemas.microsoft.com/office/spreadsheetml/2009/9/ac" r="259" s="3" customFormat="true" x14ac:dyDescent="0.25">
      <c r="A259" s="411"/>
      <c r="B259" s="129"/>
      <c r="L259" s="129"/>
      <c r="V259" s="129"/>
      <c r="AF259" s="129"/>
      <c r="AP259" s="129"/>
      <c r="AZ259" s="129"/>
      <c r="BA259" s="129"/>
      <c r="BB259" s="129"/>
      <c r="BC259" s="129"/>
      <c r="BD259" s="129"/>
      <c r="BE259" s="129"/>
      <c r="BF259" s="129"/>
      <c r="BG259" s="129"/>
      <c r="BJ259" s="129"/>
      <c r="BT259" s="129"/>
      <c r="CD259" s="129"/>
      <c r="CN259" s="129"/>
      <c r="CX259" s="129"/>
      <c r="DH259" s="129"/>
      <c r="DR259" s="129"/>
      <c r="EB259" s="129"/>
      <c r="EL259" s="129"/>
      <c r="EV259" s="129"/>
      <c r="FF259" s="129"/>
      <c r="FP259" s="129"/>
      <c r="FZ259" s="129"/>
      <c r="GJ259" s="129"/>
      <c r="GT259" s="129"/>
      <c r="HD259" s="129"/>
      <c r="HN259" s="129"/>
      <c r="HX259" s="129"/>
      <c r="IH259" s="129"/>
    </row>
    <row xmlns:x14ac="http://schemas.microsoft.com/office/spreadsheetml/2009/9/ac" r="260" s="3" customFormat="true" x14ac:dyDescent="0.25">
      <c r="A260" s="411"/>
      <c r="B260" s="129"/>
      <c r="L260" s="129"/>
      <c r="V260" s="129"/>
      <c r="AF260" s="129"/>
      <c r="AP260" s="129"/>
      <c r="AZ260" s="129"/>
      <c r="BA260" s="129"/>
      <c r="BB260" s="129"/>
      <c r="BC260" s="129"/>
      <c r="BD260" s="129"/>
      <c r="BE260" s="129"/>
      <c r="BF260" s="129"/>
      <c r="BG260" s="129"/>
      <c r="BJ260" s="129"/>
      <c r="BT260" s="129"/>
      <c r="CD260" s="129"/>
      <c r="CN260" s="129"/>
      <c r="CX260" s="129"/>
      <c r="DH260" s="129"/>
      <c r="DR260" s="129"/>
      <c r="EB260" s="129"/>
      <c r="EL260" s="129"/>
      <c r="EV260" s="129"/>
      <c r="FF260" s="129"/>
      <c r="FP260" s="129"/>
      <c r="FZ260" s="129"/>
      <c r="GJ260" s="129"/>
      <c r="GT260" s="129"/>
      <c r="HD260" s="129"/>
      <c r="HN260" s="129"/>
      <c r="HX260" s="129"/>
      <c r="IH260" s="129"/>
    </row>
    <row xmlns:x14ac="http://schemas.microsoft.com/office/spreadsheetml/2009/9/ac" r="261" s="3" customFormat="true" x14ac:dyDescent="0.25">
      <c r="A261" s="411"/>
      <c r="B261" s="129"/>
      <c r="L261" s="129"/>
      <c r="V261" s="129"/>
      <c r="AF261" s="129"/>
      <c r="AP261" s="129"/>
      <c r="AZ261" s="129"/>
      <c r="BA261" s="129"/>
      <c r="BB261" s="129"/>
      <c r="BC261" s="129"/>
      <c r="BD261" s="129"/>
      <c r="BE261" s="129"/>
      <c r="BF261" s="129"/>
      <c r="BG261" s="129"/>
      <c r="BJ261" s="129"/>
      <c r="BT261" s="129"/>
      <c r="CD261" s="129"/>
      <c r="CN261" s="129"/>
      <c r="CX261" s="129"/>
      <c r="DH261" s="129"/>
      <c r="DR261" s="129"/>
      <c r="EB261" s="129"/>
      <c r="EL261" s="129"/>
      <c r="EV261" s="129"/>
      <c r="FF261" s="129"/>
      <c r="FP261" s="129"/>
      <c r="FZ261" s="129"/>
      <c r="GJ261" s="129"/>
      <c r="GT261" s="129"/>
      <c r="HD261" s="129"/>
      <c r="HN261" s="129"/>
      <c r="HX261" s="129"/>
      <c r="IH261" s="129"/>
    </row>
    <row xmlns:x14ac="http://schemas.microsoft.com/office/spreadsheetml/2009/9/ac" r="262" s="3" customFormat="true" x14ac:dyDescent="0.25">
      <c r="A262" s="411"/>
      <c r="B262" s="129"/>
      <c r="L262" s="129"/>
      <c r="V262" s="129"/>
      <c r="AF262" s="129"/>
      <c r="AP262" s="129"/>
      <c r="AZ262" s="129"/>
      <c r="BA262" s="129"/>
      <c r="BB262" s="129"/>
      <c r="BC262" s="129"/>
      <c r="BD262" s="129"/>
      <c r="BE262" s="129"/>
      <c r="BF262" s="129"/>
      <c r="BG262" s="129"/>
      <c r="BJ262" s="129"/>
      <c r="BT262" s="129"/>
      <c r="CD262" s="129"/>
      <c r="CN262" s="129"/>
      <c r="CX262" s="129"/>
      <c r="DH262" s="129"/>
      <c r="DR262" s="129"/>
      <c r="EB262" s="129"/>
      <c r="EL262" s="129"/>
      <c r="EV262" s="129"/>
      <c r="FF262" s="129"/>
      <c r="FP262" s="129"/>
      <c r="FZ262" s="129"/>
      <c r="GJ262" s="129"/>
      <c r="GT262" s="129"/>
      <c r="HD262" s="129"/>
      <c r="HN262" s="129"/>
      <c r="HX262" s="129"/>
      <c r="IH262" s="129"/>
    </row>
    <row xmlns:x14ac="http://schemas.microsoft.com/office/spreadsheetml/2009/9/ac" r="263" s="3" customFormat="true" x14ac:dyDescent="0.25">
      <c r="A263" s="411"/>
      <c r="B263" s="129"/>
      <c r="L263" s="129"/>
      <c r="V263" s="129"/>
      <c r="AF263" s="129"/>
      <c r="AP263" s="129"/>
      <c r="AZ263" s="129"/>
      <c r="BA263" s="129"/>
      <c r="BB263" s="129"/>
      <c r="BC263" s="129"/>
      <c r="BD263" s="129"/>
      <c r="BE263" s="129"/>
      <c r="BF263" s="129"/>
      <c r="BG263" s="129"/>
      <c r="BJ263" s="129"/>
      <c r="BT263" s="129"/>
      <c r="CD263" s="129"/>
      <c r="CN263" s="129"/>
      <c r="CX263" s="129"/>
      <c r="DH263" s="129"/>
      <c r="DR263" s="129"/>
      <c r="EB263" s="129"/>
      <c r="EL263" s="129"/>
      <c r="EV263" s="129"/>
      <c r="FF263" s="129"/>
      <c r="FP263" s="129"/>
      <c r="FZ263" s="129"/>
      <c r="GJ263" s="129"/>
      <c r="GT263" s="129"/>
      <c r="HD263" s="129"/>
      <c r="HN263" s="129"/>
      <c r="HX263" s="129"/>
      <c r="IH263" s="129"/>
    </row>
    <row xmlns:x14ac="http://schemas.microsoft.com/office/spreadsheetml/2009/9/ac" r="264" s="3" customFormat="true" x14ac:dyDescent="0.25">
      <c r="A264" s="411"/>
      <c r="B264" s="129"/>
      <c r="L264" s="129"/>
      <c r="V264" s="129"/>
      <c r="AF264" s="129"/>
      <c r="AP264" s="129"/>
      <c r="AZ264" s="129"/>
      <c r="BA264" s="129"/>
      <c r="BB264" s="129"/>
      <c r="BC264" s="129"/>
      <c r="BD264" s="129"/>
      <c r="BE264" s="129"/>
      <c r="BF264" s="129"/>
      <c r="BG264" s="129"/>
      <c r="BJ264" s="129"/>
      <c r="BT264" s="129"/>
      <c r="CD264" s="129"/>
      <c r="CN264" s="129"/>
      <c r="CX264" s="129"/>
      <c r="DH264" s="129"/>
      <c r="DR264" s="129"/>
      <c r="EB264" s="129"/>
      <c r="EL264" s="129"/>
      <c r="EV264" s="129"/>
      <c r="FF264" s="129"/>
      <c r="FP264" s="129"/>
      <c r="FZ264" s="129"/>
      <c r="GJ264" s="129"/>
      <c r="GT264" s="129"/>
      <c r="HD264" s="129"/>
      <c r="HN264" s="129"/>
      <c r="HX264" s="129"/>
      <c r="IH264" s="129"/>
    </row>
    <row xmlns:x14ac="http://schemas.microsoft.com/office/spreadsheetml/2009/9/ac" r="265" s="3" customFormat="true" x14ac:dyDescent="0.25">
      <c r="A265" s="411"/>
      <c r="B265" s="129"/>
      <c r="L265" s="129"/>
      <c r="V265" s="129"/>
      <c r="AF265" s="129"/>
      <c r="AP265" s="129"/>
      <c r="AZ265" s="129"/>
      <c r="BA265" s="129"/>
      <c r="BB265" s="129"/>
      <c r="BC265" s="129"/>
      <c r="BD265" s="129"/>
      <c r="BE265" s="129"/>
      <c r="BF265" s="129"/>
      <c r="BG265" s="129"/>
      <c r="BJ265" s="129"/>
      <c r="BT265" s="129"/>
      <c r="CD265" s="129"/>
      <c r="CN265" s="129"/>
      <c r="CX265" s="129"/>
      <c r="DH265" s="129"/>
      <c r="DR265" s="129"/>
      <c r="EB265" s="129"/>
      <c r="EL265" s="129"/>
      <c r="EV265" s="129"/>
      <c r="FF265" s="129"/>
      <c r="FP265" s="129"/>
      <c r="FZ265" s="129"/>
      <c r="GJ265" s="129"/>
      <c r="GT265" s="129"/>
      <c r="HD265" s="129"/>
      <c r="HN265" s="129"/>
      <c r="HX265" s="129"/>
      <c r="IH265" s="129"/>
    </row>
    <row xmlns:x14ac="http://schemas.microsoft.com/office/spreadsheetml/2009/9/ac" r="266" s="3" customFormat="true" x14ac:dyDescent="0.25">
      <c r="A266" s="411"/>
      <c r="B266" s="129"/>
      <c r="L266" s="129"/>
      <c r="V266" s="129"/>
      <c r="AF266" s="129"/>
      <c r="AP266" s="129"/>
      <c r="AZ266" s="129"/>
      <c r="BA266" s="129"/>
      <c r="BB266" s="129"/>
      <c r="BC266" s="129"/>
      <c r="BD266" s="129"/>
      <c r="BE266" s="129"/>
      <c r="BF266" s="129"/>
      <c r="BG266" s="129"/>
      <c r="BJ266" s="129"/>
      <c r="BT266" s="129"/>
      <c r="CD266" s="129"/>
      <c r="CN266" s="129"/>
      <c r="CX266" s="129"/>
      <c r="DH266" s="129"/>
      <c r="DR266" s="129"/>
      <c r="EB266" s="129"/>
      <c r="EL266" s="129"/>
      <c r="EV266" s="129"/>
      <c r="FF266" s="129"/>
      <c r="FP266" s="129"/>
      <c r="FZ266" s="129"/>
      <c r="GJ266" s="129"/>
      <c r="GT266" s="129"/>
      <c r="HD266" s="129"/>
      <c r="HN266" s="129"/>
      <c r="HX266" s="129"/>
      <c r="IH266" s="129"/>
    </row>
    <row xmlns:x14ac="http://schemas.microsoft.com/office/spreadsheetml/2009/9/ac" r="267" s="3" customFormat="true" x14ac:dyDescent="0.25">
      <c r="A267" s="411"/>
      <c r="B267" s="129"/>
      <c r="L267" s="129"/>
      <c r="V267" s="129"/>
      <c r="AF267" s="129"/>
      <c r="AP267" s="129"/>
      <c r="AZ267" s="129"/>
      <c r="BA267" s="129"/>
      <c r="BB267" s="129"/>
      <c r="BC267" s="129"/>
      <c r="BD267" s="129"/>
      <c r="BE267" s="129"/>
      <c r="BF267" s="129"/>
      <c r="BG267" s="129"/>
      <c r="BJ267" s="129"/>
      <c r="BT267" s="129"/>
      <c r="CD267" s="129"/>
      <c r="CN267" s="129"/>
      <c r="CX267" s="129"/>
      <c r="DH267" s="129"/>
      <c r="DR267" s="129"/>
      <c r="EB267" s="129"/>
      <c r="EL267" s="129"/>
      <c r="EV267" s="129"/>
      <c r="FF267" s="129"/>
      <c r="FP267" s="129"/>
      <c r="FZ267" s="129"/>
      <c r="GJ267" s="129"/>
      <c r="GT267" s="129"/>
      <c r="HD267" s="129"/>
      <c r="HN267" s="129"/>
      <c r="HX267" s="129"/>
      <c r="IH267" s="129"/>
    </row>
    <row xmlns:x14ac="http://schemas.microsoft.com/office/spreadsheetml/2009/9/ac" r="268" s="3" customFormat="true" x14ac:dyDescent="0.25">
      <c r="A268" s="411"/>
      <c r="B268" s="129"/>
      <c r="L268" s="129"/>
      <c r="V268" s="129"/>
      <c r="AF268" s="129"/>
      <c r="AP268" s="129"/>
      <c r="AZ268" s="129"/>
      <c r="BA268" s="129"/>
      <c r="BB268" s="129"/>
      <c r="BC268" s="129"/>
      <c r="BD268" s="129"/>
      <c r="BE268" s="129"/>
      <c r="BF268" s="129"/>
      <c r="BG268" s="129"/>
      <c r="BJ268" s="129"/>
      <c r="BT268" s="129"/>
      <c r="CD268" s="129"/>
      <c r="CN268" s="129"/>
      <c r="CX268" s="129"/>
      <c r="DH268" s="129"/>
      <c r="DR268" s="129"/>
      <c r="EB268" s="129"/>
      <c r="EL268" s="129"/>
      <c r="EV268" s="129"/>
      <c r="FF268" s="129"/>
      <c r="FP268" s="129"/>
      <c r="FZ268" s="129"/>
      <c r="GJ268" s="129"/>
      <c r="GT268" s="129"/>
      <c r="HD268" s="129"/>
      <c r="HN268" s="129"/>
      <c r="HX268" s="129"/>
      <c r="IH268" s="129"/>
    </row>
    <row xmlns:x14ac="http://schemas.microsoft.com/office/spreadsheetml/2009/9/ac" r="269" s="3" customFormat="true" x14ac:dyDescent="0.25">
      <c r="A269" s="411"/>
      <c r="B269" s="129"/>
      <c r="L269" s="129"/>
      <c r="V269" s="129"/>
      <c r="AF269" s="129"/>
      <c r="AP269" s="129"/>
      <c r="AZ269" s="129"/>
      <c r="BA269" s="129"/>
      <c r="BB269" s="129"/>
      <c r="BC269" s="129"/>
      <c r="BD269" s="129"/>
      <c r="BE269" s="129"/>
      <c r="BF269" s="129"/>
      <c r="BG269" s="129"/>
      <c r="BJ269" s="129"/>
      <c r="BT269" s="129"/>
      <c r="CD269" s="129"/>
      <c r="CN269" s="129"/>
      <c r="CX269" s="129"/>
      <c r="DH269" s="129"/>
      <c r="DR269" s="129"/>
      <c r="EB269" s="129"/>
      <c r="EL269" s="129"/>
      <c r="EV269" s="129"/>
      <c r="FF269" s="129"/>
      <c r="FP269" s="129"/>
      <c r="FZ269" s="129"/>
      <c r="GJ269" s="129"/>
      <c r="GT269" s="129"/>
      <c r="HD269" s="129"/>
      <c r="HN269" s="129"/>
      <c r="HX269" s="129"/>
      <c r="IH269" s="129"/>
    </row>
    <row xmlns:x14ac="http://schemas.microsoft.com/office/spreadsheetml/2009/9/ac" r="270" s="3" customFormat="true" x14ac:dyDescent="0.25">
      <c r="A270" s="411"/>
      <c r="B270" s="129"/>
      <c r="L270" s="129"/>
      <c r="V270" s="129"/>
      <c r="AF270" s="129"/>
      <c r="AP270" s="129"/>
      <c r="AZ270" s="129"/>
      <c r="BA270" s="129"/>
      <c r="BB270" s="129"/>
      <c r="BC270" s="129"/>
      <c r="BD270" s="129"/>
      <c r="BE270" s="129"/>
      <c r="BF270" s="129"/>
      <c r="BG270" s="129"/>
      <c r="BJ270" s="129"/>
      <c r="BT270" s="129"/>
      <c r="CD270" s="129"/>
      <c r="CN270" s="129"/>
      <c r="CX270" s="129"/>
      <c r="DH270" s="129"/>
      <c r="DR270" s="129"/>
      <c r="EB270" s="129"/>
      <c r="EL270" s="129"/>
      <c r="EV270" s="129"/>
      <c r="FF270" s="129"/>
      <c r="FP270" s="129"/>
      <c r="FZ270" s="129"/>
      <c r="GJ270" s="129"/>
      <c r="GT270" s="129"/>
      <c r="HD270" s="129"/>
      <c r="HN270" s="129"/>
      <c r="HX270" s="129"/>
      <c r="IH270" s="129"/>
    </row>
    <row xmlns:x14ac="http://schemas.microsoft.com/office/spreadsheetml/2009/9/ac" r="271" s="3" customFormat="true" x14ac:dyDescent="0.25">
      <c r="A271" s="411"/>
      <c r="B271" s="129"/>
      <c r="L271" s="129"/>
      <c r="V271" s="129"/>
      <c r="AF271" s="129"/>
      <c r="AP271" s="129"/>
      <c r="AZ271" s="129"/>
      <c r="BA271" s="129"/>
      <c r="BB271" s="129"/>
      <c r="BC271" s="129"/>
      <c r="BD271" s="129"/>
      <c r="BE271" s="129"/>
      <c r="BF271" s="129"/>
      <c r="BG271" s="129"/>
      <c r="BJ271" s="129"/>
      <c r="BT271" s="129"/>
      <c r="CD271" s="129"/>
      <c r="CN271" s="129"/>
      <c r="CX271" s="129"/>
      <c r="DH271" s="129"/>
      <c r="DR271" s="129"/>
      <c r="EB271" s="129"/>
      <c r="EL271" s="129"/>
      <c r="EV271" s="129"/>
      <c r="FF271" s="129"/>
      <c r="FP271" s="129"/>
      <c r="FZ271" s="129"/>
      <c r="GJ271" s="129"/>
      <c r="GT271" s="129"/>
      <c r="HD271" s="129"/>
      <c r="HN271" s="129"/>
      <c r="HX271" s="129"/>
      <c r="IH271" s="129"/>
    </row>
    <row xmlns:x14ac="http://schemas.microsoft.com/office/spreadsheetml/2009/9/ac" r="272" s="3" customFormat="true" x14ac:dyDescent="0.25">
      <c r="A272" s="411"/>
      <c r="B272" s="129"/>
      <c r="L272" s="129"/>
      <c r="V272" s="129"/>
      <c r="AF272" s="129"/>
      <c r="AP272" s="129"/>
      <c r="AZ272" s="129"/>
      <c r="BA272" s="129"/>
      <c r="BB272" s="129"/>
      <c r="BC272" s="129"/>
      <c r="BD272" s="129"/>
      <c r="BE272" s="129"/>
      <c r="BF272" s="129"/>
      <c r="BG272" s="129"/>
      <c r="BJ272" s="129"/>
      <c r="BT272" s="129"/>
      <c r="CD272" s="129"/>
      <c r="CN272" s="129"/>
      <c r="CX272" s="129"/>
      <c r="DH272" s="129"/>
      <c r="DR272" s="129"/>
      <c r="EB272" s="129"/>
      <c r="EL272" s="129"/>
      <c r="EV272" s="129"/>
      <c r="FF272" s="129"/>
      <c r="FP272" s="129"/>
      <c r="FZ272" s="129"/>
      <c r="GJ272" s="129"/>
      <c r="GT272" s="129"/>
      <c r="HD272" s="129"/>
      <c r="HN272" s="129"/>
      <c r="HX272" s="129"/>
      <c r="IH272" s="129"/>
    </row>
    <row xmlns:x14ac="http://schemas.microsoft.com/office/spreadsheetml/2009/9/ac" r="273" s="3" customFormat="true" x14ac:dyDescent="0.25">
      <c r="A273" s="411"/>
      <c r="B273" s="129"/>
      <c r="L273" s="129"/>
      <c r="V273" s="129"/>
      <c r="AF273" s="129"/>
      <c r="AP273" s="129"/>
      <c r="AZ273" s="129"/>
      <c r="BA273" s="129"/>
      <c r="BB273" s="129"/>
      <c r="BC273" s="129"/>
      <c r="BD273" s="129"/>
      <c r="BE273" s="129"/>
      <c r="BF273" s="129"/>
      <c r="BG273" s="129"/>
      <c r="BJ273" s="129"/>
      <c r="BT273" s="129"/>
      <c r="CD273" s="129"/>
      <c r="CN273" s="129"/>
      <c r="CX273" s="129"/>
      <c r="DH273" s="129"/>
      <c r="DR273" s="129"/>
      <c r="EB273" s="129"/>
      <c r="EL273" s="129"/>
      <c r="EV273" s="129"/>
      <c r="FF273" s="129"/>
      <c r="FP273" s="129"/>
      <c r="FZ273" s="129"/>
      <c r="GJ273" s="129"/>
      <c r="GT273" s="129"/>
      <c r="HD273" s="129"/>
      <c r="HN273" s="129"/>
      <c r="HX273" s="129"/>
      <c r="IH273" s="129"/>
    </row>
    <row xmlns:x14ac="http://schemas.microsoft.com/office/spreadsheetml/2009/9/ac" r="274" s="3" customFormat="true" x14ac:dyDescent="0.25">
      <c r="A274" s="411"/>
      <c r="B274" s="129"/>
      <c r="L274" s="129"/>
      <c r="V274" s="129"/>
      <c r="AF274" s="129"/>
      <c r="AP274" s="129"/>
      <c r="AZ274" s="129"/>
      <c r="BA274" s="129"/>
      <c r="BB274" s="129"/>
      <c r="BC274" s="129"/>
      <c r="BD274" s="129"/>
      <c r="BE274" s="129"/>
      <c r="BF274" s="129"/>
      <c r="BG274" s="129"/>
      <c r="BJ274" s="129"/>
      <c r="BT274" s="129"/>
      <c r="CD274" s="129"/>
      <c r="CN274" s="129"/>
      <c r="CX274" s="129"/>
      <c r="DH274" s="129"/>
      <c r="DR274" s="129"/>
      <c r="EB274" s="129"/>
      <c r="EL274" s="129"/>
      <c r="EV274" s="129"/>
      <c r="FF274" s="129"/>
      <c r="FP274" s="129"/>
      <c r="FZ274" s="129"/>
      <c r="GJ274" s="129"/>
      <c r="GT274" s="129"/>
      <c r="HD274" s="129"/>
      <c r="HN274" s="129"/>
      <c r="HX274" s="129"/>
      <c r="IH274" s="129"/>
    </row>
    <row xmlns:x14ac="http://schemas.microsoft.com/office/spreadsheetml/2009/9/ac" r="275" s="3" customFormat="true" x14ac:dyDescent="0.25">
      <c r="A275" s="411"/>
      <c r="B275" s="129"/>
      <c r="L275" s="129"/>
      <c r="V275" s="129"/>
      <c r="AF275" s="129"/>
      <c r="AP275" s="129"/>
      <c r="AZ275" s="129"/>
      <c r="BA275" s="129"/>
      <c r="BB275" s="129"/>
      <c r="BC275" s="129"/>
      <c r="BD275" s="129"/>
      <c r="BE275" s="129"/>
      <c r="BF275" s="129"/>
      <c r="BG275" s="129"/>
      <c r="BJ275" s="129"/>
      <c r="BT275" s="129"/>
      <c r="CD275" s="129"/>
      <c r="CN275" s="129"/>
      <c r="CX275" s="129"/>
      <c r="DH275" s="129"/>
      <c r="DR275" s="129"/>
      <c r="EB275" s="129"/>
      <c r="EL275" s="129"/>
      <c r="EV275" s="129"/>
      <c r="FF275" s="129"/>
      <c r="FP275" s="129"/>
      <c r="FZ275" s="129"/>
      <c r="GJ275" s="129"/>
      <c r="GT275" s="129"/>
      <c r="HD275" s="129"/>
      <c r="HN275" s="129"/>
      <c r="HX275" s="129"/>
      <c r="IH275" s="129"/>
    </row>
    <row xmlns:x14ac="http://schemas.microsoft.com/office/spreadsheetml/2009/9/ac" r="276" s="3" customFormat="true" x14ac:dyDescent="0.25">
      <c r="A276" s="411"/>
      <c r="B276" s="129"/>
      <c r="L276" s="129"/>
      <c r="V276" s="129"/>
      <c r="AF276" s="129"/>
      <c r="AP276" s="129"/>
      <c r="AZ276" s="129"/>
      <c r="BA276" s="129"/>
      <c r="BB276" s="129"/>
      <c r="BC276" s="129"/>
      <c r="BD276" s="129"/>
      <c r="BE276" s="129"/>
      <c r="BF276" s="129"/>
      <c r="BG276" s="129"/>
      <c r="BJ276" s="129"/>
      <c r="BT276" s="129"/>
      <c r="CD276" s="129"/>
      <c r="CN276" s="129"/>
      <c r="CX276" s="129"/>
      <c r="DH276" s="129"/>
      <c r="DR276" s="129"/>
      <c r="EB276" s="129"/>
      <c r="EL276" s="129"/>
      <c r="EV276" s="129"/>
      <c r="FF276" s="129"/>
      <c r="FP276" s="129"/>
      <c r="FZ276" s="129"/>
      <c r="GJ276" s="129"/>
      <c r="GT276" s="129"/>
      <c r="HD276" s="129"/>
      <c r="HN276" s="129"/>
      <c r="HX276" s="129"/>
      <c r="IH276" s="129"/>
    </row>
    <row xmlns:x14ac="http://schemas.microsoft.com/office/spreadsheetml/2009/9/ac" r="277" s="3" customFormat="true" x14ac:dyDescent="0.25">
      <c r="A277" s="411"/>
      <c r="B277" s="129"/>
      <c r="L277" s="129"/>
      <c r="V277" s="129"/>
      <c r="AF277" s="129"/>
      <c r="AP277" s="129"/>
      <c r="AZ277" s="129"/>
      <c r="BA277" s="129"/>
      <c r="BB277" s="129"/>
      <c r="BC277" s="129"/>
      <c r="BD277" s="129"/>
      <c r="BE277" s="129"/>
      <c r="BF277" s="129"/>
      <c r="BG277" s="129"/>
      <c r="BJ277" s="129"/>
      <c r="BT277" s="129"/>
      <c r="CD277" s="129"/>
      <c r="CN277" s="129"/>
      <c r="CX277" s="129"/>
      <c r="DH277" s="129"/>
      <c r="DR277" s="129"/>
      <c r="EB277" s="129"/>
      <c r="EL277" s="129"/>
      <c r="EV277" s="129"/>
      <c r="FF277" s="129"/>
      <c r="FP277" s="129"/>
      <c r="FZ277" s="129"/>
      <c r="GJ277" s="129"/>
      <c r="GT277" s="129"/>
      <c r="HD277" s="129"/>
      <c r="HN277" s="129"/>
      <c r="HX277" s="129"/>
      <c r="IH277" s="129"/>
    </row>
    <row xmlns:x14ac="http://schemas.microsoft.com/office/spreadsheetml/2009/9/ac" r="278" s="3" customFormat="true" x14ac:dyDescent="0.25">
      <c r="A278" s="411"/>
      <c r="B278" s="129"/>
      <c r="L278" s="129"/>
      <c r="V278" s="129"/>
      <c r="AF278" s="129"/>
      <c r="AP278" s="129"/>
      <c r="AZ278" s="129"/>
      <c r="BA278" s="129"/>
      <c r="BB278" s="129"/>
      <c r="BC278" s="129"/>
      <c r="BD278" s="129"/>
      <c r="BE278" s="129"/>
      <c r="BF278" s="129"/>
      <c r="BG278" s="129"/>
      <c r="BJ278" s="129"/>
      <c r="BT278" s="129"/>
      <c r="CD278" s="129"/>
      <c r="CN278" s="129"/>
      <c r="CX278" s="129"/>
      <c r="DH278" s="129"/>
      <c r="DR278" s="129"/>
      <c r="EB278" s="129"/>
      <c r="EL278" s="129"/>
      <c r="EV278" s="129"/>
      <c r="FF278" s="129"/>
      <c r="FP278" s="129"/>
      <c r="FZ278" s="129"/>
      <c r="GJ278" s="129"/>
      <c r="GT278" s="129"/>
      <c r="HD278" s="129"/>
      <c r="HN278" s="129"/>
      <c r="HX278" s="129"/>
      <c r="IH278" s="129"/>
    </row>
    <row xmlns:x14ac="http://schemas.microsoft.com/office/spreadsheetml/2009/9/ac" r="279" s="3" customFormat="true" x14ac:dyDescent="0.25">
      <c r="A279" s="411"/>
      <c r="B279" s="129"/>
      <c r="L279" s="129"/>
      <c r="V279" s="129"/>
      <c r="AF279" s="129"/>
      <c r="AP279" s="129"/>
      <c r="AZ279" s="129"/>
      <c r="BA279" s="129"/>
      <c r="BB279" s="129"/>
      <c r="BC279" s="129"/>
      <c r="BD279" s="129"/>
      <c r="BE279" s="129"/>
      <c r="BF279" s="129"/>
      <c r="BG279" s="129"/>
      <c r="BJ279" s="129"/>
      <c r="BT279" s="129"/>
      <c r="CD279" s="129"/>
      <c r="CN279" s="129"/>
      <c r="CX279" s="129"/>
      <c r="DH279" s="129"/>
      <c r="DR279" s="129"/>
      <c r="EB279" s="129"/>
      <c r="EL279" s="129"/>
      <c r="EV279" s="129"/>
      <c r="FF279" s="129"/>
      <c r="FP279" s="129"/>
      <c r="FZ279" s="129"/>
      <c r="GJ279" s="129"/>
      <c r="GT279" s="129"/>
      <c r="HD279" s="129"/>
      <c r="HN279" s="129"/>
      <c r="HX279" s="129"/>
      <c r="IH279" s="129"/>
    </row>
    <row xmlns:x14ac="http://schemas.microsoft.com/office/spreadsheetml/2009/9/ac" r="280" s="3" customFormat="true" x14ac:dyDescent="0.25">
      <c r="A280" s="411"/>
      <c r="B280" s="129"/>
      <c r="L280" s="129"/>
      <c r="V280" s="129"/>
      <c r="AF280" s="129"/>
      <c r="AP280" s="129"/>
      <c r="AZ280" s="129"/>
      <c r="BA280" s="129"/>
      <c r="BB280" s="129"/>
      <c r="BC280" s="129"/>
      <c r="BD280" s="129"/>
      <c r="BE280" s="129"/>
      <c r="BF280" s="129"/>
      <c r="BG280" s="129"/>
      <c r="BJ280" s="129"/>
      <c r="BT280" s="129"/>
      <c r="CD280" s="129"/>
      <c r="CN280" s="129"/>
      <c r="CX280" s="129"/>
      <c r="DH280" s="129"/>
      <c r="DR280" s="129"/>
      <c r="EB280" s="129"/>
      <c r="EL280" s="129"/>
      <c r="EV280" s="129"/>
      <c r="FF280" s="129"/>
      <c r="FP280" s="129"/>
      <c r="FZ280" s="129"/>
      <c r="GJ280" s="129"/>
      <c r="GT280" s="129"/>
      <c r="HD280" s="129"/>
      <c r="HN280" s="129"/>
      <c r="HX280" s="129"/>
      <c r="IH280" s="129"/>
    </row>
    <row xmlns:x14ac="http://schemas.microsoft.com/office/spreadsheetml/2009/9/ac" r="281" s="3" customFormat="true" x14ac:dyDescent="0.25">
      <c r="A281" s="411"/>
      <c r="B281" s="129"/>
      <c r="L281" s="129"/>
      <c r="V281" s="129"/>
      <c r="AF281" s="129"/>
      <c r="AP281" s="129"/>
      <c r="AZ281" s="129"/>
      <c r="BA281" s="129"/>
      <c r="BB281" s="129"/>
      <c r="BC281" s="129"/>
      <c r="BD281" s="129"/>
      <c r="BE281" s="129"/>
      <c r="BF281" s="129"/>
      <c r="BG281" s="129"/>
      <c r="BJ281" s="129"/>
      <c r="BT281" s="129"/>
      <c r="CD281" s="129"/>
      <c r="CN281" s="129"/>
      <c r="CX281" s="129"/>
      <c r="DH281" s="129"/>
      <c r="DR281" s="129"/>
      <c r="EB281" s="129"/>
      <c r="EL281" s="129"/>
      <c r="EV281" s="129"/>
      <c r="FF281" s="129"/>
      <c r="FP281" s="129"/>
      <c r="FZ281" s="129"/>
      <c r="GJ281" s="129"/>
      <c r="GT281" s="129"/>
      <c r="HD281" s="129"/>
      <c r="HN281" s="129"/>
      <c r="HX281" s="129"/>
      <c r="IH281" s="129"/>
    </row>
    <row xmlns:x14ac="http://schemas.microsoft.com/office/spreadsheetml/2009/9/ac" r="282" s="3" customFormat="true" x14ac:dyDescent="0.25">
      <c r="A282" s="411"/>
      <c r="B282" s="129"/>
      <c r="L282" s="129"/>
      <c r="V282" s="129"/>
      <c r="AF282" s="129"/>
      <c r="AP282" s="129"/>
      <c r="AZ282" s="129"/>
      <c r="BA282" s="129"/>
      <c r="BB282" s="129"/>
      <c r="BC282" s="129"/>
      <c r="BD282" s="129"/>
      <c r="BE282" s="129"/>
      <c r="BF282" s="129"/>
      <c r="BG282" s="129"/>
      <c r="BJ282" s="129"/>
      <c r="BT282" s="129"/>
      <c r="CD282" s="129"/>
      <c r="CN282" s="129"/>
      <c r="CX282" s="129"/>
      <c r="DH282" s="129"/>
      <c r="DR282" s="129"/>
      <c r="EB282" s="129"/>
      <c r="EL282" s="129"/>
      <c r="EV282" s="129"/>
      <c r="FF282" s="129"/>
      <c r="FP282" s="129"/>
      <c r="FZ282" s="129"/>
      <c r="GJ282" s="129"/>
      <c r="GT282" s="129"/>
      <c r="HD282" s="129"/>
      <c r="HN282" s="129"/>
      <c r="HX282" s="129"/>
      <c r="IH282" s="129"/>
    </row>
    <row xmlns:x14ac="http://schemas.microsoft.com/office/spreadsheetml/2009/9/ac" r="283" s="3" customFormat="true" x14ac:dyDescent="0.25">
      <c r="A283" s="411"/>
      <c r="B283" s="129"/>
      <c r="L283" s="129"/>
      <c r="V283" s="129"/>
      <c r="AF283" s="129"/>
      <c r="AP283" s="129"/>
      <c r="AZ283" s="129"/>
      <c r="BA283" s="129"/>
      <c r="BB283" s="129"/>
      <c r="BC283" s="129"/>
      <c r="BD283" s="129"/>
      <c r="BE283" s="129"/>
      <c r="BF283" s="129"/>
      <c r="BG283" s="129"/>
      <c r="BJ283" s="129"/>
      <c r="BT283" s="129"/>
      <c r="CD283" s="129"/>
      <c r="CN283" s="129"/>
      <c r="CX283" s="129"/>
      <c r="DH283" s="129"/>
      <c r="DR283" s="129"/>
      <c r="EB283" s="129"/>
      <c r="EL283" s="129"/>
      <c r="EV283" s="129"/>
      <c r="FF283" s="129"/>
      <c r="FP283" s="129"/>
      <c r="FZ283" s="129"/>
      <c r="GJ283" s="129"/>
      <c r="GT283" s="129"/>
      <c r="HD283" s="129"/>
      <c r="HN283" s="129"/>
      <c r="HX283" s="129"/>
      <c r="IH283" s="129"/>
    </row>
    <row xmlns:x14ac="http://schemas.microsoft.com/office/spreadsheetml/2009/9/ac" r="284" s="3" customFormat="true" x14ac:dyDescent="0.25">
      <c r="A284" s="411"/>
      <c r="B284" s="129"/>
      <c r="L284" s="129"/>
      <c r="V284" s="129"/>
      <c r="AF284" s="129"/>
      <c r="AP284" s="129"/>
      <c r="AZ284" s="129"/>
      <c r="BA284" s="129"/>
      <c r="BB284" s="129"/>
      <c r="BC284" s="129"/>
      <c r="BD284" s="129"/>
      <c r="BE284" s="129"/>
      <c r="BF284" s="129"/>
      <c r="BG284" s="129"/>
      <c r="BJ284" s="129"/>
      <c r="BT284" s="129"/>
      <c r="CD284" s="129"/>
      <c r="CN284" s="129"/>
      <c r="CX284" s="129"/>
      <c r="DH284" s="129"/>
      <c r="DR284" s="129"/>
      <c r="EB284" s="129"/>
      <c r="EL284" s="129"/>
      <c r="EV284" s="129"/>
      <c r="FF284" s="129"/>
      <c r="FP284" s="129"/>
      <c r="FZ284" s="129"/>
      <c r="GJ284" s="129"/>
      <c r="GT284" s="129"/>
      <c r="HD284" s="129"/>
      <c r="HN284" s="129"/>
      <c r="HX284" s="129"/>
      <c r="IH284" s="129"/>
    </row>
    <row xmlns:x14ac="http://schemas.microsoft.com/office/spreadsheetml/2009/9/ac" r="285" s="3" customFormat="true" x14ac:dyDescent="0.25">
      <c r="A285" s="411"/>
      <c r="B285" s="129"/>
      <c r="L285" s="129"/>
      <c r="V285" s="129"/>
      <c r="AF285" s="129"/>
      <c r="AP285" s="129"/>
      <c r="AZ285" s="129"/>
      <c r="BA285" s="129"/>
      <c r="BB285" s="129"/>
      <c r="BC285" s="129"/>
      <c r="BD285" s="129"/>
      <c r="BE285" s="129"/>
      <c r="BF285" s="129"/>
      <c r="BG285" s="129"/>
      <c r="BJ285" s="129"/>
      <c r="BT285" s="129"/>
      <c r="CD285" s="129"/>
      <c r="CN285" s="129"/>
      <c r="CX285" s="129"/>
      <c r="DH285" s="129"/>
      <c r="DR285" s="129"/>
      <c r="EB285" s="129"/>
      <c r="EL285" s="129"/>
      <c r="EV285" s="129"/>
      <c r="FF285" s="129"/>
      <c r="FP285" s="129"/>
      <c r="FZ285" s="129"/>
      <c r="GJ285" s="129"/>
      <c r="GT285" s="129"/>
      <c r="HD285" s="129"/>
      <c r="HN285" s="129"/>
      <c r="HX285" s="129"/>
      <c r="IH285" s="129"/>
    </row>
    <row xmlns:x14ac="http://schemas.microsoft.com/office/spreadsheetml/2009/9/ac" r="286" s="3" customFormat="true" x14ac:dyDescent="0.25">
      <c r="A286" s="411"/>
      <c r="B286" s="129"/>
      <c r="L286" s="129"/>
      <c r="V286" s="129"/>
      <c r="AF286" s="129"/>
      <c r="AP286" s="129"/>
      <c r="AZ286" s="129"/>
      <c r="BA286" s="129"/>
      <c r="BB286" s="129"/>
      <c r="BC286" s="129"/>
      <c r="BD286" s="129"/>
      <c r="BE286" s="129"/>
      <c r="BF286" s="129"/>
      <c r="BG286" s="129"/>
      <c r="BJ286" s="129"/>
      <c r="BT286" s="129"/>
      <c r="CD286" s="129"/>
      <c r="CN286" s="129"/>
      <c r="CX286" s="129"/>
      <c r="DH286" s="129"/>
      <c r="DR286" s="129"/>
      <c r="EB286" s="129"/>
      <c r="EL286" s="129"/>
      <c r="EV286" s="129"/>
      <c r="FF286" s="129"/>
      <c r="FP286" s="129"/>
      <c r="FZ286" s="129"/>
      <c r="GJ286" s="129"/>
      <c r="GT286" s="129"/>
      <c r="HD286" s="129"/>
      <c r="HN286" s="129"/>
      <c r="HX286" s="129"/>
      <c r="IH286" s="129"/>
    </row>
    <row xmlns:x14ac="http://schemas.microsoft.com/office/spreadsheetml/2009/9/ac" r="287" s="3" customFormat="true" x14ac:dyDescent="0.25">
      <c r="A287" s="411"/>
      <c r="B287" s="129"/>
      <c r="L287" s="129"/>
      <c r="V287" s="129"/>
      <c r="AF287" s="129"/>
      <c r="AP287" s="129"/>
      <c r="AZ287" s="129"/>
      <c r="BA287" s="129"/>
      <c r="BB287" s="129"/>
      <c r="BC287" s="129"/>
      <c r="BD287" s="129"/>
      <c r="BE287" s="129"/>
      <c r="BF287" s="129"/>
      <c r="BG287" s="129"/>
      <c r="BJ287" s="129"/>
      <c r="BT287" s="129"/>
      <c r="CD287" s="129"/>
      <c r="CN287" s="129"/>
      <c r="CX287" s="129"/>
      <c r="DH287" s="129"/>
      <c r="DR287" s="129"/>
      <c r="EB287" s="129"/>
      <c r="EL287" s="129"/>
      <c r="EV287" s="129"/>
      <c r="FF287" s="129"/>
      <c r="FP287" s="129"/>
      <c r="FZ287" s="129"/>
      <c r="GJ287" s="129"/>
      <c r="GT287" s="129"/>
      <c r="HD287" s="129"/>
      <c r="HN287" s="129"/>
      <c r="HX287" s="129"/>
      <c r="IH287" s="129"/>
    </row>
    <row xmlns:x14ac="http://schemas.microsoft.com/office/spreadsheetml/2009/9/ac" r="288" s="3" customFormat="true" x14ac:dyDescent="0.25">
      <c r="A288" s="411"/>
      <c r="B288" s="129"/>
      <c r="L288" s="129"/>
      <c r="V288" s="129"/>
      <c r="AF288" s="129"/>
      <c r="AP288" s="129"/>
      <c r="AZ288" s="129"/>
      <c r="BA288" s="129"/>
      <c r="BB288" s="129"/>
      <c r="BC288" s="129"/>
      <c r="BD288" s="129"/>
      <c r="BE288" s="129"/>
      <c r="BF288" s="129"/>
      <c r="BG288" s="129"/>
      <c r="BJ288" s="129"/>
      <c r="BT288" s="129"/>
      <c r="CD288" s="129"/>
      <c r="CN288" s="129"/>
      <c r="CX288" s="129"/>
      <c r="DH288" s="129"/>
      <c r="DR288" s="129"/>
      <c r="EB288" s="129"/>
      <c r="EL288" s="129"/>
      <c r="EV288" s="129"/>
      <c r="FF288" s="129"/>
      <c r="FP288" s="129"/>
      <c r="FZ288" s="129"/>
      <c r="GJ288" s="129"/>
      <c r="GT288" s="129"/>
      <c r="HD288" s="129"/>
      <c r="HN288" s="129"/>
      <c r="HX288" s="129"/>
      <c r="IH288" s="129"/>
    </row>
    <row xmlns:x14ac="http://schemas.microsoft.com/office/spreadsheetml/2009/9/ac" r="289" s="3" customFormat="true" x14ac:dyDescent="0.25">
      <c r="A289" s="411"/>
      <c r="B289" s="129"/>
      <c r="L289" s="129"/>
      <c r="V289" s="129"/>
      <c r="AF289" s="129"/>
      <c r="AP289" s="129"/>
      <c r="AZ289" s="129"/>
      <c r="BA289" s="129"/>
      <c r="BB289" s="129"/>
      <c r="BC289" s="129"/>
      <c r="BD289" s="129"/>
      <c r="BE289" s="129"/>
      <c r="BF289" s="129"/>
      <c r="BG289" s="129"/>
      <c r="BJ289" s="129"/>
      <c r="BT289" s="129"/>
      <c r="CD289" s="129"/>
      <c r="CN289" s="129"/>
      <c r="CX289" s="129"/>
      <c r="DH289" s="129"/>
      <c r="DR289" s="129"/>
      <c r="EB289" s="129"/>
      <c r="EL289" s="129"/>
      <c r="EV289" s="129"/>
      <c r="FF289" s="129"/>
      <c r="FP289" s="129"/>
      <c r="FZ289" s="129"/>
      <c r="GJ289" s="129"/>
      <c r="GT289" s="129"/>
      <c r="HD289" s="129"/>
      <c r="HN289" s="129"/>
      <c r="HX289" s="129"/>
      <c r="IH289" s="129"/>
    </row>
    <row xmlns:x14ac="http://schemas.microsoft.com/office/spreadsheetml/2009/9/ac" r="290" s="3" customFormat="true" x14ac:dyDescent="0.25">
      <c r="A290" s="411"/>
      <c r="B290" s="129"/>
      <c r="L290" s="129"/>
      <c r="V290" s="129"/>
      <c r="AF290" s="129"/>
      <c r="AP290" s="129"/>
      <c r="AZ290" s="129"/>
      <c r="BA290" s="129"/>
      <c r="BB290" s="129"/>
      <c r="BC290" s="129"/>
      <c r="BD290" s="129"/>
      <c r="BE290" s="129"/>
      <c r="BF290" s="129"/>
      <c r="BG290" s="129"/>
      <c r="BJ290" s="129"/>
      <c r="BT290" s="129"/>
      <c r="CD290" s="129"/>
      <c r="CN290" s="129"/>
      <c r="CX290" s="129"/>
      <c r="DH290" s="129"/>
      <c r="DR290" s="129"/>
      <c r="EB290" s="129"/>
      <c r="EL290" s="129"/>
      <c r="EV290" s="129"/>
      <c r="FF290" s="129"/>
      <c r="FP290" s="129"/>
      <c r="FZ290" s="129"/>
      <c r="GJ290" s="129"/>
      <c r="GT290" s="129"/>
      <c r="HD290" s="129"/>
      <c r="HN290" s="129"/>
      <c r="HX290" s="129"/>
      <c r="IH290" s="129"/>
    </row>
    <row xmlns:x14ac="http://schemas.microsoft.com/office/spreadsheetml/2009/9/ac" r="291" s="3" customFormat="true" x14ac:dyDescent="0.25">
      <c r="A291" s="411"/>
      <c r="B291" s="129"/>
      <c r="L291" s="129"/>
      <c r="V291" s="129"/>
      <c r="AF291" s="129"/>
      <c r="AP291" s="129"/>
      <c r="AZ291" s="129"/>
      <c r="BA291" s="129"/>
      <c r="BB291" s="129"/>
      <c r="BC291" s="129"/>
      <c r="BD291" s="129"/>
      <c r="BE291" s="129"/>
      <c r="BF291" s="129"/>
      <c r="BG291" s="129"/>
      <c r="BJ291" s="129"/>
      <c r="BT291" s="129"/>
      <c r="CD291" s="129"/>
      <c r="CN291" s="129"/>
      <c r="CX291" s="129"/>
      <c r="DH291" s="129"/>
      <c r="DR291" s="129"/>
      <c r="EB291" s="129"/>
      <c r="EL291" s="129"/>
      <c r="EV291" s="129"/>
      <c r="FF291" s="129"/>
      <c r="FP291" s="129"/>
      <c r="FZ291" s="129"/>
      <c r="GJ291" s="129"/>
      <c r="GT291" s="129"/>
      <c r="HD291" s="129"/>
      <c r="HN291" s="129"/>
      <c r="HX291" s="129"/>
      <c r="IH291" s="129"/>
    </row>
    <row xmlns:x14ac="http://schemas.microsoft.com/office/spreadsheetml/2009/9/ac" r="292" s="3" customFormat="true" x14ac:dyDescent="0.25">
      <c r="A292" s="411"/>
      <c r="B292" s="129"/>
      <c r="L292" s="129"/>
      <c r="V292" s="129"/>
      <c r="AF292" s="129"/>
      <c r="AP292" s="129"/>
      <c r="AZ292" s="129"/>
      <c r="BA292" s="129"/>
      <c r="BB292" s="129"/>
      <c r="BC292" s="129"/>
      <c r="BD292" s="129"/>
      <c r="BE292" s="129"/>
      <c r="BF292" s="129"/>
      <c r="BG292" s="129"/>
      <c r="BJ292" s="129"/>
      <c r="BT292" s="129"/>
      <c r="CD292" s="129"/>
      <c r="CN292" s="129"/>
      <c r="CX292" s="129"/>
      <c r="DH292" s="129"/>
      <c r="DR292" s="129"/>
      <c r="EB292" s="129"/>
      <c r="EL292" s="129"/>
      <c r="EV292" s="129"/>
      <c r="FF292" s="129"/>
      <c r="FP292" s="129"/>
      <c r="FZ292" s="129"/>
      <c r="GJ292" s="129"/>
      <c r="GT292" s="129"/>
      <c r="HD292" s="129"/>
      <c r="HN292" s="129"/>
      <c r="HX292" s="129"/>
      <c r="IH292" s="129"/>
    </row>
    <row xmlns:x14ac="http://schemas.microsoft.com/office/spreadsheetml/2009/9/ac" r="293" s="3" customFormat="true" x14ac:dyDescent="0.25">
      <c r="A293" s="411"/>
      <c r="B293" s="129"/>
      <c r="L293" s="129"/>
      <c r="V293" s="129"/>
      <c r="AF293" s="129"/>
      <c r="AP293" s="129"/>
      <c r="AZ293" s="129"/>
      <c r="BA293" s="129"/>
      <c r="BB293" s="129"/>
      <c r="BC293" s="129"/>
      <c r="BD293" s="129"/>
      <c r="BE293" s="129"/>
      <c r="BF293" s="129"/>
      <c r="BG293" s="129"/>
      <c r="BJ293" s="129"/>
      <c r="BT293" s="129"/>
      <c r="CD293" s="129"/>
      <c r="CN293" s="129"/>
      <c r="CX293" s="129"/>
      <c r="DH293" s="129"/>
      <c r="DR293" s="129"/>
      <c r="EB293" s="129"/>
      <c r="EL293" s="129"/>
      <c r="EV293" s="129"/>
      <c r="FF293" s="129"/>
      <c r="FP293" s="129"/>
      <c r="FZ293" s="129"/>
      <c r="GJ293" s="129"/>
      <c r="GT293" s="129"/>
      <c r="HD293" s="129"/>
      <c r="HN293" s="129"/>
      <c r="HX293" s="129"/>
      <c r="IH293" s="129"/>
    </row>
    <row xmlns:x14ac="http://schemas.microsoft.com/office/spreadsheetml/2009/9/ac" r="294" s="3" customFormat="true" x14ac:dyDescent="0.25">
      <c r="A294" s="411"/>
      <c r="B294" s="129"/>
      <c r="L294" s="129"/>
      <c r="V294" s="129"/>
      <c r="AF294" s="129"/>
      <c r="AP294" s="129"/>
      <c r="AZ294" s="129"/>
      <c r="BA294" s="129"/>
      <c r="BB294" s="129"/>
      <c r="BC294" s="129"/>
      <c r="BD294" s="129"/>
      <c r="BE294" s="129"/>
      <c r="BF294" s="129"/>
      <c r="BG294" s="129"/>
      <c r="BJ294" s="129"/>
      <c r="BT294" s="129"/>
      <c r="CD294" s="129"/>
      <c r="CN294" s="129"/>
      <c r="CX294" s="129"/>
      <c r="DH294" s="129"/>
      <c r="DR294" s="129"/>
      <c r="EB294" s="129"/>
      <c r="EL294" s="129"/>
      <c r="EV294" s="129"/>
      <c r="FF294" s="129"/>
      <c r="FP294" s="129"/>
      <c r="FZ294" s="129"/>
      <c r="GJ294" s="129"/>
      <c r="GT294" s="129"/>
      <c r="HD294" s="129"/>
      <c r="HN294" s="129"/>
      <c r="HX294" s="129"/>
      <c r="IH294" s="129"/>
    </row>
    <row xmlns:x14ac="http://schemas.microsoft.com/office/spreadsheetml/2009/9/ac" r="295" s="3" customFormat="true" x14ac:dyDescent="0.25">
      <c r="A295" s="411"/>
      <c r="B295" s="129"/>
      <c r="L295" s="129"/>
      <c r="V295" s="129"/>
      <c r="AF295" s="129"/>
      <c r="AP295" s="129"/>
      <c r="AZ295" s="129"/>
      <c r="BA295" s="129"/>
      <c r="BB295" s="129"/>
      <c r="BC295" s="129"/>
      <c r="BD295" s="129"/>
      <c r="BE295" s="129"/>
      <c r="BF295" s="129"/>
      <c r="BG295" s="129"/>
      <c r="BJ295" s="129"/>
      <c r="BT295" s="129"/>
      <c r="CD295" s="129"/>
      <c r="CN295" s="129"/>
      <c r="CX295" s="129"/>
      <c r="DH295" s="129"/>
      <c r="DR295" s="129"/>
      <c r="EB295" s="129"/>
      <c r="EL295" s="129"/>
      <c r="EV295" s="129"/>
      <c r="FF295" s="129"/>
      <c r="FP295" s="129"/>
      <c r="FZ295" s="129"/>
      <c r="GJ295" s="129"/>
      <c r="GT295" s="129"/>
      <c r="HD295" s="129"/>
      <c r="HN295" s="129"/>
      <c r="HX295" s="129"/>
      <c r="IH295" s="129"/>
    </row>
    <row xmlns:x14ac="http://schemas.microsoft.com/office/spreadsheetml/2009/9/ac" r="296" s="3" customFormat="true" x14ac:dyDescent="0.25">
      <c r="A296" s="411"/>
      <c r="B296" s="129"/>
      <c r="L296" s="129"/>
      <c r="V296" s="129"/>
      <c r="AF296" s="129"/>
      <c r="AP296" s="129"/>
      <c r="AZ296" s="129"/>
      <c r="BA296" s="129"/>
      <c r="BB296" s="129"/>
      <c r="BC296" s="129"/>
      <c r="BD296" s="129"/>
      <c r="BE296" s="129"/>
      <c r="BF296" s="129"/>
      <c r="BG296" s="129"/>
      <c r="BJ296" s="129"/>
      <c r="BT296" s="129"/>
      <c r="CD296" s="129"/>
      <c r="CN296" s="129"/>
      <c r="CX296" s="129"/>
      <c r="DH296" s="129"/>
      <c r="DR296" s="129"/>
      <c r="EB296" s="129"/>
      <c r="EL296" s="129"/>
      <c r="EV296" s="129"/>
      <c r="FF296" s="129"/>
      <c r="FP296" s="129"/>
      <c r="FZ296" s="129"/>
      <c r="GJ296" s="129"/>
      <c r="GT296" s="129"/>
      <c r="HD296" s="129"/>
      <c r="HN296" s="129"/>
      <c r="HX296" s="129"/>
      <c r="IH296" s="129"/>
    </row>
    <row xmlns:x14ac="http://schemas.microsoft.com/office/spreadsheetml/2009/9/ac" r="297" s="3" customFormat="true" x14ac:dyDescent="0.25">
      <c r="A297" s="411"/>
      <c r="B297" s="129"/>
      <c r="L297" s="129"/>
      <c r="V297" s="129"/>
      <c r="AF297" s="129"/>
      <c r="AP297" s="129"/>
      <c r="AZ297" s="129"/>
      <c r="BA297" s="129"/>
      <c r="BB297" s="129"/>
      <c r="BC297" s="129"/>
      <c r="BD297" s="129"/>
      <c r="BE297" s="129"/>
      <c r="BF297" s="129"/>
      <c r="BG297" s="129"/>
      <c r="BJ297" s="129"/>
      <c r="BT297" s="129"/>
      <c r="CD297" s="129"/>
      <c r="CN297" s="129"/>
      <c r="CX297" s="129"/>
      <c r="DH297" s="129"/>
      <c r="DR297" s="129"/>
      <c r="EB297" s="129"/>
      <c r="EL297" s="129"/>
      <c r="EV297" s="129"/>
      <c r="FF297" s="129"/>
      <c r="FP297" s="129"/>
      <c r="FZ297" s="129"/>
      <c r="GJ297" s="129"/>
      <c r="GT297" s="129"/>
      <c r="HD297" s="129"/>
      <c r="HN297" s="129"/>
      <c r="HX297" s="129"/>
      <c r="IH297" s="129"/>
    </row>
    <row xmlns:x14ac="http://schemas.microsoft.com/office/spreadsheetml/2009/9/ac" r="298" s="3" customFormat="true" x14ac:dyDescent="0.25">
      <c r="A298" s="411"/>
      <c r="B298" s="129"/>
      <c r="L298" s="129"/>
      <c r="V298" s="129"/>
      <c r="AF298" s="129"/>
      <c r="AP298" s="129"/>
      <c r="AZ298" s="129"/>
      <c r="BA298" s="129"/>
      <c r="BB298" s="129"/>
      <c r="BC298" s="129"/>
      <c r="BD298" s="129"/>
      <c r="BE298" s="129"/>
      <c r="BF298" s="129"/>
      <c r="BG298" s="129"/>
      <c r="BJ298" s="129"/>
      <c r="BT298" s="129"/>
      <c r="CD298" s="129"/>
      <c r="CN298" s="129"/>
      <c r="CX298" s="129"/>
      <c r="DH298" s="129"/>
      <c r="DR298" s="129"/>
      <c r="EB298" s="129"/>
      <c r="EL298" s="129"/>
      <c r="EV298" s="129"/>
      <c r="FF298" s="129"/>
      <c r="FP298" s="129"/>
      <c r="FZ298" s="129"/>
      <c r="GJ298" s="129"/>
      <c r="GT298" s="129"/>
      <c r="HD298" s="129"/>
      <c r="HN298" s="129"/>
      <c r="HX298" s="129"/>
      <c r="IH298" s="129"/>
    </row>
    <row xmlns:x14ac="http://schemas.microsoft.com/office/spreadsheetml/2009/9/ac" r="299" s="3" customFormat="true" x14ac:dyDescent="0.25">
      <c r="A299" s="411"/>
      <c r="B299" s="129"/>
      <c r="L299" s="129"/>
      <c r="V299" s="129"/>
      <c r="AF299" s="129"/>
      <c r="AP299" s="129"/>
      <c r="AZ299" s="129"/>
      <c r="BA299" s="129"/>
      <c r="BB299" s="129"/>
      <c r="BC299" s="129"/>
      <c r="BD299" s="129"/>
      <c r="BE299" s="129"/>
      <c r="BF299" s="129"/>
      <c r="BG299" s="129"/>
      <c r="BJ299" s="129"/>
      <c r="BT299" s="129"/>
      <c r="CD299" s="129"/>
      <c r="CN299" s="129"/>
      <c r="CX299" s="129"/>
      <c r="DH299" s="129"/>
      <c r="DR299" s="129"/>
      <c r="EB299" s="129"/>
      <c r="EL299" s="129"/>
      <c r="EV299" s="129"/>
      <c r="FF299" s="129"/>
      <c r="FP299" s="129"/>
      <c r="FZ299" s="129"/>
      <c r="GJ299" s="129"/>
      <c r="GT299" s="129"/>
      <c r="HD299" s="129"/>
      <c r="HN299" s="129"/>
      <c r="HX299" s="129"/>
      <c r="IH299" s="129"/>
    </row>
    <row xmlns:x14ac="http://schemas.microsoft.com/office/spreadsheetml/2009/9/ac" r="300" s="3" customFormat="true" x14ac:dyDescent="0.25">
      <c r="A300" s="411"/>
      <c r="B300" s="129"/>
      <c r="L300" s="129"/>
      <c r="V300" s="129"/>
      <c r="AF300" s="129"/>
      <c r="AP300" s="129"/>
      <c r="AZ300" s="129"/>
      <c r="BA300" s="129"/>
      <c r="BB300" s="129"/>
      <c r="BC300" s="129"/>
      <c r="BD300" s="129"/>
      <c r="BE300" s="129"/>
      <c r="BF300" s="129"/>
      <c r="BG300" s="129"/>
      <c r="BJ300" s="129"/>
      <c r="BT300" s="129"/>
      <c r="CD300" s="129"/>
      <c r="CN300" s="129"/>
      <c r="CX300" s="129"/>
      <c r="DH300" s="129"/>
      <c r="DR300" s="129"/>
      <c r="EB300" s="129"/>
      <c r="EL300" s="129"/>
      <c r="EV300" s="129"/>
      <c r="FF300" s="129"/>
      <c r="FP300" s="129"/>
      <c r="FZ300" s="129"/>
      <c r="GJ300" s="129"/>
      <c r="GT300" s="129"/>
      <c r="HD300" s="129"/>
      <c r="HN300" s="129"/>
      <c r="HX300" s="129"/>
      <c r="IH300" s="129"/>
    </row>
    <row xmlns:x14ac="http://schemas.microsoft.com/office/spreadsheetml/2009/9/ac" r="301" s="3" customFormat="true" x14ac:dyDescent="0.25">
      <c r="A301" s="411"/>
      <c r="B301" s="129"/>
      <c r="L301" s="129"/>
      <c r="V301" s="129"/>
      <c r="AF301" s="129"/>
      <c r="AP301" s="129"/>
      <c r="AZ301" s="129"/>
      <c r="BA301" s="129"/>
      <c r="BB301" s="129"/>
      <c r="BC301" s="129"/>
      <c r="BD301" s="129"/>
      <c r="BE301" s="129"/>
      <c r="BF301" s="129"/>
      <c r="BG301" s="129"/>
      <c r="BJ301" s="129"/>
      <c r="BT301" s="129"/>
      <c r="CD301" s="129"/>
      <c r="CN301" s="129"/>
      <c r="CX301" s="129"/>
      <c r="DH301" s="129"/>
      <c r="DR301" s="129"/>
      <c r="EB301" s="129"/>
      <c r="EL301" s="129"/>
      <c r="EV301" s="129"/>
      <c r="FF301" s="129"/>
      <c r="FP301" s="129"/>
      <c r="FZ301" s="129"/>
      <c r="GJ301" s="129"/>
      <c r="GT301" s="129"/>
      <c r="HD301" s="129"/>
      <c r="HN301" s="129"/>
      <c r="HX301" s="129"/>
      <c r="IH301" s="129"/>
    </row>
    <row xmlns:x14ac="http://schemas.microsoft.com/office/spreadsheetml/2009/9/ac" r="302" s="3" customFormat="true" x14ac:dyDescent="0.25">
      <c r="A302" s="411"/>
      <c r="B302" s="129"/>
      <c r="L302" s="129"/>
      <c r="V302" s="129"/>
      <c r="AF302" s="129"/>
      <c r="AP302" s="129"/>
      <c r="AZ302" s="129"/>
      <c r="BA302" s="129"/>
      <c r="BB302" s="129"/>
      <c r="BC302" s="129"/>
      <c r="BD302" s="129"/>
      <c r="BE302" s="129"/>
      <c r="BF302" s="129"/>
      <c r="BG302" s="129"/>
      <c r="BJ302" s="129"/>
      <c r="BT302" s="129"/>
      <c r="CD302" s="129"/>
      <c r="CN302" s="129"/>
      <c r="CX302" s="129"/>
      <c r="DH302" s="129"/>
      <c r="DR302" s="129"/>
      <c r="EB302" s="129"/>
      <c r="EL302" s="129"/>
      <c r="EV302" s="129"/>
      <c r="FF302" s="129"/>
      <c r="FP302" s="129"/>
      <c r="FZ302" s="129"/>
      <c r="GJ302" s="129"/>
      <c r="GT302" s="129"/>
      <c r="HD302" s="129"/>
      <c r="HN302" s="129"/>
      <c r="HX302" s="129"/>
      <c r="IH302" s="129"/>
    </row>
    <row xmlns:x14ac="http://schemas.microsoft.com/office/spreadsheetml/2009/9/ac" r="303" s="3" customFormat="true" x14ac:dyDescent="0.25">
      <c r="A303" s="411"/>
      <c r="B303" s="129"/>
      <c r="L303" s="129"/>
      <c r="V303" s="129"/>
      <c r="AF303" s="129"/>
      <c r="AP303" s="129"/>
      <c r="AZ303" s="129"/>
      <c r="BA303" s="129"/>
      <c r="BB303" s="129"/>
      <c r="BC303" s="129"/>
      <c r="BD303" s="129"/>
      <c r="BE303" s="129"/>
      <c r="BF303" s="129"/>
      <c r="BG303" s="129"/>
      <c r="BJ303" s="129"/>
      <c r="BT303" s="129"/>
      <c r="CD303" s="129"/>
      <c r="CN303" s="129"/>
      <c r="CX303" s="129"/>
      <c r="DH303" s="129"/>
      <c r="DR303" s="129"/>
      <c r="EB303" s="129"/>
      <c r="EL303" s="129"/>
      <c r="EV303" s="129"/>
      <c r="FF303" s="129"/>
      <c r="FP303" s="129"/>
      <c r="FZ303" s="129"/>
      <c r="GJ303" s="129"/>
      <c r="GT303" s="129"/>
      <c r="HD303" s="129"/>
      <c r="HN303" s="129"/>
      <c r="HX303" s="129"/>
      <c r="IH303" s="129"/>
    </row>
    <row xmlns:x14ac="http://schemas.microsoft.com/office/spreadsheetml/2009/9/ac" r="304" s="3" customFormat="true" x14ac:dyDescent="0.25">
      <c r="A304" s="411"/>
      <c r="B304" s="129"/>
      <c r="L304" s="129"/>
      <c r="V304" s="129"/>
      <c r="AF304" s="129"/>
      <c r="AP304" s="129"/>
      <c r="AZ304" s="129"/>
      <c r="BA304" s="129"/>
      <c r="BB304" s="129"/>
      <c r="BC304" s="129"/>
      <c r="BD304" s="129"/>
      <c r="BE304" s="129"/>
      <c r="BF304" s="129"/>
      <c r="BG304" s="129"/>
      <c r="BJ304" s="129"/>
      <c r="BT304" s="129"/>
      <c r="CD304" s="129"/>
      <c r="CN304" s="129"/>
      <c r="CX304" s="129"/>
      <c r="DH304" s="129"/>
      <c r="DR304" s="129"/>
      <c r="EB304" s="129"/>
      <c r="EL304" s="129"/>
      <c r="EV304" s="129"/>
      <c r="FF304" s="129"/>
      <c r="FP304" s="129"/>
      <c r="FZ304" s="129"/>
      <c r="GJ304" s="129"/>
      <c r="GT304" s="129"/>
      <c r="HD304" s="129"/>
      <c r="HN304" s="129"/>
      <c r="HX304" s="129"/>
      <c r="IH304" s="129"/>
    </row>
    <row xmlns:x14ac="http://schemas.microsoft.com/office/spreadsheetml/2009/9/ac" r="305" s="3" customFormat="true" x14ac:dyDescent="0.25">
      <c r="A305" s="411"/>
      <c r="B305" s="129"/>
      <c r="L305" s="129"/>
      <c r="V305" s="129"/>
      <c r="AF305" s="129"/>
      <c r="AP305" s="129"/>
      <c r="AZ305" s="129"/>
      <c r="BA305" s="129"/>
      <c r="BB305" s="129"/>
      <c r="BC305" s="129"/>
      <c r="BD305" s="129"/>
      <c r="BE305" s="129"/>
      <c r="BF305" s="129"/>
      <c r="BG305" s="129"/>
      <c r="BJ305" s="129"/>
      <c r="BT305" s="129"/>
      <c r="CD305" s="129"/>
      <c r="CN305" s="129"/>
      <c r="CX305" s="129"/>
      <c r="DH305" s="129"/>
      <c r="DR305" s="129"/>
      <c r="EB305" s="129"/>
      <c r="EL305" s="129"/>
      <c r="EV305" s="129"/>
      <c r="FF305" s="129"/>
      <c r="FP305" s="129"/>
      <c r="FZ305" s="129"/>
      <c r="GJ305" s="129"/>
      <c r="GT305" s="129"/>
      <c r="HD305" s="129"/>
      <c r="HN305" s="129"/>
      <c r="HX305" s="129"/>
      <c r="IH305" s="129"/>
    </row>
    <row xmlns:x14ac="http://schemas.microsoft.com/office/spreadsheetml/2009/9/ac" r="306" s="3" customFormat="true" x14ac:dyDescent="0.25">
      <c r="A306" s="411"/>
      <c r="B306" s="129"/>
      <c r="L306" s="129"/>
      <c r="V306" s="129"/>
      <c r="AF306" s="129"/>
      <c r="AP306" s="129"/>
      <c r="AZ306" s="129"/>
      <c r="BA306" s="129"/>
      <c r="BB306" s="129"/>
      <c r="BC306" s="129"/>
      <c r="BD306" s="129"/>
      <c r="BE306" s="129"/>
      <c r="BF306" s="129"/>
      <c r="BG306" s="129"/>
      <c r="BJ306" s="129"/>
      <c r="BT306" s="129"/>
      <c r="CD306" s="129"/>
      <c r="CN306" s="129"/>
      <c r="CX306" s="129"/>
      <c r="DH306" s="129"/>
      <c r="DR306" s="129"/>
      <c r="EB306" s="129"/>
      <c r="EL306" s="129"/>
      <c r="EV306" s="129"/>
      <c r="FF306" s="129"/>
      <c r="FP306" s="129"/>
      <c r="FZ306" s="129"/>
      <c r="GJ306" s="129"/>
      <c r="GT306" s="129"/>
      <c r="HD306" s="129"/>
      <c r="HN306" s="129"/>
      <c r="HX306" s="129"/>
      <c r="IH306" s="129"/>
    </row>
    <row xmlns:x14ac="http://schemas.microsoft.com/office/spreadsheetml/2009/9/ac" r="307" s="3" customFormat="true" x14ac:dyDescent="0.25">
      <c r="A307" s="411"/>
      <c r="B307" s="129"/>
      <c r="L307" s="129"/>
      <c r="V307" s="129"/>
      <c r="AF307" s="129"/>
      <c r="AP307" s="129"/>
      <c r="AZ307" s="129"/>
      <c r="BA307" s="129"/>
      <c r="BB307" s="129"/>
      <c r="BC307" s="129"/>
      <c r="BD307" s="129"/>
      <c r="BE307" s="129"/>
      <c r="BF307" s="129"/>
      <c r="BG307" s="129"/>
      <c r="BJ307" s="129"/>
      <c r="BT307" s="129"/>
      <c r="CD307" s="129"/>
      <c r="CN307" s="129"/>
      <c r="CX307" s="129"/>
      <c r="DH307" s="129"/>
      <c r="DR307" s="129"/>
      <c r="EB307" s="129"/>
      <c r="EL307" s="129"/>
      <c r="EV307" s="129"/>
      <c r="FF307" s="129"/>
      <c r="FP307" s="129"/>
      <c r="FZ307" s="129"/>
      <c r="GJ307" s="129"/>
      <c r="GT307" s="129"/>
      <c r="HD307" s="129"/>
      <c r="HN307" s="129"/>
      <c r="HX307" s="129"/>
      <c r="IH307" s="129"/>
    </row>
    <row xmlns:x14ac="http://schemas.microsoft.com/office/spreadsheetml/2009/9/ac" r="308" s="3" customFormat="true" x14ac:dyDescent="0.25">
      <c r="A308" s="411"/>
      <c r="B308" s="129"/>
      <c r="L308" s="129"/>
      <c r="V308" s="129"/>
      <c r="AF308" s="129"/>
      <c r="AP308" s="129"/>
      <c r="AZ308" s="129"/>
      <c r="BA308" s="129"/>
      <c r="BB308" s="129"/>
      <c r="BC308" s="129"/>
      <c r="BD308" s="129"/>
      <c r="BE308" s="129"/>
      <c r="BF308" s="129"/>
      <c r="BG308" s="129"/>
      <c r="BJ308" s="129"/>
      <c r="BT308" s="129"/>
      <c r="CD308" s="129"/>
      <c r="CN308" s="129"/>
      <c r="CX308" s="129"/>
      <c r="DH308" s="129"/>
      <c r="DR308" s="129"/>
      <c r="EB308" s="129"/>
      <c r="EL308" s="129"/>
      <c r="EV308" s="129"/>
      <c r="FF308" s="129"/>
      <c r="FP308" s="129"/>
      <c r="FZ308" s="129"/>
      <c r="GJ308" s="129"/>
      <c r="GT308" s="129"/>
      <c r="HD308" s="129"/>
      <c r="HN308" s="129"/>
      <c r="HX308" s="129"/>
      <c r="IH308" s="129"/>
    </row>
    <row xmlns:x14ac="http://schemas.microsoft.com/office/spreadsheetml/2009/9/ac" r="309" s="3" customFormat="true" x14ac:dyDescent="0.25">
      <c r="A309" s="411"/>
      <c r="B309" s="129"/>
      <c r="L309" s="129"/>
      <c r="V309" s="129"/>
      <c r="AF309" s="129"/>
      <c r="AP309" s="129"/>
      <c r="AZ309" s="129"/>
      <c r="BA309" s="129"/>
      <c r="BB309" s="129"/>
      <c r="BC309" s="129"/>
      <c r="BD309" s="129"/>
      <c r="BE309" s="129"/>
      <c r="BF309" s="129"/>
      <c r="BG309" s="129"/>
      <c r="BJ309" s="129"/>
      <c r="BT309" s="129"/>
      <c r="CD309" s="129"/>
      <c r="CN309" s="129"/>
      <c r="CX309" s="129"/>
      <c r="DH309" s="129"/>
      <c r="DR309" s="129"/>
      <c r="EB309" s="129"/>
      <c r="EL309" s="129"/>
      <c r="EV309" s="129"/>
      <c r="FF309" s="129"/>
      <c r="FP309" s="129"/>
      <c r="FZ309" s="129"/>
      <c r="GJ309" s="129"/>
      <c r="GT309" s="129"/>
      <c r="HD309" s="129"/>
      <c r="HN309" s="129"/>
      <c r="HX309" s="129"/>
      <c r="IH309" s="129"/>
    </row>
    <row xmlns:x14ac="http://schemas.microsoft.com/office/spreadsheetml/2009/9/ac" r="310" s="3" customFormat="true" x14ac:dyDescent="0.25">
      <c r="A310" s="411"/>
      <c r="B310" s="129"/>
      <c r="L310" s="129"/>
      <c r="V310" s="129"/>
      <c r="AF310" s="129"/>
      <c r="AP310" s="129"/>
      <c r="AZ310" s="129"/>
      <c r="BA310" s="129"/>
      <c r="BB310" s="129"/>
      <c r="BC310" s="129"/>
      <c r="BD310" s="129"/>
      <c r="BE310" s="129"/>
      <c r="BF310" s="129"/>
      <c r="BG310" s="129"/>
      <c r="BJ310" s="129"/>
      <c r="BT310" s="129"/>
      <c r="CD310" s="129"/>
      <c r="CN310" s="129"/>
      <c r="CX310" s="129"/>
      <c r="DH310" s="129"/>
      <c r="DR310" s="129"/>
      <c r="EB310" s="129"/>
      <c r="EL310" s="129"/>
      <c r="EV310" s="129"/>
      <c r="FF310" s="129"/>
      <c r="FP310" s="129"/>
      <c r="FZ310" s="129"/>
      <c r="GJ310" s="129"/>
      <c r="GT310" s="129"/>
      <c r="HD310" s="129"/>
      <c r="HN310" s="129"/>
      <c r="HX310" s="129"/>
      <c r="IH310" s="129"/>
    </row>
    <row xmlns:x14ac="http://schemas.microsoft.com/office/spreadsheetml/2009/9/ac" r="311" s="3" customFormat="true" x14ac:dyDescent="0.25">
      <c r="A311" s="411"/>
      <c r="B311" s="129"/>
      <c r="L311" s="129"/>
      <c r="V311" s="129"/>
      <c r="AF311" s="129"/>
      <c r="AP311" s="129"/>
      <c r="AZ311" s="129"/>
      <c r="BA311" s="129"/>
      <c r="BB311" s="129"/>
      <c r="BC311" s="129"/>
      <c r="BD311" s="129"/>
      <c r="BE311" s="129"/>
      <c r="BF311" s="129"/>
      <c r="BG311" s="129"/>
      <c r="BJ311" s="129"/>
      <c r="BT311" s="129"/>
      <c r="CD311" s="129"/>
      <c r="CN311" s="129"/>
      <c r="CX311" s="129"/>
      <c r="DH311" s="129"/>
      <c r="DR311" s="129"/>
      <c r="EB311" s="129"/>
      <c r="EL311" s="129"/>
      <c r="EV311" s="129"/>
      <c r="FF311" s="129"/>
      <c r="FP311" s="129"/>
      <c r="FZ311" s="129"/>
      <c r="GJ311" s="129"/>
      <c r="GT311" s="129"/>
      <c r="HD311" s="129"/>
      <c r="HN311" s="129"/>
      <c r="HX311" s="129"/>
      <c r="IH311" s="129"/>
    </row>
    <row xmlns:x14ac="http://schemas.microsoft.com/office/spreadsheetml/2009/9/ac" r="312" s="3" customFormat="true" x14ac:dyDescent="0.25">
      <c r="A312" s="411"/>
      <c r="B312" s="129"/>
      <c r="L312" s="129"/>
      <c r="V312" s="129"/>
      <c r="AF312" s="129"/>
      <c r="AP312" s="129"/>
      <c r="AZ312" s="129"/>
      <c r="BA312" s="129"/>
      <c r="BB312" s="129"/>
      <c r="BC312" s="129"/>
      <c r="BD312" s="129"/>
      <c r="BE312" s="129"/>
      <c r="BF312" s="129"/>
      <c r="BG312" s="129"/>
      <c r="BJ312" s="129"/>
      <c r="BT312" s="129"/>
      <c r="CD312" s="129"/>
      <c r="CN312" s="129"/>
      <c r="CX312" s="129"/>
      <c r="DH312" s="129"/>
      <c r="DR312" s="129"/>
      <c r="EB312" s="129"/>
      <c r="EL312" s="129"/>
      <c r="EV312" s="129"/>
      <c r="FF312" s="129"/>
      <c r="FP312" s="129"/>
      <c r="FZ312" s="129"/>
      <c r="GJ312" s="129"/>
      <c r="GT312" s="129"/>
      <c r="HD312" s="129"/>
      <c r="HN312" s="129"/>
      <c r="HX312" s="129"/>
      <c r="IH312" s="129"/>
    </row>
    <row xmlns:x14ac="http://schemas.microsoft.com/office/spreadsheetml/2009/9/ac" r="313" s="3" customFormat="true" x14ac:dyDescent="0.25">
      <c r="A313" s="411"/>
      <c r="B313" s="129"/>
      <c r="L313" s="129"/>
      <c r="V313" s="129"/>
      <c r="AF313" s="129"/>
      <c r="AP313" s="129"/>
      <c r="AZ313" s="129"/>
      <c r="BA313" s="129"/>
      <c r="BB313" s="129"/>
      <c r="BC313" s="129"/>
      <c r="BD313" s="129"/>
      <c r="BE313" s="129"/>
      <c r="BF313" s="129"/>
      <c r="BG313" s="129"/>
      <c r="BJ313" s="129"/>
      <c r="BT313" s="129"/>
      <c r="CD313" s="129"/>
      <c r="CN313" s="129"/>
      <c r="CX313" s="129"/>
      <c r="DH313" s="129"/>
      <c r="DR313" s="129"/>
      <c r="EB313" s="129"/>
      <c r="EL313" s="129"/>
      <c r="EV313" s="129"/>
      <c r="FF313" s="129"/>
      <c r="FP313" s="129"/>
      <c r="FZ313" s="129"/>
      <c r="GJ313" s="129"/>
      <c r="GT313" s="129"/>
      <c r="HD313" s="129"/>
      <c r="HN313" s="129"/>
      <c r="HX313" s="129"/>
      <c r="IH313" s="129"/>
    </row>
    <row xmlns:x14ac="http://schemas.microsoft.com/office/spreadsheetml/2009/9/ac" r="314" s="3" customFormat="true" x14ac:dyDescent="0.25">
      <c r="A314" s="411"/>
      <c r="B314" s="129"/>
      <c r="L314" s="129"/>
      <c r="V314" s="129"/>
      <c r="AF314" s="129"/>
      <c r="AP314" s="129"/>
      <c r="AZ314" s="129"/>
      <c r="BA314" s="129"/>
      <c r="BB314" s="129"/>
      <c r="BC314" s="129"/>
      <c r="BD314" s="129"/>
      <c r="BE314" s="129"/>
      <c r="BF314" s="129"/>
      <c r="BG314" s="129"/>
      <c r="BJ314" s="129"/>
      <c r="BT314" s="129"/>
      <c r="CD314" s="129"/>
      <c r="CN314" s="129"/>
      <c r="CX314" s="129"/>
      <c r="DH314" s="129"/>
      <c r="DR314" s="129"/>
      <c r="EB314" s="129"/>
      <c r="EL314" s="129"/>
      <c r="EV314" s="129"/>
      <c r="FF314" s="129"/>
      <c r="FP314" s="129"/>
      <c r="FZ314" s="129"/>
      <c r="GJ314" s="129"/>
      <c r="GT314" s="129"/>
      <c r="HD314" s="129"/>
      <c r="HN314" s="129"/>
      <c r="HX314" s="129"/>
      <c r="IH314" s="129"/>
    </row>
    <row xmlns:x14ac="http://schemas.microsoft.com/office/spreadsheetml/2009/9/ac" r="315" s="3" customFormat="true" x14ac:dyDescent="0.25">
      <c r="A315" s="411"/>
      <c r="B315" s="129"/>
      <c r="L315" s="129"/>
      <c r="V315" s="129"/>
      <c r="AF315" s="129"/>
      <c r="AP315" s="129"/>
      <c r="AZ315" s="129"/>
      <c r="BA315" s="129"/>
      <c r="BB315" s="129"/>
      <c r="BC315" s="129"/>
      <c r="BD315" s="129"/>
      <c r="BE315" s="129"/>
      <c r="BF315" s="129"/>
      <c r="BG315" s="129"/>
      <c r="BJ315" s="129"/>
      <c r="BT315" s="129"/>
      <c r="CD315" s="129"/>
      <c r="CN315" s="129"/>
      <c r="CX315" s="129"/>
      <c r="DH315" s="129"/>
      <c r="DR315" s="129"/>
      <c r="EB315" s="129"/>
      <c r="EL315" s="129"/>
      <c r="EV315" s="129"/>
      <c r="FF315" s="129"/>
      <c r="FP315" s="129"/>
      <c r="FZ315" s="129"/>
      <c r="GJ315" s="129"/>
      <c r="GT315" s="129"/>
      <c r="HD315" s="129"/>
      <c r="HN315" s="129"/>
      <c r="HX315" s="129"/>
      <c r="IH315" s="129"/>
    </row>
    <row xmlns:x14ac="http://schemas.microsoft.com/office/spreadsheetml/2009/9/ac" r="316" s="3" customFormat="true" x14ac:dyDescent="0.25">
      <c r="A316" s="411"/>
      <c r="B316" s="129"/>
      <c r="L316" s="129"/>
      <c r="V316" s="129"/>
      <c r="AF316" s="129"/>
      <c r="AP316" s="129"/>
      <c r="AZ316" s="129"/>
      <c r="BA316" s="129"/>
      <c r="BB316" s="129"/>
      <c r="BC316" s="129"/>
      <c r="BD316" s="129"/>
      <c r="BE316" s="129"/>
      <c r="BF316" s="129"/>
      <c r="BG316" s="129"/>
      <c r="BJ316" s="129"/>
      <c r="BT316" s="129"/>
      <c r="CD316" s="129"/>
      <c r="CN316" s="129"/>
      <c r="CX316" s="129"/>
      <c r="DH316" s="129"/>
      <c r="DR316" s="129"/>
      <c r="EB316" s="129"/>
      <c r="EL316" s="129"/>
      <c r="EV316" s="129"/>
      <c r="FF316" s="129"/>
      <c r="FP316" s="129"/>
      <c r="FZ316" s="129"/>
      <c r="GJ316" s="129"/>
      <c r="GT316" s="129"/>
      <c r="HD316" s="129"/>
      <c r="HN316" s="129"/>
      <c r="HX316" s="129"/>
      <c r="IH316" s="129"/>
    </row>
    <row xmlns:x14ac="http://schemas.microsoft.com/office/spreadsheetml/2009/9/ac" r="317" s="3" customFormat="true" x14ac:dyDescent="0.25">
      <c r="A317" s="411"/>
      <c r="B317" s="129"/>
      <c r="L317" s="129"/>
      <c r="V317" s="129"/>
      <c r="AF317" s="129"/>
      <c r="AP317" s="129"/>
      <c r="AZ317" s="129"/>
      <c r="BA317" s="129"/>
      <c r="BB317" s="129"/>
      <c r="BC317" s="129"/>
      <c r="BD317" s="129"/>
      <c r="BE317" s="129"/>
      <c r="BF317" s="129"/>
      <c r="BG317" s="129"/>
      <c r="BJ317" s="129"/>
      <c r="BT317" s="129"/>
      <c r="CD317" s="129"/>
      <c r="CN317" s="129"/>
      <c r="CX317" s="129"/>
      <c r="DH317" s="129"/>
      <c r="DR317" s="129"/>
      <c r="EB317" s="129"/>
      <c r="EL317" s="129"/>
      <c r="EV317" s="129"/>
      <c r="FF317" s="129"/>
      <c r="FP317" s="129"/>
      <c r="FZ317" s="129"/>
      <c r="GJ317" s="129"/>
      <c r="GT317" s="129"/>
      <c r="HD317" s="129"/>
      <c r="HN317" s="129"/>
      <c r="HX317" s="129"/>
      <c r="IH317" s="129"/>
    </row>
    <row xmlns:x14ac="http://schemas.microsoft.com/office/spreadsheetml/2009/9/ac" r="318" s="3" customFormat="true" x14ac:dyDescent="0.25">
      <c r="A318" s="411"/>
      <c r="B318" s="129"/>
      <c r="L318" s="129"/>
      <c r="V318" s="129"/>
      <c r="AF318" s="129"/>
      <c r="AP318" s="129"/>
      <c r="AZ318" s="129"/>
      <c r="BA318" s="129"/>
      <c r="BB318" s="129"/>
      <c r="BC318" s="129"/>
      <c r="BD318" s="129"/>
      <c r="BE318" s="129"/>
      <c r="BF318" s="129"/>
      <c r="BG318" s="129"/>
      <c r="BJ318" s="129"/>
      <c r="BT318" s="129"/>
      <c r="CD318" s="129"/>
      <c r="CN318" s="129"/>
      <c r="CX318" s="129"/>
      <c r="DH318" s="129"/>
      <c r="DR318" s="129"/>
      <c r="EB318" s="129"/>
      <c r="EL318" s="129"/>
      <c r="EV318" s="129"/>
      <c r="FF318" s="129"/>
      <c r="FP318" s="129"/>
      <c r="FZ318" s="129"/>
      <c r="GJ318" s="129"/>
      <c r="GT318" s="129"/>
      <c r="HD318" s="129"/>
      <c r="HN318" s="129"/>
      <c r="HX318" s="129"/>
      <c r="IH318" s="129"/>
    </row>
    <row xmlns:x14ac="http://schemas.microsoft.com/office/spreadsheetml/2009/9/ac" r="319" s="3" customFormat="true" x14ac:dyDescent="0.25">
      <c r="A319" s="411"/>
      <c r="B319" s="129"/>
      <c r="L319" s="129"/>
      <c r="V319" s="129"/>
      <c r="AF319" s="129"/>
      <c r="AP319" s="129"/>
      <c r="AZ319" s="129"/>
      <c r="BA319" s="129"/>
      <c r="BB319" s="129"/>
      <c r="BC319" s="129"/>
      <c r="BD319" s="129"/>
      <c r="BE319" s="129"/>
      <c r="BF319" s="129"/>
      <c r="BG319" s="129"/>
      <c r="BJ319" s="129"/>
      <c r="BT319" s="129"/>
      <c r="CD319" s="129"/>
      <c r="CN319" s="129"/>
      <c r="CX319" s="129"/>
      <c r="DH319" s="129"/>
      <c r="DR319" s="129"/>
      <c r="EB319" s="129"/>
      <c r="EL319" s="129"/>
      <c r="EV319" s="129"/>
      <c r="FF319" s="129"/>
      <c r="FP319" s="129"/>
      <c r="FZ319" s="129"/>
      <c r="GJ319" s="129"/>
      <c r="GT319" s="129"/>
      <c r="HD319" s="129"/>
      <c r="HN319" s="129"/>
      <c r="HX319" s="129"/>
      <c r="IH319" s="129"/>
    </row>
    <row xmlns:x14ac="http://schemas.microsoft.com/office/spreadsheetml/2009/9/ac" r="320" s="3" customFormat="true" x14ac:dyDescent="0.25">
      <c r="A320" s="411"/>
      <c r="B320" s="129"/>
      <c r="L320" s="129"/>
      <c r="V320" s="129"/>
      <c r="AF320" s="129"/>
      <c r="AP320" s="129"/>
      <c r="AZ320" s="129"/>
      <c r="BA320" s="129"/>
      <c r="BB320" s="129"/>
      <c r="BC320" s="129"/>
      <c r="BD320" s="129"/>
      <c r="BE320" s="129"/>
      <c r="BF320" s="129"/>
      <c r="BG320" s="129"/>
      <c r="BJ320" s="129"/>
      <c r="BT320" s="129"/>
      <c r="CD320" s="129"/>
      <c r="CN320" s="129"/>
      <c r="CX320" s="129"/>
      <c r="DH320" s="129"/>
      <c r="DR320" s="129"/>
      <c r="EB320" s="129"/>
      <c r="EL320" s="129"/>
      <c r="EV320" s="129"/>
      <c r="FF320" s="129"/>
      <c r="FP320" s="129"/>
      <c r="FZ320" s="129"/>
      <c r="GJ320" s="129"/>
      <c r="GT320" s="129"/>
      <c r="HD320" s="129"/>
      <c r="HN320" s="129"/>
      <c r="HX320" s="129"/>
      <c r="IH320" s="129"/>
    </row>
    <row xmlns:x14ac="http://schemas.microsoft.com/office/spreadsheetml/2009/9/ac" r="321" s="3" customFormat="true" x14ac:dyDescent="0.25">
      <c r="A321" s="411"/>
      <c r="B321" s="129"/>
      <c r="L321" s="129"/>
      <c r="V321" s="129"/>
      <c r="AF321" s="129"/>
      <c r="AP321" s="129"/>
      <c r="AZ321" s="129"/>
      <c r="BA321" s="129"/>
      <c r="BB321" s="129"/>
      <c r="BC321" s="129"/>
      <c r="BD321" s="129"/>
      <c r="BE321" s="129"/>
      <c r="BF321" s="129"/>
      <c r="BG321" s="129"/>
      <c r="BJ321" s="129"/>
      <c r="BT321" s="129"/>
      <c r="CD321" s="129"/>
      <c r="CN321" s="129"/>
      <c r="CX321" s="129"/>
      <c r="DH321" s="129"/>
      <c r="DR321" s="129"/>
      <c r="EB321" s="129"/>
      <c r="EL321" s="129"/>
      <c r="EV321" s="129"/>
      <c r="FF321" s="129"/>
      <c r="FP321" s="129"/>
      <c r="FZ321" s="129"/>
      <c r="GJ321" s="129"/>
      <c r="GT321" s="129"/>
      <c r="HD321" s="129"/>
      <c r="HN321" s="129"/>
      <c r="HX321" s="129"/>
      <c r="IH321" s="129"/>
    </row>
    <row xmlns:x14ac="http://schemas.microsoft.com/office/spreadsheetml/2009/9/ac" r="322" s="3" customFormat="true" x14ac:dyDescent="0.25">
      <c r="A322" s="411"/>
      <c r="B322" s="129"/>
      <c r="L322" s="129"/>
      <c r="V322" s="129"/>
      <c r="AF322" s="129"/>
      <c r="AP322" s="129"/>
      <c r="AZ322" s="129"/>
      <c r="BA322" s="129"/>
      <c r="BB322" s="129"/>
      <c r="BC322" s="129"/>
      <c r="BD322" s="129"/>
      <c r="BE322" s="129"/>
      <c r="BF322" s="129"/>
      <c r="BG322" s="129"/>
      <c r="BJ322" s="129"/>
      <c r="BT322" s="129"/>
      <c r="CD322" s="129"/>
      <c r="CN322" s="129"/>
      <c r="CX322" s="129"/>
      <c r="DH322" s="129"/>
      <c r="DR322" s="129"/>
      <c r="EB322" s="129"/>
      <c r="EL322" s="129"/>
      <c r="EV322" s="129"/>
      <c r="FF322" s="129"/>
      <c r="FP322" s="129"/>
      <c r="FZ322" s="129"/>
      <c r="GJ322" s="129"/>
      <c r="GT322" s="129"/>
      <c r="HD322" s="129"/>
      <c r="HN322" s="129"/>
      <c r="HX322" s="129"/>
      <c r="IH322" s="129"/>
    </row>
    <row xmlns:x14ac="http://schemas.microsoft.com/office/spreadsheetml/2009/9/ac" r="323" s="3" customFormat="true" x14ac:dyDescent="0.25">
      <c r="A323" s="411"/>
      <c r="B323" s="129"/>
      <c r="L323" s="129"/>
      <c r="V323" s="129"/>
      <c r="AF323" s="129"/>
      <c r="AP323" s="129"/>
      <c r="AZ323" s="129"/>
      <c r="BA323" s="129"/>
      <c r="BB323" s="129"/>
      <c r="BC323" s="129"/>
      <c r="BD323" s="129"/>
      <c r="BE323" s="129"/>
      <c r="BF323" s="129"/>
      <c r="BG323" s="129"/>
      <c r="BJ323" s="129"/>
      <c r="BT323" s="129"/>
      <c r="CD323" s="129"/>
      <c r="CN323" s="129"/>
      <c r="CX323" s="129"/>
      <c r="DH323" s="129"/>
      <c r="DR323" s="129"/>
      <c r="EB323" s="129"/>
      <c r="EL323" s="129"/>
      <c r="EV323" s="129"/>
      <c r="FF323" s="129"/>
      <c r="FP323" s="129"/>
      <c r="FZ323" s="129"/>
      <c r="GJ323" s="129"/>
      <c r="GT323" s="129"/>
      <c r="HD323" s="129"/>
      <c r="HN323" s="129"/>
      <c r="HX323" s="129"/>
      <c r="IH323" s="129"/>
    </row>
    <row xmlns:x14ac="http://schemas.microsoft.com/office/spreadsheetml/2009/9/ac" r="324" s="3" customFormat="true" x14ac:dyDescent="0.25">
      <c r="A324" s="411"/>
      <c r="B324" s="129"/>
      <c r="L324" s="129"/>
      <c r="V324" s="129"/>
      <c r="AF324" s="129"/>
      <c r="AP324" s="129"/>
      <c r="AZ324" s="129"/>
      <c r="BA324" s="129"/>
      <c r="BB324" s="129"/>
      <c r="BC324" s="129"/>
      <c r="BD324" s="129"/>
      <c r="BE324" s="129"/>
      <c r="BF324" s="129"/>
      <c r="BG324" s="129"/>
      <c r="BJ324" s="129"/>
      <c r="BT324" s="129"/>
      <c r="CD324" s="129"/>
      <c r="CN324" s="129"/>
      <c r="CX324" s="129"/>
      <c r="DH324" s="129"/>
      <c r="DR324" s="129"/>
      <c r="EB324" s="129"/>
      <c r="EL324" s="129"/>
      <c r="EV324" s="129"/>
      <c r="FF324" s="129"/>
      <c r="FP324" s="129"/>
      <c r="FZ324" s="129"/>
      <c r="GJ324" s="129"/>
      <c r="GT324" s="129"/>
      <c r="HD324" s="129"/>
      <c r="HN324" s="129"/>
      <c r="HX324" s="129"/>
      <c r="IH324" s="129"/>
    </row>
    <row xmlns:x14ac="http://schemas.microsoft.com/office/spreadsheetml/2009/9/ac" r="325" s="3" customFormat="true" x14ac:dyDescent="0.25">
      <c r="A325" s="411"/>
      <c r="B325" s="129"/>
      <c r="L325" s="129"/>
      <c r="V325" s="129"/>
      <c r="AF325" s="129"/>
      <c r="AP325" s="129"/>
      <c r="AZ325" s="129"/>
      <c r="BA325" s="129"/>
      <c r="BB325" s="129"/>
      <c r="BC325" s="129"/>
      <c r="BD325" s="129"/>
      <c r="BE325" s="129"/>
      <c r="BF325" s="129"/>
      <c r="BG325" s="129"/>
      <c r="BJ325" s="129"/>
      <c r="BT325" s="129"/>
      <c r="CD325" s="129"/>
      <c r="CN325" s="129"/>
      <c r="CX325" s="129"/>
      <c r="DH325" s="129"/>
      <c r="DR325" s="129"/>
      <c r="EB325" s="129"/>
      <c r="EL325" s="129"/>
      <c r="EV325" s="129"/>
      <c r="FF325" s="129"/>
      <c r="FP325" s="129"/>
      <c r="FZ325" s="129"/>
      <c r="GJ325" s="129"/>
      <c r="GT325" s="129"/>
      <c r="HD325" s="129"/>
      <c r="HN325" s="129"/>
      <c r="HX325" s="129"/>
      <c r="IH325" s="129"/>
    </row>
    <row xmlns:x14ac="http://schemas.microsoft.com/office/spreadsheetml/2009/9/ac" r="326" s="3" customFormat="true" x14ac:dyDescent="0.25">
      <c r="A326" s="411"/>
      <c r="B326" s="129"/>
      <c r="L326" s="129"/>
      <c r="V326" s="129"/>
      <c r="AF326" s="129"/>
      <c r="AP326" s="129"/>
      <c r="AZ326" s="129"/>
      <c r="BA326" s="129"/>
      <c r="BB326" s="129"/>
      <c r="BC326" s="129"/>
      <c r="BD326" s="129"/>
      <c r="BE326" s="129"/>
      <c r="BF326" s="129"/>
      <c r="BG326" s="129"/>
      <c r="BJ326" s="129"/>
      <c r="BT326" s="129"/>
      <c r="CD326" s="129"/>
      <c r="CN326" s="129"/>
      <c r="CX326" s="129"/>
      <c r="DH326" s="129"/>
      <c r="DR326" s="129"/>
      <c r="EB326" s="129"/>
      <c r="EL326" s="129"/>
      <c r="EV326" s="129"/>
      <c r="FF326" s="129"/>
      <c r="FP326" s="129"/>
      <c r="FZ326" s="129"/>
      <c r="GJ326" s="129"/>
      <c r="GT326" s="129"/>
      <c r="HD326" s="129"/>
      <c r="HN326" s="129"/>
      <c r="HX326" s="129"/>
      <c r="IH326" s="129"/>
    </row>
    <row xmlns:x14ac="http://schemas.microsoft.com/office/spreadsheetml/2009/9/ac" r="327" s="3" customFormat="true" x14ac:dyDescent="0.25">
      <c r="A327" s="411"/>
      <c r="B327" s="129"/>
      <c r="L327" s="129"/>
      <c r="V327" s="129"/>
      <c r="AF327" s="129"/>
      <c r="AP327" s="129"/>
      <c r="AZ327" s="129"/>
      <c r="BA327" s="129"/>
      <c r="BB327" s="129"/>
      <c r="BC327" s="129"/>
      <c r="BD327" s="129"/>
      <c r="BE327" s="129"/>
      <c r="BF327" s="129"/>
      <c r="BG327" s="129"/>
      <c r="BJ327" s="129"/>
      <c r="BT327" s="129"/>
      <c r="CD327" s="129"/>
      <c r="CN327" s="129"/>
      <c r="CX327" s="129"/>
      <c r="DH327" s="129"/>
      <c r="DR327" s="129"/>
      <c r="EB327" s="129"/>
      <c r="EL327" s="129"/>
      <c r="EV327" s="129"/>
      <c r="FF327" s="129"/>
      <c r="FP327" s="129"/>
      <c r="FZ327" s="129"/>
      <c r="GJ327" s="129"/>
      <c r="GT327" s="129"/>
      <c r="HD327" s="129"/>
      <c r="HN327" s="129"/>
      <c r="HX327" s="129"/>
      <c r="IH327" s="129"/>
    </row>
    <row xmlns:x14ac="http://schemas.microsoft.com/office/spreadsheetml/2009/9/ac" r="328" s="3" customFormat="true" x14ac:dyDescent="0.25">
      <c r="A328" s="411"/>
      <c r="B328" s="129"/>
      <c r="L328" s="129"/>
      <c r="V328" s="129"/>
      <c r="AF328" s="129"/>
      <c r="AP328" s="129"/>
      <c r="AZ328" s="129"/>
      <c r="BA328" s="129"/>
      <c r="BB328" s="129"/>
      <c r="BC328" s="129"/>
      <c r="BD328" s="129"/>
      <c r="BE328" s="129"/>
      <c r="BF328" s="129"/>
      <c r="BG328" s="129"/>
      <c r="BJ328" s="129"/>
      <c r="BT328" s="129"/>
      <c r="CD328" s="129"/>
      <c r="CN328" s="129"/>
      <c r="CX328" s="129"/>
      <c r="DH328" s="129"/>
      <c r="DR328" s="129"/>
      <c r="EB328" s="129"/>
      <c r="EL328" s="129"/>
      <c r="EV328" s="129"/>
      <c r="FF328" s="129"/>
      <c r="FP328" s="129"/>
      <c r="FZ328" s="129"/>
      <c r="GJ328" s="129"/>
      <c r="GT328" s="129"/>
      <c r="HD328" s="129"/>
      <c r="HN328" s="129"/>
      <c r="HX328" s="129"/>
      <c r="IH328" s="129"/>
    </row>
    <row xmlns:x14ac="http://schemas.microsoft.com/office/spreadsheetml/2009/9/ac" r="329" s="3" customFormat="true" x14ac:dyDescent="0.25">
      <c r="A329" s="411"/>
      <c r="B329" s="129"/>
      <c r="L329" s="129"/>
      <c r="V329" s="129"/>
      <c r="AF329" s="129"/>
      <c r="AP329" s="129"/>
      <c r="AZ329" s="129"/>
      <c r="BA329" s="129"/>
      <c r="BB329" s="129"/>
      <c r="BC329" s="129"/>
      <c r="BD329" s="129"/>
      <c r="BE329" s="129"/>
      <c r="BF329" s="129"/>
      <c r="BG329" s="129"/>
      <c r="BJ329" s="129"/>
      <c r="BT329" s="129"/>
      <c r="CD329" s="129"/>
      <c r="CN329" s="129"/>
      <c r="CX329" s="129"/>
      <c r="DH329" s="129"/>
      <c r="DR329" s="129"/>
      <c r="EB329" s="129"/>
      <c r="EL329" s="129"/>
      <c r="EV329" s="129"/>
      <c r="FF329" s="129"/>
      <c r="FP329" s="129"/>
      <c r="FZ329" s="129"/>
      <c r="GJ329" s="129"/>
      <c r="GT329" s="129"/>
      <c r="HD329" s="129"/>
      <c r="HN329" s="129"/>
      <c r="HX329" s="129"/>
      <c r="IH329" s="129"/>
    </row>
    <row xmlns:x14ac="http://schemas.microsoft.com/office/spreadsheetml/2009/9/ac" r="330" s="3" customFormat="true" x14ac:dyDescent="0.25">
      <c r="A330" s="411"/>
      <c r="B330" s="129"/>
      <c r="L330" s="129"/>
      <c r="V330" s="129"/>
      <c r="AF330" s="129"/>
      <c r="AP330" s="129"/>
      <c r="AZ330" s="129"/>
      <c r="BA330" s="129"/>
      <c r="BB330" s="129"/>
      <c r="BC330" s="129"/>
      <c r="BD330" s="129"/>
      <c r="BE330" s="129"/>
      <c r="BF330" s="129"/>
      <c r="BG330" s="129"/>
      <c r="BJ330" s="129"/>
      <c r="BT330" s="129"/>
      <c r="CD330" s="129"/>
      <c r="CN330" s="129"/>
      <c r="CX330" s="129"/>
      <c r="DH330" s="129"/>
      <c r="DR330" s="129"/>
      <c r="EB330" s="129"/>
      <c r="EL330" s="129"/>
      <c r="EV330" s="129"/>
      <c r="FF330" s="129"/>
      <c r="FP330" s="129"/>
      <c r="FZ330" s="129"/>
      <c r="GJ330" s="129"/>
      <c r="GT330" s="129"/>
      <c r="HD330" s="129"/>
      <c r="HN330" s="129"/>
      <c r="HX330" s="129"/>
      <c r="IH330" s="129"/>
    </row>
    <row xmlns:x14ac="http://schemas.microsoft.com/office/spreadsheetml/2009/9/ac" r="331" s="3" customFormat="true" x14ac:dyDescent="0.25">
      <c r="A331" s="411"/>
      <c r="B331" s="129"/>
      <c r="L331" s="129"/>
      <c r="V331" s="129"/>
      <c r="AF331" s="129"/>
      <c r="AP331" s="129"/>
      <c r="AZ331" s="129"/>
      <c r="BA331" s="129"/>
      <c r="BB331" s="129"/>
      <c r="BC331" s="129"/>
      <c r="BD331" s="129"/>
      <c r="BE331" s="129"/>
      <c r="BF331" s="129"/>
      <c r="BG331" s="129"/>
      <c r="BJ331" s="129"/>
      <c r="BT331" s="129"/>
      <c r="CD331" s="129"/>
      <c r="CN331" s="129"/>
      <c r="CX331" s="129"/>
      <c r="DH331" s="129"/>
      <c r="DR331" s="129"/>
      <c r="EB331" s="129"/>
      <c r="EL331" s="129"/>
      <c r="EV331" s="129"/>
      <c r="FF331" s="129"/>
      <c r="FP331" s="129"/>
      <c r="FZ331" s="129"/>
      <c r="GJ331" s="129"/>
      <c r="GT331" s="129"/>
      <c r="HD331" s="129"/>
      <c r="HN331" s="129"/>
      <c r="HX331" s="129"/>
      <c r="IH331" s="129"/>
    </row>
    <row xmlns:x14ac="http://schemas.microsoft.com/office/spreadsheetml/2009/9/ac" r="332" s="3" customFormat="true" x14ac:dyDescent="0.25">
      <c r="A332" s="411"/>
      <c r="B332" s="129"/>
      <c r="L332" s="129"/>
      <c r="V332" s="129"/>
      <c r="AF332" s="129"/>
      <c r="AP332" s="129"/>
      <c r="AZ332" s="129"/>
      <c r="BA332" s="129"/>
      <c r="BB332" s="129"/>
      <c r="BC332" s="129"/>
      <c r="BD332" s="129"/>
      <c r="BE332" s="129"/>
      <c r="BF332" s="129"/>
      <c r="BG332" s="129"/>
      <c r="BJ332" s="129"/>
      <c r="BT332" s="129"/>
      <c r="CD332" s="129"/>
      <c r="CN332" s="129"/>
      <c r="CX332" s="129"/>
      <c r="DH332" s="129"/>
      <c r="DR332" s="129"/>
      <c r="EB332" s="129"/>
      <c r="EL332" s="129"/>
      <c r="EV332" s="129"/>
      <c r="FF332" s="129"/>
      <c r="FP332" s="129"/>
      <c r="FZ332" s="129"/>
      <c r="GJ332" s="129"/>
      <c r="GT332" s="129"/>
      <c r="HD332" s="129"/>
      <c r="HN332" s="129"/>
      <c r="HX332" s="129"/>
      <c r="IH332" s="129"/>
    </row>
    <row xmlns:x14ac="http://schemas.microsoft.com/office/spreadsheetml/2009/9/ac" r="333" s="3" customFormat="true" x14ac:dyDescent="0.25">
      <c r="A333" s="411"/>
      <c r="B333" s="129"/>
      <c r="L333" s="129"/>
      <c r="V333" s="129"/>
      <c r="AF333" s="129"/>
      <c r="AP333" s="129"/>
      <c r="AZ333" s="129"/>
      <c r="BA333" s="129"/>
      <c r="BB333" s="129"/>
      <c r="BC333" s="129"/>
      <c r="BD333" s="129"/>
      <c r="BE333" s="129"/>
      <c r="BF333" s="129"/>
      <c r="BG333" s="129"/>
      <c r="BJ333" s="129"/>
      <c r="BT333" s="129"/>
      <c r="CD333" s="129"/>
      <c r="CN333" s="129"/>
      <c r="CX333" s="129"/>
      <c r="DH333" s="129"/>
      <c r="DR333" s="129"/>
      <c r="EB333" s="129"/>
      <c r="EL333" s="129"/>
      <c r="EV333" s="129"/>
      <c r="FF333" s="129"/>
      <c r="FP333" s="129"/>
      <c r="FZ333" s="129"/>
      <c r="GJ333" s="129"/>
      <c r="GT333" s="129"/>
      <c r="HD333" s="129"/>
      <c r="HN333" s="129"/>
      <c r="HX333" s="129"/>
      <c r="IH333" s="129"/>
    </row>
    <row xmlns:x14ac="http://schemas.microsoft.com/office/spreadsheetml/2009/9/ac" r="334" s="3" customFormat="true" x14ac:dyDescent="0.25">
      <c r="A334" s="411"/>
      <c r="B334" s="129"/>
      <c r="L334" s="129"/>
      <c r="V334" s="129"/>
      <c r="AF334" s="129"/>
      <c r="AP334" s="129"/>
      <c r="AZ334" s="129"/>
      <c r="BA334" s="129"/>
      <c r="BB334" s="129"/>
      <c r="BC334" s="129"/>
      <c r="BD334" s="129"/>
      <c r="BE334" s="129"/>
      <c r="BF334" s="129"/>
      <c r="BG334" s="129"/>
      <c r="BJ334" s="129"/>
      <c r="BT334" s="129"/>
      <c r="CD334" s="129"/>
      <c r="CN334" s="129"/>
      <c r="CX334" s="129"/>
      <c r="DH334" s="129"/>
      <c r="DR334" s="129"/>
      <c r="EB334" s="129"/>
      <c r="EL334" s="129"/>
      <c r="EV334" s="129"/>
      <c r="FF334" s="129"/>
      <c r="FP334" s="129"/>
      <c r="FZ334" s="129"/>
      <c r="GJ334" s="129"/>
      <c r="GT334" s="129"/>
      <c r="HD334" s="129"/>
      <c r="HN334" s="129"/>
      <c r="HX334" s="129"/>
      <c r="IH334" s="129"/>
    </row>
    <row xmlns:x14ac="http://schemas.microsoft.com/office/spreadsheetml/2009/9/ac" r="335" s="3" customFormat="true" x14ac:dyDescent="0.25">
      <c r="A335" s="411"/>
      <c r="B335" s="129"/>
      <c r="L335" s="129"/>
      <c r="V335" s="129"/>
      <c r="AF335" s="129"/>
      <c r="AP335" s="129"/>
      <c r="AZ335" s="129"/>
      <c r="BA335" s="129"/>
      <c r="BB335" s="129"/>
      <c r="BC335" s="129"/>
      <c r="BD335" s="129"/>
      <c r="BE335" s="129"/>
      <c r="BF335" s="129"/>
      <c r="BG335" s="129"/>
      <c r="BJ335" s="129"/>
      <c r="BT335" s="129"/>
      <c r="CD335" s="129"/>
      <c r="CN335" s="129"/>
      <c r="CX335" s="129"/>
      <c r="DH335" s="129"/>
      <c r="DR335" s="129"/>
      <c r="EB335" s="129"/>
      <c r="EL335" s="129"/>
      <c r="EV335" s="129"/>
      <c r="FF335" s="129"/>
      <c r="FP335" s="129"/>
      <c r="FZ335" s="129"/>
      <c r="GJ335" s="129"/>
      <c r="GT335" s="129"/>
      <c r="HD335" s="129"/>
      <c r="HN335" s="129"/>
      <c r="HX335" s="129"/>
      <c r="IH335" s="129"/>
    </row>
    <row xmlns:x14ac="http://schemas.microsoft.com/office/spreadsheetml/2009/9/ac" r="336" s="3" customFormat="true" x14ac:dyDescent="0.25">
      <c r="A336" s="411"/>
      <c r="B336" s="129"/>
      <c r="L336" s="129"/>
      <c r="V336" s="129"/>
      <c r="AF336" s="129"/>
      <c r="AP336" s="129"/>
      <c r="AZ336" s="129"/>
      <c r="BA336" s="129"/>
      <c r="BB336" s="129"/>
      <c r="BC336" s="129"/>
      <c r="BD336" s="129"/>
      <c r="BE336" s="129"/>
      <c r="BF336" s="129"/>
      <c r="BG336" s="129"/>
      <c r="BJ336" s="129"/>
      <c r="BT336" s="129"/>
      <c r="CD336" s="129"/>
      <c r="CN336" s="129"/>
      <c r="CX336" s="129"/>
      <c r="DH336" s="129"/>
      <c r="DR336" s="129"/>
      <c r="EB336" s="129"/>
      <c r="EL336" s="129"/>
      <c r="EV336" s="129"/>
      <c r="FF336" s="129"/>
      <c r="FP336" s="129"/>
      <c r="FZ336" s="129"/>
      <c r="GJ336" s="129"/>
      <c r="GT336" s="129"/>
      <c r="HD336" s="129"/>
      <c r="HN336" s="129"/>
      <c r="HX336" s="129"/>
      <c r="IH336" s="129"/>
    </row>
    <row xmlns:x14ac="http://schemas.microsoft.com/office/spreadsheetml/2009/9/ac" r="337" s="3" customFormat="true" x14ac:dyDescent="0.25">
      <c r="A337" s="411"/>
      <c r="B337" s="129"/>
      <c r="L337" s="129"/>
      <c r="V337" s="129"/>
      <c r="AF337" s="129"/>
      <c r="AP337" s="129"/>
      <c r="AZ337" s="129"/>
      <c r="BA337" s="129"/>
      <c r="BB337" s="129"/>
      <c r="BC337" s="129"/>
      <c r="BD337" s="129"/>
      <c r="BE337" s="129"/>
      <c r="BF337" s="129"/>
      <c r="BG337" s="129"/>
      <c r="BJ337" s="129"/>
      <c r="BT337" s="129"/>
      <c r="CD337" s="129"/>
      <c r="CN337" s="129"/>
      <c r="CX337" s="129"/>
      <c r="DH337" s="129"/>
      <c r="DR337" s="129"/>
      <c r="EB337" s="129"/>
      <c r="EL337" s="129"/>
      <c r="EV337" s="129"/>
      <c r="FF337" s="129"/>
      <c r="FP337" s="129"/>
      <c r="FZ337" s="129"/>
      <c r="GJ337" s="129"/>
      <c r="GT337" s="129"/>
      <c r="HD337" s="129"/>
      <c r="HN337" s="129"/>
      <c r="HX337" s="129"/>
      <c r="IH337" s="129"/>
    </row>
    <row xmlns:x14ac="http://schemas.microsoft.com/office/spreadsheetml/2009/9/ac" r="338" s="3" customFormat="true" x14ac:dyDescent="0.25">
      <c r="A338" s="411"/>
      <c r="B338" s="129"/>
      <c r="L338" s="129"/>
      <c r="V338" s="129"/>
      <c r="AF338" s="129"/>
      <c r="AP338" s="129"/>
      <c r="AZ338" s="129"/>
      <c r="BA338" s="129"/>
      <c r="BB338" s="129"/>
      <c r="BC338" s="129"/>
      <c r="BD338" s="129"/>
      <c r="BE338" s="129"/>
      <c r="BF338" s="129"/>
      <c r="BG338" s="129"/>
      <c r="BJ338" s="129"/>
      <c r="BT338" s="129"/>
      <c r="CD338" s="129"/>
      <c r="CN338" s="129"/>
      <c r="CX338" s="129"/>
      <c r="DH338" s="129"/>
      <c r="DR338" s="129"/>
      <c r="EB338" s="129"/>
      <c r="EL338" s="129"/>
      <c r="EV338" s="129"/>
      <c r="FF338" s="129"/>
      <c r="FP338" s="129"/>
      <c r="FZ338" s="129"/>
      <c r="GJ338" s="129"/>
      <c r="GT338" s="129"/>
      <c r="HD338" s="129"/>
      <c r="HN338" s="129"/>
      <c r="HX338" s="129"/>
      <c r="IH338" s="129"/>
    </row>
    <row xmlns:x14ac="http://schemas.microsoft.com/office/spreadsheetml/2009/9/ac" r="339" s="3" customFormat="true" x14ac:dyDescent="0.25">
      <c r="A339" s="411"/>
      <c r="B339" s="129"/>
      <c r="L339" s="129"/>
      <c r="V339" s="129"/>
      <c r="AF339" s="129"/>
      <c r="AP339" s="129"/>
      <c r="AZ339" s="129"/>
      <c r="BA339" s="129"/>
      <c r="BB339" s="129"/>
      <c r="BC339" s="129"/>
      <c r="BD339" s="129"/>
      <c r="BE339" s="129"/>
      <c r="BF339" s="129"/>
      <c r="BG339" s="129"/>
      <c r="BJ339" s="129"/>
      <c r="BT339" s="129"/>
      <c r="CD339" s="129"/>
      <c r="CN339" s="129"/>
      <c r="CX339" s="129"/>
      <c r="DH339" s="129"/>
      <c r="DR339" s="129"/>
      <c r="EB339" s="129"/>
      <c r="EL339" s="129"/>
      <c r="EV339" s="129"/>
      <c r="FF339" s="129"/>
      <c r="FP339" s="129"/>
      <c r="FZ339" s="129"/>
      <c r="GJ339" s="129"/>
      <c r="GT339" s="129"/>
      <c r="HD339" s="129"/>
      <c r="HN339" s="129"/>
      <c r="HX339" s="129"/>
      <c r="IH339" s="129"/>
    </row>
    <row xmlns:x14ac="http://schemas.microsoft.com/office/spreadsheetml/2009/9/ac" r="340" s="3" customFormat="true" x14ac:dyDescent="0.25">
      <c r="A340" s="411"/>
      <c r="B340" s="129"/>
      <c r="L340" s="129"/>
      <c r="V340" s="129"/>
      <c r="AF340" s="129"/>
      <c r="AP340" s="129"/>
      <c r="AZ340" s="129"/>
      <c r="BA340" s="129"/>
      <c r="BB340" s="129"/>
      <c r="BC340" s="129"/>
      <c r="BD340" s="129"/>
      <c r="BE340" s="129"/>
      <c r="BF340" s="129"/>
      <c r="BG340" s="129"/>
      <c r="BJ340" s="129"/>
      <c r="BT340" s="129"/>
      <c r="CD340" s="129"/>
      <c r="CN340" s="129"/>
      <c r="CX340" s="129"/>
      <c r="DH340" s="129"/>
      <c r="DR340" s="129"/>
      <c r="EB340" s="129"/>
      <c r="EL340" s="129"/>
      <c r="EV340" s="129"/>
      <c r="FF340" s="129"/>
      <c r="FP340" s="129"/>
      <c r="FZ340" s="129"/>
      <c r="GJ340" s="129"/>
      <c r="GT340" s="129"/>
      <c r="HD340" s="129"/>
      <c r="HN340" s="129"/>
      <c r="HX340" s="129"/>
      <c r="IH340" s="129"/>
    </row>
    <row xmlns:x14ac="http://schemas.microsoft.com/office/spreadsheetml/2009/9/ac" r="341" s="3" customFormat="true" x14ac:dyDescent="0.25">
      <c r="A341" s="411"/>
      <c r="B341" s="129"/>
      <c r="L341" s="129"/>
      <c r="V341" s="129"/>
      <c r="AF341" s="129"/>
      <c r="AP341" s="129"/>
      <c r="AZ341" s="129"/>
      <c r="BA341" s="129"/>
      <c r="BB341" s="129"/>
      <c r="BC341" s="129"/>
      <c r="BD341" s="129"/>
      <c r="BE341" s="129"/>
      <c r="BF341" s="129"/>
      <c r="BG341" s="129"/>
      <c r="BJ341" s="129"/>
      <c r="BT341" s="129"/>
      <c r="CD341" s="129"/>
      <c r="CN341" s="129"/>
      <c r="CX341" s="129"/>
      <c r="DH341" s="129"/>
      <c r="DR341" s="129"/>
      <c r="EB341" s="129"/>
      <c r="EL341" s="129"/>
      <c r="EV341" s="129"/>
      <c r="FF341" s="129"/>
      <c r="FP341" s="129"/>
      <c r="FZ341" s="129"/>
      <c r="GJ341" s="129"/>
      <c r="GT341" s="129"/>
      <c r="HD341" s="129"/>
      <c r="HN341" s="129"/>
      <c r="HX341" s="129"/>
      <c r="IH341" s="129"/>
    </row>
    <row xmlns:x14ac="http://schemas.microsoft.com/office/spreadsheetml/2009/9/ac" r="342" s="3" customFormat="true" x14ac:dyDescent="0.25">
      <c r="A342" s="411"/>
      <c r="B342" s="129"/>
      <c r="L342" s="129"/>
      <c r="V342" s="129"/>
      <c r="AF342" s="129"/>
      <c r="AP342" s="129"/>
      <c r="AZ342" s="129"/>
      <c r="BA342" s="129"/>
      <c r="BB342" s="129"/>
      <c r="BC342" s="129"/>
      <c r="BD342" s="129"/>
      <c r="BE342" s="129"/>
      <c r="BF342" s="129"/>
      <c r="BG342" s="129"/>
      <c r="BJ342" s="129"/>
      <c r="BT342" s="129"/>
      <c r="CD342" s="129"/>
      <c r="CN342" s="129"/>
      <c r="CX342" s="129"/>
      <c r="DH342" s="129"/>
      <c r="DR342" s="129"/>
      <c r="EB342" s="129"/>
      <c r="EL342" s="129"/>
      <c r="EV342" s="129"/>
      <c r="FF342" s="129"/>
      <c r="FP342" s="129"/>
      <c r="FZ342" s="129"/>
      <c r="GJ342" s="129"/>
      <c r="GT342" s="129"/>
      <c r="HD342" s="129"/>
      <c r="HN342" s="129"/>
      <c r="HX342" s="129"/>
      <c r="IH342" s="129"/>
    </row>
    <row xmlns:x14ac="http://schemas.microsoft.com/office/spreadsheetml/2009/9/ac" r="343" s="3" customFormat="true" x14ac:dyDescent="0.25">
      <c r="A343" s="411"/>
      <c r="B343" s="129"/>
      <c r="L343" s="129"/>
      <c r="V343" s="129"/>
      <c r="AF343" s="129"/>
      <c r="AP343" s="129"/>
      <c r="AZ343" s="129"/>
      <c r="BA343" s="129"/>
      <c r="BB343" s="129"/>
      <c r="BC343" s="129"/>
      <c r="BD343" s="129"/>
      <c r="BE343" s="129"/>
      <c r="BF343" s="129"/>
      <c r="BG343" s="129"/>
      <c r="BJ343" s="129"/>
      <c r="BT343" s="129"/>
      <c r="CD343" s="129"/>
      <c r="CN343" s="129"/>
      <c r="CX343" s="129"/>
      <c r="DH343" s="129"/>
      <c r="DR343" s="129"/>
      <c r="EB343" s="129"/>
      <c r="EL343" s="129"/>
      <c r="EV343" s="129"/>
      <c r="FF343" s="129"/>
      <c r="FP343" s="129"/>
      <c r="FZ343" s="129"/>
      <c r="GJ343" s="129"/>
      <c r="GT343" s="129"/>
      <c r="HD343" s="129"/>
      <c r="HN343" s="129"/>
      <c r="HX343" s="129"/>
      <c r="IH343" s="129"/>
    </row>
    <row xmlns:x14ac="http://schemas.microsoft.com/office/spreadsheetml/2009/9/ac" r="344" s="3" customFormat="true" x14ac:dyDescent="0.25">
      <c r="A344" s="411"/>
      <c r="B344" s="129"/>
      <c r="L344" s="129"/>
      <c r="V344" s="129"/>
      <c r="AF344" s="129"/>
      <c r="AP344" s="129"/>
      <c r="AZ344" s="129"/>
      <c r="BA344" s="129"/>
      <c r="BB344" s="129"/>
      <c r="BC344" s="129"/>
      <c r="BD344" s="129"/>
      <c r="BE344" s="129"/>
      <c r="BF344" s="129"/>
      <c r="BG344" s="129"/>
      <c r="BJ344" s="129"/>
      <c r="BT344" s="129"/>
      <c r="CD344" s="129"/>
      <c r="CN344" s="129"/>
      <c r="CX344" s="129"/>
      <c r="DH344" s="129"/>
      <c r="DR344" s="129"/>
      <c r="EB344" s="129"/>
      <c r="EL344" s="129"/>
      <c r="EV344" s="129"/>
      <c r="FF344" s="129"/>
      <c r="FP344" s="129"/>
      <c r="FZ344" s="129"/>
      <c r="GJ344" s="129"/>
      <c r="GT344" s="129"/>
      <c r="HD344" s="129"/>
      <c r="HN344" s="129"/>
      <c r="HX344" s="129"/>
      <c r="IH344" s="129"/>
    </row>
    <row xmlns:x14ac="http://schemas.microsoft.com/office/spreadsheetml/2009/9/ac" r="345" s="3" customFormat="true" x14ac:dyDescent="0.25">
      <c r="A345" s="411"/>
      <c r="B345" s="129"/>
      <c r="L345" s="129"/>
      <c r="V345" s="129"/>
      <c r="AF345" s="129"/>
      <c r="AP345" s="129"/>
      <c r="AZ345" s="129"/>
      <c r="BA345" s="129"/>
      <c r="BB345" s="129"/>
      <c r="BC345" s="129"/>
      <c r="BD345" s="129"/>
      <c r="BE345" s="129"/>
      <c r="BF345" s="129"/>
      <c r="BG345" s="129"/>
      <c r="BJ345" s="129"/>
      <c r="BT345" s="129"/>
      <c r="CD345" s="129"/>
      <c r="CN345" s="129"/>
      <c r="CX345" s="129"/>
      <c r="DH345" s="129"/>
      <c r="DR345" s="129"/>
      <c r="EB345" s="129"/>
      <c r="EL345" s="129"/>
      <c r="EV345" s="129"/>
      <c r="FF345" s="129"/>
      <c r="FP345" s="129"/>
      <c r="FZ345" s="129"/>
      <c r="GJ345" s="129"/>
      <c r="GT345" s="129"/>
      <c r="HD345" s="129"/>
      <c r="HN345" s="129"/>
      <c r="HX345" s="129"/>
      <c r="IH345" s="129"/>
    </row>
    <row xmlns:x14ac="http://schemas.microsoft.com/office/spreadsheetml/2009/9/ac" r="346" s="3" customFormat="true" x14ac:dyDescent="0.25">
      <c r="A346" s="411"/>
      <c r="B346" s="129"/>
      <c r="L346" s="129"/>
      <c r="V346" s="129"/>
      <c r="AF346" s="129"/>
      <c r="AP346" s="129"/>
      <c r="AZ346" s="129"/>
      <c r="BA346" s="129"/>
      <c r="BB346" s="129"/>
      <c r="BC346" s="129"/>
      <c r="BD346" s="129"/>
      <c r="BE346" s="129"/>
      <c r="BF346" s="129"/>
      <c r="BG346" s="129"/>
      <c r="BJ346" s="129"/>
      <c r="BT346" s="129"/>
      <c r="CD346" s="129"/>
      <c r="CN346" s="129"/>
      <c r="CX346" s="129"/>
      <c r="DH346" s="129"/>
      <c r="DR346" s="129"/>
      <c r="EB346" s="129"/>
      <c r="EL346" s="129"/>
      <c r="EV346" s="129"/>
      <c r="FF346" s="129"/>
      <c r="FP346" s="129"/>
      <c r="FZ346" s="129"/>
      <c r="GJ346" s="129"/>
      <c r="GT346" s="129"/>
      <c r="HD346" s="129"/>
      <c r="HN346" s="129"/>
      <c r="HX346" s="129"/>
      <c r="IH346" s="129"/>
    </row>
    <row xmlns:x14ac="http://schemas.microsoft.com/office/spreadsheetml/2009/9/ac" r="347" s="3" customFormat="true" x14ac:dyDescent="0.25">
      <c r="A347" s="411"/>
      <c r="B347" s="129"/>
      <c r="L347" s="129"/>
      <c r="V347" s="129"/>
      <c r="AF347" s="129"/>
      <c r="AP347" s="129"/>
      <c r="AZ347" s="129"/>
      <c r="BA347" s="129"/>
      <c r="BB347" s="129"/>
      <c r="BC347" s="129"/>
      <c r="BD347" s="129"/>
      <c r="BE347" s="129"/>
      <c r="BF347" s="129"/>
      <c r="BG347" s="129"/>
      <c r="BJ347" s="129"/>
      <c r="BT347" s="129"/>
      <c r="CD347" s="129"/>
      <c r="CN347" s="129"/>
      <c r="CX347" s="129"/>
      <c r="DH347" s="129"/>
      <c r="DR347" s="129"/>
      <c r="EB347" s="129"/>
      <c r="EL347" s="129"/>
      <c r="EV347" s="129"/>
      <c r="FF347" s="129"/>
      <c r="FP347" s="129"/>
      <c r="FZ347" s="129"/>
      <c r="GJ347" s="129"/>
      <c r="GT347" s="129"/>
      <c r="HD347" s="129"/>
      <c r="HN347" s="129"/>
      <c r="HX347" s="129"/>
      <c r="IH347" s="129"/>
    </row>
    <row xmlns:x14ac="http://schemas.microsoft.com/office/spreadsheetml/2009/9/ac" r="348" s="3" customFormat="true" x14ac:dyDescent="0.25">
      <c r="A348" s="411"/>
      <c r="B348" s="129"/>
      <c r="L348" s="129"/>
      <c r="V348" s="129"/>
      <c r="AF348" s="129"/>
      <c r="AP348" s="129"/>
      <c r="AZ348" s="129"/>
      <c r="BA348" s="129"/>
      <c r="BB348" s="129"/>
      <c r="BC348" s="129"/>
      <c r="BD348" s="129"/>
      <c r="BE348" s="129"/>
      <c r="BF348" s="129"/>
      <c r="BG348" s="129"/>
      <c r="BJ348" s="129"/>
      <c r="BT348" s="129"/>
      <c r="CD348" s="129"/>
      <c r="CN348" s="129"/>
      <c r="CX348" s="129"/>
      <c r="DH348" s="129"/>
      <c r="DR348" s="129"/>
      <c r="EB348" s="129"/>
      <c r="EL348" s="129"/>
      <c r="EV348" s="129"/>
      <c r="FF348" s="129"/>
      <c r="FP348" s="129"/>
      <c r="FZ348" s="129"/>
      <c r="GJ348" s="129"/>
      <c r="GT348" s="129"/>
      <c r="HD348" s="129"/>
      <c r="HN348" s="129"/>
      <c r="HX348" s="129"/>
      <c r="IH348" s="129"/>
    </row>
    <row xmlns:x14ac="http://schemas.microsoft.com/office/spreadsheetml/2009/9/ac" r="349" s="3" customFormat="true" x14ac:dyDescent="0.25">
      <c r="A349" s="411"/>
      <c r="B349" s="129"/>
      <c r="L349" s="129"/>
      <c r="V349" s="129"/>
      <c r="AF349" s="129"/>
      <c r="AP349" s="129"/>
      <c r="AZ349" s="129"/>
      <c r="BA349" s="129"/>
      <c r="BB349" s="129"/>
      <c r="BC349" s="129"/>
      <c r="BD349" s="129"/>
      <c r="BE349" s="129"/>
      <c r="BF349" s="129"/>
      <c r="BG349" s="129"/>
      <c r="BJ349" s="129"/>
      <c r="BT349" s="129"/>
      <c r="CD349" s="129"/>
      <c r="CN349" s="129"/>
      <c r="CX349" s="129"/>
      <c r="DH349" s="129"/>
      <c r="DR349" s="129"/>
      <c r="EB349" s="129"/>
      <c r="EL349" s="129"/>
      <c r="EV349" s="129"/>
      <c r="FF349" s="129"/>
      <c r="FP349" s="129"/>
      <c r="FZ349" s="129"/>
      <c r="GJ349" s="129"/>
      <c r="GT349" s="129"/>
      <c r="HD349" s="129"/>
      <c r="HN349" s="129"/>
      <c r="HX349" s="129"/>
      <c r="IH349" s="129"/>
    </row>
    <row xmlns:x14ac="http://schemas.microsoft.com/office/spreadsheetml/2009/9/ac" r="350" s="3" customFormat="true" x14ac:dyDescent="0.25">
      <c r="A350" s="411"/>
      <c r="B350" s="129"/>
      <c r="L350" s="129"/>
      <c r="V350" s="129"/>
      <c r="AF350" s="129"/>
      <c r="AP350" s="129"/>
      <c r="AZ350" s="129"/>
      <c r="BA350" s="129"/>
      <c r="BB350" s="129"/>
      <c r="BC350" s="129"/>
      <c r="BD350" s="129"/>
      <c r="BE350" s="129"/>
      <c r="BF350" s="129"/>
      <c r="BG350" s="129"/>
      <c r="BJ350" s="129"/>
      <c r="BT350" s="129"/>
      <c r="CD350" s="129"/>
      <c r="CN350" s="129"/>
      <c r="CX350" s="129"/>
      <c r="DH350" s="129"/>
      <c r="DR350" s="129"/>
      <c r="EB350" s="129"/>
      <c r="EL350" s="129"/>
      <c r="EV350" s="129"/>
      <c r="FF350" s="129"/>
      <c r="FP350" s="129"/>
      <c r="FZ350" s="129"/>
      <c r="GJ350" s="129"/>
      <c r="GT350" s="129"/>
      <c r="HD350" s="129"/>
      <c r="HN350" s="129"/>
      <c r="HX350" s="129"/>
      <c r="IH350" s="129"/>
    </row>
    <row xmlns:x14ac="http://schemas.microsoft.com/office/spreadsheetml/2009/9/ac" r="351" s="3" customFormat="true" x14ac:dyDescent="0.25">
      <c r="A351" s="411"/>
      <c r="B351" s="129"/>
      <c r="L351" s="129"/>
      <c r="V351" s="129"/>
      <c r="AF351" s="129"/>
      <c r="AP351" s="129"/>
      <c r="AZ351" s="129"/>
      <c r="BA351" s="129"/>
      <c r="BB351" s="129"/>
      <c r="BC351" s="129"/>
      <c r="BD351" s="129"/>
      <c r="BE351" s="129"/>
      <c r="BF351" s="129"/>
      <c r="BG351" s="129"/>
      <c r="BJ351" s="129"/>
      <c r="BT351" s="129"/>
      <c r="CD351" s="129"/>
      <c r="CN351" s="129"/>
      <c r="CX351" s="129"/>
      <c r="DH351" s="129"/>
      <c r="DR351" s="129"/>
      <c r="EB351" s="129"/>
      <c r="EL351" s="129"/>
      <c r="EV351" s="129"/>
      <c r="FF351" s="129"/>
      <c r="FP351" s="129"/>
      <c r="FZ351" s="129"/>
      <c r="GJ351" s="129"/>
      <c r="GT351" s="129"/>
      <c r="HD351" s="129"/>
      <c r="HN351" s="129"/>
      <c r="HX351" s="129"/>
      <c r="IH351" s="129"/>
    </row>
    <row xmlns:x14ac="http://schemas.microsoft.com/office/spreadsheetml/2009/9/ac" r="352" s="3" customFormat="true" x14ac:dyDescent="0.25">
      <c r="A352" s="411"/>
      <c r="B352" s="129"/>
      <c r="L352" s="129"/>
      <c r="V352" s="129"/>
      <c r="AF352" s="129"/>
      <c r="AP352" s="129"/>
      <c r="AZ352" s="129"/>
      <c r="BA352" s="129"/>
      <c r="BB352" s="129"/>
      <c r="BC352" s="129"/>
      <c r="BD352" s="129"/>
      <c r="BE352" s="129"/>
      <c r="BF352" s="129"/>
      <c r="BG352" s="129"/>
      <c r="BJ352" s="129"/>
      <c r="BT352" s="129"/>
      <c r="CD352" s="129"/>
      <c r="CN352" s="129"/>
      <c r="CX352" s="129"/>
      <c r="DH352" s="129"/>
      <c r="DR352" s="129"/>
      <c r="EB352" s="129"/>
      <c r="EL352" s="129"/>
      <c r="EV352" s="129"/>
      <c r="FF352" s="129"/>
      <c r="FP352" s="129"/>
      <c r="FZ352" s="129"/>
      <c r="GJ352" s="129"/>
      <c r="GT352" s="129"/>
      <c r="HD352" s="129"/>
      <c r="HN352" s="129"/>
      <c r="HX352" s="129"/>
      <c r="IH352" s="129"/>
    </row>
    <row xmlns:x14ac="http://schemas.microsoft.com/office/spreadsheetml/2009/9/ac" r="353" s="3" customFormat="true" x14ac:dyDescent="0.25">
      <c r="A353" s="411"/>
      <c r="B353" s="129"/>
      <c r="L353" s="129"/>
      <c r="V353" s="129"/>
      <c r="AF353" s="129"/>
      <c r="AP353" s="129"/>
      <c r="AZ353" s="129"/>
      <c r="BA353" s="129"/>
      <c r="BB353" s="129"/>
      <c r="BC353" s="129"/>
      <c r="BD353" s="129"/>
      <c r="BE353" s="129"/>
      <c r="BF353" s="129"/>
      <c r="BG353" s="129"/>
      <c r="BJ353" s="129"/>
      <c r="BT353" s="129"/>
      <c r="CD353" s="129"/>
      <c r="CN353" s="129"/>
      <c r="CX353" s="129"/>
      <c r="DH353" s="129"/>
      <c r="DR353" s="129"/>
      <c r="EB353" s="129"/>
      <c r="EL353" s="129"/>
      <c r="EV353" s="129"/>
      <c r="FF353" s="129"/>
      <c r="FP353" s="129"/>
      <c r="FZ353" s="129"/>
      <c r="GJ353" s="129"/>
      <c r="GT353" s="129"/>
      <c r="HD353" s="129"/>
      <c r="HN353" s="129"/>
      <c r="HX353" s="129"/>
      <c r="IH353" s="129"/>
    </row>
    <row xmlns:x14ac="http://schemas.microsoft.com/office/spreadsheetml/2009/9/ac" r="354" s="3" customFormat="true" x14ac:dyDescent="0.25">
      <c r="A354" s="411"/>
      <c r="B354" s="129"/>
      <c r="L354" s="129"/>
      <c r="V354" s="129"/>
      <c r="AF354" s="129"/>
      <c r="AP354" s="129"/>
      <c r="AZ354" s="129"/>
      <c r="BA354" s="129"/>
      <c r="BB354" s="129"/>
      <c r="BC354" s="129"/>
      <c r="BD354" s="129"/>
      <c r="BE354" s="129"/>
      <c r="BF354" s="129"/>
      <c r="BG354" s="129"/>
      <c r="BJ354" s="129"/>
      <c r="BT354" s="129"/>
      <c r="CD354" s="129"/>
      <c r="CN354" s="129"/>
      <c r="CX354" s="129"/>
      <c r="DH354" s="129"/>
      <c r="DR354" s="129"/>
      <c r="EB354" s="129"/>
      <c r="EL354" s="129"/>
      <c r="EV354" s="129"/>
      <c r="FF354" s="129"/>
      <c r="FP354" s="129"/>
      <c r="FZ354" s="129"/>
      <c r="GJ354" s="129"/>
      <c r="GT354" s="129"/>
      <c r="HD354" s="129"/>
      <c r="HN354" s="129"/>
      <c r="HX354" s="129"/>
      <c r="IH354" s="129"/>
    </row>
    <row xmlns:x14ac="http://schemas.microsoft.com/office/spreadsheetml/2009/9/ac" r="355" s="3" customFormat="true" x14ac:dyDescent="0.25">
      <c r="A355" s="411"/>
      <c r="B355" s="129"/>
      <c r="L355" s="129"/>
      <c r="V355" s="129"/>
      <c r="AF355" s="129"/>
      <c r="AP355" s="129"/>
      <c r="AZ355" s="129"/>
      <c r="BA355" s="129"/>
      <c r="BB355" s="129"/>
      <c r="BC355" s="129"/>
      <c r="BD355" s="129"/>
      <c r="BE355" s="129"/>
      <c r="BF355" s="129"/>
      <c r="BG355" s="129"/>
      <c r="BJ355" s="129"/>
      <c r="BT355" s="129"/>
      <c r="CD355" s="129"/>
      <c r="CN355" s="129"/>
      <c r="CX355" s="129"/>
      <c r="DH355" s="129"/>
      <c r="DR355" s="129"/>
      <c r="EB355" s="129"/>
      <c r="EL355" s="129"/>
      <c r="EV355" s="129"/>
      <c r="FF355" s="129"/>
      <c r="FP355" s="129"/>
      <c r="FZ355" s="129"/>
      <c r="GJ355" s="129"/>
      <c r="GT355" s="129"/>
      <c r="HD355" s="129"/>
      <c r="HN355" s="129"/>
      <c r="HX355" s="129"/>
      <c r="IH355" s="129"/>
    </row>
    <row xmlns:x14ac="http://schemas.microsoft.com/office/spreadsheetml/2009/9/ac" r="356" s="3" customFormat="true" x14ac:dyDescent="0.25">
      <c r="A356" s="411"/>
      <c r="B356" s="129"/>
      <c r="L356" s="129"/>
      <c r="V356" s="129"/>
      <c r="AF356" s="129"/>
      <c r="AP356" s="129"/>
      <c r="AZ356" s="129"/>
      <c r="BA356" s="129"/>
      <c r="BB356" s="129"/>
      <c r="BC356" s="129"/>
      <c r="BD356" s="129"/>
      <c r="BE356" s="129"/>
      <c r="BF356" s="129"/>
      <c r="BG356" s="129"/>
      <c r="BJ356" s="129"/>
      <c r="BT356" s="129"/>
      <c r="CD356" s="129"/>
      <c r="CN356" s="129"/>
      <c r="CX356" s="129"/>
      <c r="DH356" s="129"/>
      <c r="DR356" s="129"/>
      <c r="EB356" s="129"/>
      <c r="EL356" s="129"/>
      <c r="EV356" s="129"/>
      <c r="FF356" s="129"/>
      <c r="FP356" s="129"/>
      <c r="FZ356" s="129"/>
      <c r="GJ356" s="129"/>
      <c r="GT356" s="129"/>
      <c r="HD356" s="129"/>
      <c r="HN356" s="129"/>
      <c r="HX356" s="129"/>
      <c r="IH356" s="129"/>
    </row>
    <row xmlns:x14ac="http://schemas.microsoft.com/office/spreadsheetml/2009/9/ac" r="357" s="3" customFormat="true" x14ac:dyDescent="0.25">
      <c r="A357" s="411"/>
      <c r="B357" s="129"/>
      <c r="L357" s="129"/>
      <c r="V357" s="129"/>
      <c r="AF357" s="129"/>
      <c r="AP357" s="129"/>
      <c r="AZ357" s="129"/>
      <c r="BA357" s="129"/>
      <c r="BB357" s="129"/>
      <c r="BC357" s="129"/>
      <c r="BD357" s="129"/>
      <c r="BE357" s="129"/>
      <c r="BF357" s="129"/>
      <c r="BG357" s="129"/>
      <c r="BJ357" s="129"/>
      <c r="BT357" s="129"/>
      <c r="CD357" s="129"/>
      <c r="CN357" s="129"/>
      <c r="CX357" s="129"/>
      <c r="DH357" s="129"/>
      <c r="DR357" s="129"/>
      <c r="EB357" s="129"/>
      <c r="EL357" s="129"/>
      <c r="EV357" s="129"/>
      <c r="FF357" s="129"/>
      <c r="FP357" s="129"/>
      <c r="FZ357" s="129"/>
      <c r="GJ357" s="129"/>
      <c r="GT357" s="129"/>
      <c r="HD357" s="129"/>
      <c r="HN357" s="129"/>
      <c r="HX357" s="129"/>
      <c r="IH357" s="129"/>
    </row>
    <row xmlns:x14ac="http://schemas.microsoft.com/office/spreadsheetml/2009/9/ac" r="358" s="3" customFormat="true" x14ac:dyDescent="0.25">
      <c r="A358" s="411"/>
      <c r="B358" s="129"/>
      <c r="L358" s="129"/>
      <c r="V358" s="129"/>
      <c r="AF358" s="129"/>
      <c r="AP358" s="129"/>
      <c r="AZ358" s="129"/>
      <c r="BA358" s="129"/>
      <c r="BB358" s="129"/>
      <c r="BC358" s="129"/>
      <c r="BD358" s="129"/>
      <c r="BE358" s="129"/>
      <c r="BF358" s="129"/>
      <c r="BG358" s="129"/>
      <c r="BJ358" s="129"/>
      <c r="BT358" s="129"/>
      <c r="CD358" s="129"/>
      <c r="CN358" s="129"/>
      <c r="CX358" s="129"/>
      <c r="DH358" s="129"/>
      <c r="DR358" s="129"/>
      <c r="EB358" s="129"/>
      <c r="EL358" s="129"/>
      <c r="EV358" s="129"/>
      <c r="FF358" s="129"/>
      <c r="FP358" s="129"/>
      <c r="FZ358" s="129"/>
      <c r="GJ358" s="129"/>
      <c r="GT358" s="129"/>
      <c r="HD358" s="129"/>
      <c r="HN358" s="129"/>
      <c r="HX358" s="129"/>
      <c r="IH358" s="129"/>
    </row>
    <row xmlns:x14ac="http://schemas.microsoft.com/office/spreadsheetml/2009/9/ac" r="359" s="3" customFormat="true" x14ac:dyDescent="0.25">
      <c r="A359" s="411"/>
      <c r="B359" s="129"/>
      <c r="L359" s="129"/>
      <c r="V359" s="129"/>
      <c r="AF359" s="129"/>
      <c r="AP359" s="129"/>
      <c r="AZ359" s="129"/>
      <c r="BA359" s="129"/>
      <c r="BB359" s="129"/>
      <c r="BC359" s="129"/>
      <c r="BD359" s="129"/>
      <c r="BE359" s="129"/>
      <c r="BF359" s="129"/>
      <c r="BG359" s="129"/>
      <c r="BJ359" s="129"/>
      <c r="BT359" s="129"/>
      <c r="CD359" s="129"/>
      <c r="CN359" s="129"/>
      <c r="CX359" s="129"/>
      <c r="DH359" s="129"/>
      <c r="DR359" s="129"/>
      <c r="EB359" s="129"/>
      <c r="EL359" s="129"/>
      <c r="EV359" s="129"/>
      <c r="FF359" s="129"/>
      <c r="FP359" s="129"/>
      <c r="FZ359" s="129"/>
      <c r="GJ359" s="129"/>
      <c r="GT359" s="129"/>
      <c r="HD359" s="129"/>
      <c r="HN359" s="129"/>
      <c r="HX359" s="129"/>
      <c r="IH359" s="129"/>
    </row>
    <row xmlns:x14ac="http://schemas.microsoft.com/office/spreadsheetml/2009/9/ac" r="360" s="3" customFormat="true" x14ac:dyDescent="0.25">
      <c r="A360" s="411"/>
      <c r="B360" s="129"/>
      <c r="L360" s="129"/>
      <c r="V360" s="129"/>
      <c r="AF360" s="129"/>
      <c r="AP360" s="129"/>
      <c r="AZ360" s="129"/>
      <c r="BA360" s="129"/>
      <c r="BB360" s="129"/>
      <c r="BC360" s="129"/>
      <c r="BD360" s="129"/>
      <c r="BE360" s="129"/>
      <c r="BF360" s="129"/>
      <c r="BG360" s="129"/>
      <c r="BJ360" s="129"/>
      <c r="BT360" s="129"/>
      <c r="CD360" s="129"/>
      <c r="CN360" s="129"/>
      <c r="CX360" s="129"/>
      <c r="DH360" s="129"/>
      <c r="DR360" s="129"/>
      <c r="EB360" s="129"/>
      <c r="EL360" s="129"/>
      <c r="EV360" s="129"/>
      <c r="FF360" s="129"/>
      <c r="FP360" s="129"/>
      <c r="FZ360" s="129"/>
      <c r="GJ360" s="129"/>
      <c r="GT360" s="129"/>
      <c r="HD360" s="129"/>
      <c r="HN360" s="129"/>
      <c r="HX360" s="129"/>
      <c r="IH360" s="129"/>
    </row>
    <row xmlns:x14ac="http://schemas.microsoft.com/office/spreadsheetml/2009/9/ac" r="361" s="3" customFormat="true" x14ac:dyDescent="0.25">
      <c r="A361" s="411"/>
      <c r="B361" s="129"/>
      <c r="L361" s="129"/>
      <c r="V361" s="129"/>
      <c r="AF361" s="129"/>
      <c r="AP361" s="129"/>
      <c r="AZ361" s="129"/>
      <c r="BA361" s="129"/>
      <c r="BB361" s="129"/>
      <c r="BC361" s="129"/>
      <c r="BD361" s="129"/>
      <c r="BE361" s="129"/>
      <c r="BF361" s="129"/>
      <c r="BG361" s="129"/>
      <c r="BJ361" s="129"/>
      <c r="BT361" s="129"/>
      <c r="CD361" s="129"/>
      <c r="CN361" s="129"/>
      <c r="CX361" s="129"/>
      <c r="DH361" s="129"/>
      <c r="DR361" s="129"/>
      <c r="EB361" s="129"/>
      <c r="EL361" s="129"/>
      <c r="EV361" s="129"/>
      <c r="FF361" s="129"/>
      <c r="FP361" s="129"/>
      <c r="FZ361" s="129"/>
      <c r="GJ361" s="129"/>
      <c r="GT361" s="129"/>
      <c r="HD361" s="129"/>
      <c r="HN361" s="129"/>
      <c r="HX361" s="129"/>
      <c r="IH361" s="129"/>
    </row>
    <row xmlns:x14ac="http://schemas.microsoft.com/office/spreadsheetml/2009/9/ac" r="362" s="3" customFormat="true" x14ac:dyDescent="0.25">
      <c r="A362" s="411"/>
      <c r="B362" s="129"/>
      <c r="L362" s="129"/>
      <c r="V362" s="129"/>
      <c r="AF362" s="129"/>
      <c r="AP362" s="129"/>
      <c r="AZ362" s="129"/>
      <c r="BA362" s="129"/>
      <c r="BB362" s="129"/>
      <c r="BC362" s="129"/>
      <c r="BD362" s="129"/>
      <c r="BE362" s="129"/>
      <c r="BF362" s="129"/>
      <c r="BG362" s="129"/>
      <c r="BJ362" s="129"/>
      <c r="BT362" s="129"/>
      <c r="CD362" s="129"/>
      <c r="CN362" s="129"/>
      <c r="CX362" s="129"/>
      <c r="DH362" s="129"/>
      <c r="DR362" s="129"/>
      <c r="EB362" s="129"/>
      <c r="EL362" s="129"/>
      <c r="EV362" s="129"/>
      <c r="FF362" s="129"/>
      <c r="FP362" s="129"/>
      <c r="FZ362" s="129"/>
      <c r="GJ362" s="129"/>
      <c r="GT362" s="129"/>
      <c r="HD362" s="129"/>
      <c r="HN362" s="129"/>
      <c r="HX362" s="129"/>
      <c r="IH362" s="129"/>
    </row>
    <row xmlns:x14ac="http://schemas.microsoft.com/office/spreadsheetml/2009/9/ac" r="363" s="3" customFormat="true" x14ac:dyDescent="0.25">
      <c r="A363" s="411"/>
      <c r="B363" s="129"/>
      <c r="L363" s="129"/>
      <c r="V363" s="129"/>
      <c r="AF363" s="129"/>
      <c r="AP363" s="129"/>
      <c r="AZ363" s="129"/>
      <c r="BA363" s="129"/>
      <c r="BB363" s="129"/>
      <c r="BC363" s="129"/>
      <c r="BD363" s="129"/>
      <c r="BE363" s="129"/>
      <c r="BF363" s="129"/>
      <c r="BG363" s="129"/>
      <c r="BJ363" s="129"/>
      <c r="BT363" s="129"/>
      <c r="CD363" s="129"/>
      <c r="CN363" s="129"/>
      <c r="CX363" s="129"/>
      <c r="DH363" s="129"/>
      <c r="DR363" s="129"/>
      <c r="EB363" s="129"/>
      <c r="EL363" s="129"/>
      <c r="EV363" s="129"/>
      <c r="FF363" s="129"/>
      <c r="FP363" s="129"/>
      <c r="FZ363" s="129"/>
      <c r="GJ363" s="129"/>
      <c r="GT363" s="129"/>
      <c r="HD363" s="129"/>
      <c r="HN363" s="129"/>
      <c r="HX363" s="129"/>
      <c r="IH363" s="129"/>
    </row>
    <row xmlns:x14ac="http://schemas.microsoft.com/office/spreadsheetml/2009/9/ac" r="364" s="3" customFormat="true" x14ac:dyDescent="0.25">
      <c r="A364" s="411"/>
      <c r="B364" s="129"/>
      <c r="L364" s="129"/>
      <c r="V364" s="129"/>
      <c r="AF364" s="129"/>
      <c r="AP364" s="129"/>
      <c r="AZ364" s="129"/>
      <c r="BA364" s="129"/>
      <c r="BB364" s="129"/>
      <c r="BC364" s="129"/>
      <c r="BD364" s="129"/>
      <c r="BE364" s="129"/>
      <c r="BF364" s="129"/>
      <c r="BG364" s="129"/>
      <c r="BJ364" s="129"/>
      <c r="BT364" s="129"/>
      <c r="CD364" s="129"/>
      <c r="CN364" s="129"/>
      <c r="CX364" s="129"/>
      <c r="DH364" s="129"/>
      <c r="DR364" s="129"/>
      <c r="EB364" s="129"/>
      <c r="EL364" s="129"/>
      <c r="EV364" s="129"/>
      <c r="FF364" s="129"/>
      <c r="FP364" s="129"/>
      <c r="FZ364" s="129"/>
      <c r="GJ364" s="129"/>
      <c r="GT364" s="129"/>
      <c r="HD364" s="129"/>
      <c r="HN364" s="129"/>
      <c r="HX364" s="129"/>
      <c r="IH364" s="129"/>
    </row>
    <row xmlns:x14ac="http://schemas.microsoft.com/office/spreadsheetml/2009/9/ac" r="365" s="3" customFormat="true" x14ac:dyDescent="0.25">
      <c r="A365" s="411"/>
      <c r="B365" s="129"/>
      <c r="L365" s="129"/>
      <c r="V365" s="129"/>
      <c r="AF365" s="129"/>
      <c r="AP365" s="129"/>
      <c r="AZ365" s="129"/>
      <c r="BA365" s="129"/>
      <c r="BB365" s="129"/>
      <c r="BC365" s="129"/>
      <c r="BD365" s="129"/>
      <c r="BE365" s="129"/>
      <c r="BF365" s="129"/>
      <c r="BG365" s="129"/>
      <c r="BJ365" s="129"/>
      <c r="BT365" s="129"/>
      <c r="CD365" s="129"/>
      <c r="CN365" s="129"/>
      <c r="CX365" s="129"/>
      <c r="DH365" s="129"/>
      <c r="DR365" s="129"/>
      <c r="EB365" s="129"/>
      <c r="EL365" s="129"/>
      <c r="EV365" s="129"/>
      <c r="FF365" s="129"/>
      <c r="FP365" s="129"/>
      <c r="FZ365" s="129"/>
      <c r="GJ365" s="129"/>
      <c r="GT365" s="129"/>
      <c r="HD365" s="129"/>
      <c r="HN365" s="129"/>
      <c r="HX365" s="129"/>
      <c r="IH365" s="129"/>
    </row>
    <row xmlns:x14ac="http://schemas.microsoft.com/office/spreadsheetml/2009/9/ac" r="366" s="3" customFormat="true" x14ac:dyDescent="0.25">
      <c r="A366" s="411"/>
      <c r="B366" s="129"/>
      <c r="L366" s="129"/>
      <c r="V366" s="129"/>
      <c r="AF366" s="129"/>
      <c r="AP366" s="129"/>
      <c r="AZ366" s="129"/>
      <c r="BA366" s="129"/>
      <c r="BB366" s="129"/>
      <c r="BC366" s="129"/>
      <c r="BD366" s="129"/>
      <c r="BE366" s="129"/>
      <c r="BF366" s="129"/>
      <c r="BG366" s="129"/>
      <c r="BJ366" s="129"/>
      <c r="BT366" s="129"/>
      <c r="CD366" s="129"/>
      <c r="CN366" s="129"/>
      <c r="CX366" s="129"/>
      <c r="DH366" s="129"/>
      <c r="DR366" s="129"/>
      <c r="EB366" s="129"/>
      <c r="EL366" s="129"/>
      <c r="EV366" s="129"/>
      <c r="FF366" s="129"/>
      <c r="FP366" s="129"/>
      <c r="FZ366" s="129"/>
      <c r="GJ366" s="129"/>
      <c r="GT366" s="129"/>
      <c r="HD366" s="129"/>
      <c r="HN366" s="129"/>
      <c r="HX366" s="129"/>
      <c r="IH366" s="129"/>
    </row>
    <row xmlns:x14ac="http://schemas.microsoft.com/office/spreadsheetml/2009/9/ac" r="367" s="3" customFormat="true" x14ac:dyDescent="0.25">
      <c r="A367" s="411"/>
      <c r="B367" s="129"/>
      <c r="L367" s="129"/>
      <c r="V367" s="129"/>
      <c r="AF367" s="129"/>
      <c r="AP367" s="129"/>
      <c r="AZ367" s="129"/>
      <c r="BA367" s="129"/>
      <c r="BB367" s="129"/>
      <c r="BC367" s="129"/>
      <c r="BD367" s="129"/>
      <c r="BE367" s="129"/>
      <c r="BF367" s="129"/>
      <c r="BG367" s="129"/>
      <c r="BJ367" s="129"/>
      <c r="BT367" s="129"/>
      <c r="CD367" s="129"/>
      <c r="CN367" s="129"/>
      <c r="CX367" s="129"/>
      <c r="DH367" s="129"/>
      <c r="DR367" s="129"/>
      <c r="EB367" s="129"/>
      <c r="EL367" s="129"/>
      <c r="EV367" s="129"/>
      <c r="FF367" s="129"/>
      <c r="FP367" s="129"/>
      <c r="FZ367" s="129"/>
      <c r="GJ367" s="129"/>
      <c r="GT367" s="129"/>
      <c r="HD367" s="129"/>
      <c r="HN367" s="129"/>
      <c r="HX367" s="129"/>
      <c r="IH367" s="129"/>
    </row>
    <row xmlns:x14ac="http://schemas.microsoft.com/office/spreadsheetml/2009/9/ac" r="368" s="3" customFormat="true" x14ac:dyDescent="0.25">
      <c r="A368" s="411"/>
      <c r="B368" s="129"/>
      <c r="L368" s="129"/>
      <c r="V368" s="129"/>
      <c r="AF368" s="129"/>
      <c r="AP368" s="129"/>
      <c r="AZ368" s="129"/>
      <c r="BA368" s="129"/>
      <c r="BB368" s="129"/>
      <c r="BC368" s="129"/>
      <c r="BD368" s="129"/>
      <c r="BE368" s="129"/>
      <c r="BF368" s="129"/>
      <c r="BG368" s="129"/>
      <c r="BJ368" s="129"/>
      <c r="BT368" s="129"/>
      <c r="CD368" s="129"/>
      <c r="CN368" s="129"/>
      <c r="CX368" s="129"/>
      <c r="DH368" s="129"/>
      <c r="DR368" s="129"/>
      <c r="EB368" s="129"/>
      <c r="EL368" s="129"/>
      <c r="EV368" s="129"/>
      <c r="FF368" s="129"/>
      <c r="FP368" s="129"/>
      <c r="FZ368" s="129"/>
      <c r="GJ368" s="129"/>
      <c r="GT368" s="129"/>
      <c r="HD368" s="129"/>
      <c r="HN368" s="129"/>
      <c r="HX368" s="129"/>
      <c r="IH368" s="129"/>
    </row>
    <row xmlns:x14ac="http://schemas.microsoft.com/office/spreadsheetml/2009/9/ac" r="369" s="3" customFormat="true" x14ac:dyDescent="0.25">
      <c r="A369" s="411"/>
      <c r="B369" s="129"/>
      <c r="L369" s="129"/>
      <c r="V369" s="129"/>
      <c r="AF369" s="129"/>
      <c r="AP369" s="129"/>
      <c r="AZ369" s="129"/>
      <c r="BA369" s="129"/>
      <c r="BB369" s="129"/>
      <c r="BC369" s="129"/>
      <c r="BD369" s="129"/>
      <c r="BE369" s="129"/>
      <c r="BF369" s="129"/>
      <c r="BG369" s="129"/>
      <c r="BJ369" s="129"/>
      <c r="BT369" s="129"/>
      <c r="CD369" s="129"/>
      <c r="CN369" s="129"/>
      <c r="CX369" s="129"/>
      <c r="DH369" s="129"/>
      <c r="DR369" s="129"/>
      <c r="EB369" s="129"/>
      <c r="EL369" s="129"/>
      <c r="EV369" s="129"/>
      <c r="FF369" s="129"/>
      <c r="FP369" s="129"/>
      <c r="FZ369" s="129"/>
      <c r="GJ369" s="129"/>
      <c r="GT369" s="129"/>
      <c r="HD369" s="129"/>
      <c r="HN369" s="129"/>
      <c r="HX369" s="129"/>
      <c r="IH369" s="129"/>
    </row>
    <row xmlns:x14ac="http://schemas.microsoft.com/office/spreadsheetml/2009/9/ac" r="370" s="3" customFormat="true" x14ac:dyDescent="0.25">
      <c r="A370" s="411"/>
      <c r="B370" s="129"/>
      <c r="L370" s="129"/>
      <c r="V370" s="129"/>
      <c r="AF370" s="129"/>
      <c r="AP370" s="129"/>
      <c r="AZ370" s="129"/>
      <c r="BA370" s="129"/>
      <c r="BB370" s="129"/>
      <c r="BC370" s="129"/>
      <c r="BD370" s="129"/>
      <c r="BE370" s="129"/>
      <c r="BF370" s="129"/>
      <c r="BG370" s="129"/>
      <c r="BJ370" s="129"/>
      <c r="BT370" s="129"/>
      <c r="CD370" s="129"/>
      <c r="CN370" s="129"/>
      <c r="CX370" s="129"/>
      <c r="DH370" s="129"/>
      <c r="DR370" s="129"/>
      <c r="EB370" s="129"/>
      <c r="EL370" s="129"/>
      <c r="EV370" s="129"/>
      <c r="FF370" s="129"/>
      <c r="FP370" s="129"/>
      <c r="FZ370" s="129"/>
      <c r="GJ370" s="129"/>
      <c r="GT370" s="129"/>
      <c r="HD370" s="129"/>
      <c r="HN370" s="129"/>
      <c r="HX370" s="129"/>
      <c r="IH370" s="129"/>
    </row>
    <row xmlns:x14ac="http://schemas.microsoft.com/office/spreadsheetml/2009/9/ac" r="371" s="3" customFormat="true" x14ac:dyDescent="0.25">
      <c r="A371" s="411"/>
      <c r="B371" s="129"/>
      <c r="L371" s="129"/>
      <c r="V371" s="129"/>
      <c r="AF371" s="129"/>
      <c r="AP371" s="129"/>
      <c r="AZ371" s="129"/>
      <c r="BA371" s="129"/>
      <c r="BB371" s="129"/>
      <c r="BC371" s="129"/>
      <c r="BD371" s="129"/>
      <c r="BE371" s="129"/>
      <c r="BF371" s="129"/>
      <c r="BG371" s="129"/>
      <c r="BJ371" s="129"/>
      <c r="BT371" s="129"/>
      <c r="CD371" s="129"/>
      <c r="CN371" s="129"/>
      <c r="CX371" s="129"/>
      <c r="DH371" s="129"/>
      <c r="DR371" s="129"/>
      <c r="EB371" s="129"/>
      <c r="EL371" s="129"/>
      <c r="EV371" s="129"/>
      <c r="FF371" s="129"/>
      <c r="FP371" s="129"/>
      <c r="FZ371" s="129"/>
      <c r="GJ371" s="129"/>
      <c r="GT371" s="129"/>
      <c r="HD371" s="129"/>
      <c r="HN371" s="129"/>
      <c r="HX371" s="129"/>
      <c r="IH371" s="129"/>
    </row>
    <row xmlns:x14ac="http://schemas.microsoft.com/office/spreadsheetml/2009/9/ac" r="372" s="3" customFormat="true" x14ac:dyDescent="0.25">
      <c r="A372" s="411"/>
      <c r="B372" s="129"/>
      <c r="L372" s="129"/>
      <c r="V372" s="129"/>
      <c r="AF372" s="129"/>
      <c r="AP372" s="129"/>
      <c r="AZ372" s="129"/>
      <c r="BA372" s="129"/>
      <c r="BB372" s="129"/>
      <c r="BC372" s="129"/>
      <c r="BD372" s="129"/>
      <c r="BE372" s="129"/>
      <c r="BF372" s="129"/>
      <c r="BG372" s="129"/>
      <c r="BJ372" s="129"/>
      <c r="BT372" s="129"/>
      <c r="CD372" s="129"/>
      <c r="CN372" s="129"/>
      <c r="CX372" s="129"/>
      <c r="DH372" s="129"/>
      <c r="DR372" s="129"/>
      <c r="EB372" s="129"/>
      <c r="EL372" s="129"/>
      <c r="EV372" s="129"/>
      <c r="FF372" s="129"/>
      <c r="FP372" s="129"/>
      <c r="FZ372" s="129"/>
      <c r="GJ372" s="129"/>
      <c r="GT372" s="129"/>
      <c r="HD372" s="129"/>
      <c r="HN372" s="129"/>
      <c r="HX372" s="129"/>
      <c r="IH372" s="129"/>
    </row>
    <row xmlns:x14ac="http://schemas.microsoft.com/office/spreadsheetml/2009/9/ac" r="373" s="3" customFormat="true" x14ac:dyDescent="0.25">
      <c r="A373" s="411"/>
      <c r="B373" s="129"/>
      <c r="L373" s="129"/>
      <c r="V373" s="129"/>
      <c r="AF373" s="129"/>
      <c r="AP373" s="129"/>
      <c r="AZ373" s="129"/>
      <c r="BA373" s="129"/>
      <c r="BB373" s="129"/>
      <c r="BC373" s="129"/>
      <c r="BD373" s="129"/>
      <c r="BE373" s="129"/>
      <c r="BF373" s="129"/>
      <c r="BG373" s="129"/>
      <c r="BJ373" s="129"/>
      <c r="BT373" s="129"/>
      <c r="CD373" s="129"/>
      <c r="CN373" s="129"/>
      <c r="CX373" s="129"/>
      <c r="DH373" s="129"/>
      <c r="DR373" s="129"/>
      <c r="EB373" s="129"/>
      <c r="EL373" s="129"/>
      <c r="EV373" s="129"/>
      <c r="FF373" s="129"/>
      <c r="FP373" s="129"/>
      <c r="FZ373" s="129"/>
      <c r="GJ373" s="129"/>
      <c r="GT373" s="129"/>
      <c r="HD373" s="129"/>
      <c r="HN373" s="129"/>
      <c r="HX373" s="129"/>
      <c r="IH373" s="129"/>
    </row>
    <row xmlns:x14ac="http://schemas.microsoft.com/office/spreadsheetml/2009/9/ac" r="374" s="3" customFormat="true" x14ac:dyDescent="0.25">
      <c r="A374" s="411"/>
      <c r="B374" s="129"/>
      <c r="L374" s="129"/>
      <c r="V374" s="129"/>
      <c r="AF374" s="129"/>
      <c r="AP374" s="129"/>
      <c r="AZ374" s="129"/>
      <c r="BA374" s="129"/>
      <c r="BB374" s="129"/>
      <c r="BC374" s="129"/>
      <c r="BD374" s="129"/>
      <c r="BE374" s="129"/>
      <c r="BF374" s="129"/>
      <c r="BG374" s="129"/>
      <c r="BJ374" s="129"/>
      <c r="BT374" s="129"/>
      <c r="CD374" s="129"/>
      <c r="CN374" s="129"/>
      <c r="CX374" s="129"/>
      <c r="DH374" s="129"/>
      <c r="DR374" s="129"/>
      <c r="EB374" s="129"/>
      <c r="EL374" s="129"/>
      <c r="EV374" s="129"/>
      <c r="FF374" s="129"/>
      <c r="FP374" s="129"/>
      <c r="FZ374" s="129"/>
      <c r="GJ374" s="129"/>
      <c r="GT374" s="129"/>
      <c r="HD374" s="129"/>
      <c r="HN374" s="129"/>
      <c r="HX374" s="129"/>
      <c r="IH374" s="129"/>
    </row>
    <row xmlns:x14ac="http://schemas.microsoft.com/office/spreadsheetml/2009/9/ac" r="375" s="3" customFormat="true" x14ac:dyDescent="0.25">
      <c r="A375" s="411"/>
      <c r="B375" s="129"/>
      <c r="L375" s="129"/>
      <c r="V375" s="129"/>
      <c r="AF375" s="129"/>
      <c r="AP375" s="129"/>
      <c r="AZ375" s="129"/>
      <c r="BA375" s="129"/>
      <c r="BB375" s="129"/>
      <c r="BC375" s="129"/>
      <c r="BD375" s="129"/>
      <c r="BE375" s="129"/>
      <c r="BF375" s="129"/>
      <c r="BG375" s="129"/>
      <c r="BJ375" s="129"/>
      <c r="BT375" s="129"/>
      <c r="CD375" s="129"/>
      <c r="CN375" s="129"/>
      <c r="CX375" s="129"/>
      <c r="DH375" s="129"/>
      <c r="DR375" s="129"/>
      <c r="EB375" s="129"/>
      <c r="EL375" s="129"/>
      <c r="EV375" s="129"/>
      <c r="FF375" s="129"/>
      <c r="FP375" s="129"/>
      <c r="FZ375" s="129"/>
      <c r="GJ375" s="129"/>
      <c r="GT375" s="129"/>
      <c r="HD375" s="129"/>
      <c r="HN375" s="129"/>
      <c r="HX375" s="129"/>
      <c r="IH375" s="129"/>
    </row>
    <row xmlns:x14ac="http://schemas.microsoft.com/office/spreadsheetml/2009/9/ac" r="376" s="3" customFormat="true" x14ac:dyDescent="0.25">
      <c r="A376" s="411"/>
      <c r="B376" s="129"/>
      <c r="L376" s="129"/>
      <c r="V376" s="129"/>
      <c r="AF376" s="129"/>
      <c r="AP376" s="129"/>
      <c r="AZ376" s="129"/>
      <c r="BA376" s="129"/>
      <c r="BB376" s="129"/>
      <c r="BC376" s="129"/>
      <c r="BD376" s="129"/>
      <c r="BE376" s="129"/>
      <c r="BF376" s="129"/>
      <c r="BG376" s="129"/>
      <c r="BJ376" s="129"/>
      <c r="BT376" s="129"/>
      <c r="CD376" s="129"/>
      <c r="CN376" s="129"/>
      <c r="CX376" s="129"/>
      <c r="DH376" s="129"/>
      <c r="DR376" s="129"/>
      <c r="EB376" s="129"/>
      <c r="EL376" s="129"/>
      <c r="EV376" s="129"/>
      <c r="FF376" s="129"/>
      <c r="FP376" s="129"/>
      <c r="FZ376" s="129"/>
      <c r="GJ376" s="129"/>
      <c r="GT376" s="129"/>
      <c r="HD376" s="129"/>
      <c r="HN376" s="129"/>
      <c r="HX376" s="129"/>
      <c r="IH376" s="129"/>
    </row>
    <row xmlns:x14ac="http://schemas.microsoft.com/office/spreadsheetml/2009/9/ac" r="377" s="3" customFormat="true" x14ac:dyDescent="0.25">
      <c r="A377" s="411"/>
      <c r="B377" s="129"/>
      <c r="L377" s="129"/>
      <c r="V377" s="129"/>
      <c r="AF377" s="129"/>
      <c r="AP377" s="129"/>
      <c r="AZ377" s="129"/>
      <c r="BA377" s="129"/>
      <c r="BB377" s="129"/>
      <c r="BC377" s="129"/>
      <c r="BD377" s="129"/>
      <c r="BE377" s="129"/>
      <c r="BF377" s="129"/>
      <c r="BG377" s="129"/>
      <c r="BJ377" s="129"/>
      <c r="BT377" s="129"/>
      <c r="CD377" s="129"/>
      <c r="CN377" s="129"/>
      <c r="CX377" s="129"/>
      <c r="DH377" s="129"/>
      <c r="DR377" s="129"/>
      <c r="EB377" s="129"/>
      <c r="EL377" s="129"/>
      <c r="EV377" s="129"/>
      <c r="FF377" s="129"/>
      <c r="FP377" s="129"/>
      <c r="FZ377" s="129"/>
      <c r="GJ377" s="129"/>
      <c r="GT377" s="129"/>
      <c r="HD377" s="129"/>
      <c r="HN377" s="129"/>
      <c r="HX377" s="129"/>
      <c r="IH377" s="129"/>
    </row>
    <row xmlns:x14ac="http://schemas.microsoft.com/office/spreadsheetml/2009/9/ac" r="378" s="3" customFormat="true" x14ac:dyDescent="0.25">
      <c r="A378" s="411"/>
      <c r="B378" s="129"/>
      <c r="L378" s="129"/>
      <c r="V378" s="129"/>
      <c r="AF378" s="129"/>
      <c r="AP378" s="129"/>
      <c r="AZ378" s="129"/>
      <c r="BA378" s="129"/>
      <c r="BB378" s="129"/>
      <c r="BC378" s="129"/>
      <c r="BD378" s="129"/>
      <c r="BE378" s="129"/>
      <c r="BF378" s="129"/>
      <c r="BG378" s="129"/>
      <c r="BJ378" s="129"/>
      <c r="BT378" s="129"/>
      <c r="CD378" s="129"/>
      <c r="CN378" s="129"/>
      <c r="CX378" s="129"/>
      <c r="DH378" s="129"/>
      <c r="DR378" s="129"/>
      <c r="EB378" s="129"/>
      <c r="EL378" s="129"/>
      <c r="EV378" s="129"/>
      <c r="FF378" s="129"/>
      <c r="FP378" s="129"/>
      <c r="FZ378" s="129"/>
      <c r="GJ378" s="129"/>
      <c r="GT378" s="129"/>
      <c r="HD378" s="129"/>
      <c r="HN378" s="129"/>
      <c r="HX378" s="129"/>
      <c r="IH378" s="129"/>
    </row>
    <row xmlns:x14ac="http://schemas.microsoft.com/office/spreadsheetml/2009/9/ac" r="379" s="3" customFormat="true" x14ac:dyDescent="0.25">
      <c r="A379" s="411"/>
      <c r="B379" s="129"/>
      <c r="L379" s="129"/>
      <c r="V379" s="129"/>
      <c r="AF379" s="129"/>
      <c r="AP379" s="129"/>
      <c r="AZ379" s="129"/>
      <c r="BA379" s="129"/>
      <c r="BB379" s="129"/>
      <c r="BC379" s="129"/>
      <c r="BD379" s="129"/>
      <c r="BE379" s="129"/>
      <c r="BF379" s="129"/>
      <c r="BG379" s="129"/>
      <c r="BJ379" s="129"/>
      <c r="BT379" s="129"/>
      <c r="CD379" s="129"/>
      <c r="CN379" s="129"/>
      <c r="CX379" s="129"/>
      <c r="DH379" s="129"/>
      <c r="DR379" s="129"/>
      <c r="EB379" s="129"/>
      <c r="EL379" s="129"/>
      <c r="EV379" s="129"/>
      <c r="FF379" s="129"/>
      <c r="FP379" s="129"/>
      <c r="FZ379" s="129"/>
      <c r="GJ379" s="129"/>
      <c r="GT379" s="129"/>
      <c r="HD379" s="129"/>
      <c r="HN379" s="129"/>
      <c r="HX379" s="129"/>
      <c r="IH379" s="129"/>
    </row>
    <row xmlns:x14ac="http://schemas.microsoft.com/office/spreadsheetml/2009/9/ac" r="380" s="3" customFormat="true" x14ac:dyDescent="0.25">
      <c r="A380" s="411"/>
      <c r="B380" s="129"/>
      <c r="L380" s="129"/>
      <c r="V380" s="129"/>
      <c r="AF380" s="129"/>
      <c r="AP380" s="129"/>
      <c r="AZ380" s="129"/>
      <c r="BA380" s="129"/>
      <c r="BB380" s="129"/>
      <c r="BC380" s="129"/>
      <c r="BD380" s="129"/>
      <c r="BE380" s="129"/>
      <c r="BF380" s="129"/>
      <c r="BG380" s="129"/>
      <c r="BJ380" s="129"/>
      <c r="BT380" s="129"/>
      <c r="CD380" s="129"/>
      <c r="CN380" s="129"/>
      <c r="CX380" s="129"/>
      <c r="DH380" s="129"/>
      <c r="DR380" s="129"/>
      <c r="EB380" s="129"/>
      <c r="EL380" s="129"/>
      <c r="EV380" s="129"/>
      <c r="FF380" s="129"/>
      <c r="FP380" s="129"/>
      <c r="FZ380" s="129"/>
      <c r="GJ380" s="129"/>
      <c r="GT380" s="129"/>
      <c r="HD380" s="129"/>
      <c r="HN380" s="129"/>
      <c r="HX380" s="129"/>
      <c r="IH380" s="129"/>
    </row>
    <row xmlns:x14ac="http://schemas.microsoft.com/office/spreadsheetml/2009/9/ac" r="381" s="3" customFormat="true" x14ac:dyDescent="0.25">
      <c r="A381" s="411"/>
      <c r="B381" s="129"/>
      <c r="L381" s="129"/>
      <c r="V381" s="129"/>
      <c r="AF381" s="129"/>
      <c r="AP381" s="129"/>
      <c r="AZ381" s="129"/>
      <c r="BA381" s="129"/>
      <c r="BB381" s="129"/>
      <c r="BC381" s="129"/>
      <c r="BD381" s="129"/>
      <c r="BE381" s="129"/>
      <c r="BF381" s="129"/>
      <c r="BG381" s="129"/>
      <c r="BJ381" s="129"/>
      <c r="BT381" s="129"/>
      <c r="CD381" s="129"/>
      <c r="CN381" s="129"/>
      <c r="CX381" s="129"/>
      <c r="DH381" s="129"/>
      <c r="DR381" s="129"/>
      <c r="EB381" s="129"/>
      <c r="EL381" s="129"/>
      <c r="EV381" s="129"/>
      <c r="FF381" s="129"/>
      <c r="FP381" s="129"/>
      <c r="FZ381" s="129"/>
      <c r="GJ381" s="129"/>
      <c r="GT381" s="129"/>
      <c r="HD381" s="129"/>
      <c r="HN381" s="129"/>
      <c r="HX381" s="129"/>
      <c r="IH381" s="129"/>
    </row>
    <row xmlns:x14ac="http://schemas.microsoft.com/office/spreadsheetml/2009/9/ac" r="382" s="3" customFormat="true" x14ac:dyDescent="0.25">
      <c r="A382" s="411"/>
      <c r="B382" s="129"/>
      <c r="L382" s="129"/>
      <c r="V382" s="129"/>
      <c r="AF382" s="129"/>
      <c r="AP382" s="129"/>
      <c r="AZ382" s="129"/>
      <c r="BA382" s="129"/>
      <c r="BB382" s="129"/>
      <c r="BC382" s="129"/>
      <c r="BD382" s="129"/>
      <c r="BE382" s="129"/>
      <c r="BF382" s="129"/>
      <c r="BG382" s="129"/>
      <c r="BJ382" s="129"/>
      <c r="BT382" s="129"/>
      <c r="CD382" s="129"/>
      <c r="CN382" s="129"/>
      <c r="CX382" s="129"/>
      <c r="DH382" s="129"/>
      <c r="DR382" s="129"/>
      <c r="EB382" s="129"/>
      <c r="EL382" s="129"/>
      <c r="EV382" s="129"/>
      <c r="FF382" s="129"/>
      <c r="FP382" s="129"/>
      <c r="FZ382" s="129"/>
      <c r="GJ382" s="129"/>
      <c r="GT382" s="129"/>
      <c r="HD382" s="129"/>
      <c r="HN382" s="129"/>
      <c r="HX382" s="129"/>
      <c r="IH382" s="129"/>
    </row>
    <row xmlns:x14ac="http://schemas.microsoft.com/office/spreadsheetml/2009/9/ac" r="383" s="3" customFormat="true" x14ac:dyDescent="0.25">
      <c r="A383" s="411"/>
      <c r="B383" s="129"/>
      <c r="L383" s="129"/>
      <c r="V383" s="129"/>
      <c r="AF383" s="129"/>
      <c r="AP383" s="129"/>
      <c r="AZ383" s="129"/>
      <c r="BA383" s="129"/>
      <c r="BB383" s="129"/>
      <c r="BC383" s="129"/>
      <c r="BD383" s="129"/>
      <c r="BE383" s="129"/>
      <c r="BF383" s="129"/>
      <c r="BG383" s="129"/>
      <c r="BJ383" s="129"/>
      <c r="BT383" s="129"/>
      <c r="CD383" s="129"/>
      <c r="CN383" s="129"/>
      <c r="CX383" s="129"/>
      <c r="DH383" s="129"/>
      <c r="DR383" s="129"/>
      <c r="EB383" s="129"/>
      <c r="EL383" s="129"/>
      <c r="EV383" s="129"/>
      <c r="FF383" s="129"/>
      <c r="FP383" s="129"/>
      <c r="FZ383" s="129"/>
      <c r="GJ383" s="129"/>
      <c r="GT383" s="129"/>
      <c r="HD383" s="129"/>
      <c r="HN383" s="129"/>
      <c r="HX383" s="129"/>
      <c r="IH383" s="129"/>
    </row>
    <row xmlns:x14ac="http://schemas.microsoft.com/office/spreadsheetml/2009/9/ac" r="384" s="3" customFormat="true" x14ac:dyDescent="0.25">
      <c r="A384" s="411"/>
      <c r="B384" s="129"/>
      <c r="L384" s="129"/>
      <c r="V384" s="129"/>
      <c r="AF384" s="129"/>
      <c r="AP384" s="129"/>
      <c r="AZ384" s="129"/>
      <c r="BA384" s="129"/>
      <c r="BB384" s="129"/>
      <c r="BC384" s="129"/>
      <c r="BD384" s="129"/>
      <c r="BE384" s="129"/>
      <c r="BF384" s="129"/>
      <c r="BG384" s="129"/>
      <c r="BJ384" s="129"/>
      <c r="BT384" s="129"/>
      <c r="CD384" s="129"/>
      <c r="CN384" s="129"/>
      <c r="CX384" s="129"/>
      <c r="DH384" s="129"/>
      <c r="DR384" s="129"/>
      <c r="EB384" s="129"/>
      <c r="EL384" s="129"/>
      <c r="EV384" s="129"/>
      <c r="FF384" s="129"/>
      <c r="FP384" s="129"/>
      <c r="FZ384" s="129"/>
      <c r="GJ384" s="129"/>
      <c r="GT384" s="129"/>
      <c r="HD384" s="129"/>
      <c r="HN384" s="129"/>
      <c r="HX384" s="129"/>
      <c r="IH384" s="129"/>
    </row>
    <row xmlns:x14ac="http://schemas.microsoft.com/office/spreadsheetml/2009/9/ac" r="385" s="3" customFormat="true" x14ac:dyDescent="0.25">
      <c r="A385" s="411"/>
      <c r="B385" s="129"/>
      <c r="L385" s="129"/>
      <c r="V385" s="129"/>
      <c r="AF385" s="129"/>
      <c r="AP385" s="129"/>
      <c r="AZ385" s="129"/>
      <c r="BA385" s="129"/>
      <c r="BB385" s="129"/>
      <c r="BC385" s="129"/>
      <c r="BD385" s="129"/>
      <c r="BE385" s="129"/>
      <c r="BF385" s="129"/>
      <c r="BG385" s="129"/>
      <c r="BJ385" s="129"/>
      <c r="BT385" s="129"/>
      <c r="CD385" s="129"/>
      <c r="CN385" s="129"/>
      <c r="CX385" s="129"/>
      <c r="DH385" s="129"/>
      <c r="DR385" s="129"/>
      <c r="EB385" s="129"/>
      <c r="EL385" s="129"/>
      <c r="EV385" s="129"/>
      <c r="FF385" s="129"/>
      <c r="FP385" s="129"/>
      <c r="FZ385" s="129"/>
      <c r="GJ385" s="129"/>
      <c r="GT385" s="129"/>
      <c r="HD385" s="129"/>
      <c r="HN385" s="129"/>
      <c r="HX385" s="129"/>
      <c r="IH385" s="129"/>
    </row>
    <row xmlns:x14ac="http://schemas.microsoft.com/office/spreadsheetml/2009/9/ac" r="386" s="3" customFormat="true" x14ac:dyDescent="0.25">
      <c r="A386" s="411"/>
      <c r="B386" s="129"/>
      <c r="L386" s="129"/>
      <c r="V386" s="129"/>
      <c r="AF386" s="129"/>
      <c r="AP386" s="129"/>
      <c r="AZ386" s="129"/>
      <c r="BA386" s="129"/>
      <c r="BB386" s="129"/>
      <c r="BC386" s="129"/>
      <c r="BD386" s="129"/>
      <c r="BE386" s="129"/>
      <c r="BF386" s="129"/>
      <c r="BG386" s="129"/>
      <c r="BJ386" s="129"/>
      <c r="BT386" s="129"/>
      <c r="CD386" s="129"/>
      <c r="CN386" s="129"/>
      <c r="CX386" s="129"/>
      <c r="DH386" s="129"/>
      <c r="DR386" s="129"/>
      <c r="EB386" s="129"/>
      <c r="EL386" s="129"/>
      <c r="EV386" s="129"/>
      <c r="FF386" s="129"/>
      <c r="FP386" s="129"/>
      <c r="FZ386" s="129"/>
      <c r="GJ386" s="129"/>
      <c r="GT386" s="129"/>
      <c r="HD386" s="129"/>
      <c r="HN386" s="129"/>
      <c r="HX386" s="129"/>
      <c r="IH386" s="129"/>
    </row>
    <row xmlns:x14ac="http://schemas.microsoft.com/office/spreadsheetml/2009/9/ac" r="387" s="3" customFormat="true" x14ac:dyDescent="0.25">
      <c r="A387" s="411"/>
      <c r="B387" s="129"/>
      <c r="L387" s="129"/>
      <c r="V387" s="129"/>
      <c r="AF387" s="129"/>
      <c r="AP387" s="129"/>
      <c r="AZ387" s="129"/>
      <c r="BA387" s="129"/>
      <c r="BB387" s="129"/>
      <c r="BC387" s="129"/>
      <c r="BD387" s="129"/>
      <c r="BE387" s="129"/>
      <c r="BF387" s="129"/>
      <c r="BG387" s="129"/>
      <c r="BJ387" s="129"/>
      <c r="BT387" s="129"/>
      <c r="CD387" s="129"/>
      <c r="CN387" s="129"/>
      <c r="CX387" s="129"/>
      <c r="DH387" s="129"/>
      <c r="DR387" s="129"/>
      <c r="EB387" s="129"/>
      <c r="EL387" s="129"/>
      <c r="EV387" s="129"/>
      <c r="FF387" s="129"/>
      <c r="FP387" s="129"/>
      <c r="FZ387" s="129"/>
      <c r="GJ387" s="129"/>
      <c r="GT387" s="129"/>
      <c r="HD387" s="129"/>
      <c r="HN387" s="129"/>
      <c r="HX387" s="129"/>
      <c r="IH387" s="129"/>
    </row>
    <row xmlns:x14ac="http://schemas.microsoft.com/office/spreadsheetml/2009/9/ac" r="388" s="3" customFormat="true" x14ac:dyDescent="0.25">
      <c r="A388" s="411"/>
      <c r="B388" s="129"/>
      <c r="L388" s="129"/>
      <c r="V388" s="129"/>
      <c r="AF388" s="129"/>
      <c r="AP388" s="129"/>
      <c r="AZ388" s="129"/>
      <c r="BA388" s="129"/>
      <c r="BB388" s="129"/>
      <c r="BC388" s="129"/>
      <c r="BD388" s="129"/>
      <c r="BE388" s="129"/>
      <c r="BF388" s="129"/>
      <c r="BG388" s="129"/>
      <c r="BJ388" s="129"/>
      <c r="BT388" s="129"/>
      <c r="CD388" s="129"/>
      <c r="CN388" s="129"/>
      <c r="CX388" s="129"/>
      <c r="DH388" s="129"/>
      <c r="DR388" s="129"/>
      <c r="EB388" s="129"/>
      <c r="EL388" s="129"/>
      <c r="EV388" s="129"/>
      <c r="FF388" s="129"/>
      <c r="FP388" s="129"/>
      <c r="FZ388" s="129"/>
      <c r="GJ388" s="129"/>
      <c r="GT388" s="129"/>
      <c r="HD388" s="129"/>
      <c r="HN388" s="129"/>
      <c r="HX388" s="129"/>
      <c r="IH388" s="129"/>
    </row>
    <row xmlns:x14ac="http://schemas.microsoft.com/office/spreadsheetml/2009/9/ac" r="389" s="3" customFormat="true" x14ac:dyDescent="0.25">
      <c r="A389" s="411"/>
      <c r="B389" s="129"/>
      <c r="L389" s="129"/>
      <c r="V389" s="129"/>
      <c r="AF389" s="129"/>
      <c r="AP389" s="129"/>
      <c r="AZ389" s="129"/>
      <c r="BA389" s="129"/>
      <c r="BB389" s="129"/>
      <c r="BC389" s="129"/>
      <c r="BD389" s="129"/>
      <c r="BE389" s="129"/>
      <c r="BF389" s="129"/>
      <c r="BG389" s="129"/>
      <c r="BJ389" s="129"/>
      <c r="BT389" s="129"/>
      <c r="CD389" s="129"/>
      <c r="CN389" s="129"/>
      <c r="CX389" s="129"/>
      <c r="DH389" s="129"/>
      <c r="DR389" s="129"/>
      <c r="EB389" s="129"/>
      <c r="EL389" s="129"/>
      <c r="EV389" s="129"/>
      <c r="FF389" s="129"/>
      <c r="FP389" s="129"/>
      <c r="FZ389" s="129"/>
      <c r="GJ389" s="129"/>
      <c r="GT389" s="129"/>
      <c r="HD389" s="129"/>
      <c r="HN389" s="129"/>
      <c r="HX389" s="129"/>
      <c r="IH389" s="129"/>
    </row>
    <row xmlns:x14ac="http://schemas.microsoft.com/office/spreadsheetml/2009/9/ac" r="390" s="3" customFormat="true" x14ac:dyDescent="0.25">
      <c r="A390" s="411"/>
      <c r="B390" s="129"/>
      <c r="L390" s="129"/>
      <c r="V390" s="129"/>
      <c r="AF390" s="129"/>
      <c r="AP390" s="129"/>
      <c r="AZ390" s="129"/>
      <c r="BA390" s="129"/>
      <c r="BB390" s="129"/>
      <c r="BC390" s="129"/>
      <c r="BD390" s="129"/>
      <c r="BE390" s="129"/>
      <c r="BF390" s="129"/>
      <c r="BG390" s="129"/>
      <c r="BJ390" s="129"/>
      <c r="BT390" s="129"/>
      <c r="CD390" s="129"/>
      <c r="CN390" s="129"/>
      <c r="CX390" s="129"/>
      <c r="DH390" s="129"/>
      <c r="DR390" s="129"/>
      <c r="EB390" s="129"/>
      <c r="EL390" s="129"/>
      <c r="EV390" s="129"/>
      <c r="FF390" s="129"/>
      <c r="FP390" s="129"/>
      <c r="FZ390" s="129"/>
      <c r="GJ390" s="129"/>
      <c r="GT390" s="129"/>
      <c r="HD390" s="129"/>
      <c r="HN390" s="129"/>
      <c r="HX390" s="129"/>
      <c r="IH390" s="129"/>
    </row>
    <row xmlns:x14ac="http://schemas.microsoft.com/office/spreadsheetml/2009/9/ac" r="391" s="3" customFormat="true" x14ac:dyDescent="0.25">
      <c r="A391" s="411"/>
      <c r="B391" s="129"/>
      <c r="L391" s="129"/>
      <c r="V391" s="129"/>
      <c r="AF391" s="129"/>
      <c r="AP391" s="129"/>
      <c r="AZ391" s="129"/>
      <c r="BA391" s="129"/>
      <c r="BB391" s="129"/>
      <c r="BC391" s="129"/>
      <c r="BD391" s="129"/>
      <c r="BE391" s="129"/>
      <c r="BF391" s="129"/>
      <c r="BG391" s="129"/>
      <c r="BJ391" s="129"/>
      <c r="BT391" s="129"/>
      <c r="CD391" s="129"/>
      <c r="CN391" s="129"/>
      <c r="CX391" s="129"/>
      <c r="DH391" s="129"/>
      <c r="DR391" s="129"/>
      <c r="EB391" s="129"/>
      <c r="EL391" s="129"/>
      <c r="EV391" s="129"/>
      <c r="FF391" s="129"/>
      <c r="FP391" s="129"/>
      <c r="FZ391" s="129"/>
      <c r="GJ391" s="129"/>
      <c r="GT391" s="129"/>
      <c r="HD391" s="129"/>
      <c r="HN391" s="129"/>
      <c r="HX391" s="129"/>
      <c r="IH391" s="129"/>
    </row>
    <row xmlns:x14ac="http://schemas.microsoft.com/office/spreadsheetml/2009/9/ac" r="392" s="3" customFormat="true" x14ac:dyDescent="0.25">
      <c r="A392" s="411"/>
      <c r="B392" s="129"/>
      <c r="L392" s="129"/>
      <c r="V392" s="129"/>
      <c r="AF392" s="129"/>
      <c r="AP392" s="129"/>
      <c r="AZ392" s="129"/>
      <c r="BA392" s="129"/>
      <c r="BB392" s="129"/>
      <c r="BC392" s="129"/>
      <c r="BD392" s="129"/>
      <c r="BE392" s="129"/>
      <c r="BF392" s="129"/>
      <c r="BG392" s="129"/>
      <c r="BJ392" s="129"/>
      <c r="BT392" s="129"/>
      <c r="CD392" s="129"/>
      <c r="CN392" s="129"/>
      <c r="CX392" s="129"/>
      <c r="DH392" s="129"/>
      <c r="DR392" s="129"/>
      <c r="EB392" s="129"/>
      <c r="EL392" s="129"/>
      <c r="EV392" s="129"/>
      <c r="FF392" s="129"/>
      <c r="FP392" s="129"/>
      <c r="FZ392" s="129"/>
      <c r="GJ392" s="129"/>
      <c r="GT392" s="129"/>
      <c r="HD392" s="129"/>
      <c r="HN392" s="129"/>
      <c r="HX392" s="129"/>
      <c r="IH392" s="129"/>
    </row>
    <row xmlns:x14ac="http://schemas.microsoft.com/office/spreadsheetml/2009/9/ac" r="393" s="3" customFormat="true" x14ac:dyDescent="0.25">
      <c r="A393" s="411"/>
      <c r="B393" s="129"/>
      <c r="L393" s="129"/>
      <c r="V393" s="129"/>
      <c r="AF393" s="129"/>
      <c r="AP393" s="129"/>
      <c r="AZ393" s="129"/>
      <c r="BA393" s="129"/>
      <c r="BB393" s="129"/>
      <c r="BC393" s="129"/>
      <c r="BD393" s="129"/>
      <c r="BE393" s="129"/>
      <c r="BF393" s="129"/>
      <c r="BG393" s="129"/>
      <c r="BJ393" s="129"/>
      <c r="BT393" s="129"/>
      <c r="CD393" s="129"/>
      <c r="CN393" s="129"/>
      <c r="CX393" s="129"/>
      <c r="DH393" s="129"/>
      <c r="DR393" s="129"/>
      <c r="EB393" s="129"/>
      <c r="EL393" s="129"/>
      <c r="EV393" s="129"/>
      <c r="FF393" s="129"/>
      <c r="FP393" s="129"/>
      <c r="FZ393" s="129"/>
      <c r="GJ393" s="129"/>
      <c r="GT393" s="129"/>
      <c r="HD393" s="129"/>
      <c r="HN393" s="129"/>
      <c r="HX393" s="129"/>
      <c r="IH393" s="129"/>
    </row>
    <row xmlns:x14ac="http://schemas.microsoft.com/office/spreadsheetml/2009/9/ac" r="394" s="3" customFormat="true" x14ac:dyDescent="0.25">
      <c r="A394" s="411"/>
      <c r="B394" s="129"/>
      <c r="L394" s="129"/>
      <c r="V394" s="129"/>
      <c r="AF394" s="129"/>
      <c r="AP394" s="129"/>
      <c r="AZ394" s="129"/>
      <c r="BA394" s="129"/>
      <c r="BB394" s="129"/>
      <c r="BC394" s="129"/>
      <c r="BD394" s="129"/>
      <c r="BE394" s="129"/>
      <c r="BF394" s="129"/>
      <c r="BG394" s="129"/>
      <c r="BJ394" s="129"/>
      <c r="BT394" s="129"/>
      <c r="CD394" s="129"/>
      <c r="CN394" s="129"/>
      <c r="CX394" s="129"/>
      <c r="DH394" s="129"/>
      <c r="DR394" s="129"/>
      <c r="EB394" s="129"/>
      <c r="EL394" s="129"/>
      <c r="EV394" s="129"/>
      <c r="FF394" s="129"/>
      <c r="FP394" s="129"/>
      <c r="FZ394" s="129"/>
      <c r="GJ394" s="129"/>
      <c r="GT394" s="129"/>
      <c r="HD394" s="129"/>
      <c r="HN394" s="129"/>
      <c r="HX394" s="129"/>
      <c r="IH394" s="129"/>
    </row>
    <row xmlns:x14ac="http://schemas.microsoft.com/office/spreadsheetml/2009/9/ac" r="395" s="3" customFormat="true" x14ac:dyDescent="0.25">
      <c r="A395" s="411"/>
      <c r="B395" s="129"/>
      <c r="L395" s="129"/>
      <c r="V395" s="129"/>
      <c r="AF395" s="129"/>
      <c r="AP395" s="129"/>
      <c r="AZ395" s="129"/>
      <c r="BA395" s="129"/>
      <c r="BB395" s="129"/>
      <c r="BC395" s="129"/>
      <c r="BD395" s="129"/>
      <c r="BE395" s="129"/>
      <c r="BF395" s="129"/>
      <c r="BG395" s="129"/>
      <c r="BJ395" s="129"/>
      <c r="BT395" s="129"/>
      <c r="CD395" s="129"/>
      <c r="CN395" s="129"/>
      <c r="CX395" s="129"/>
      <c r="DH395" s="129"/>
      <c r="DR395" s="129"/>
      <c r="EB395" s="129"/>
      <c r="EL395" s="129"/>
      <c r="EV395" s="129"/>
      <c r="FF395" s="129"/>
      <c r="FP395" s="129"/>
      <c r="FZ395" s="129"/>
      <c r="GJ395" s="129"/>
      <c r="GT395" s="129"/>
      <c r="HD395" s="129"/>
      <c r="HN395" s="129"/>
      <c r="HX395" s="129"/>
      <c r="IH395" s="129"/>
    </row>
    <row xmlns:x14ac="http://schemas.microsoft.com/office/spreadsheetml/2009/9/ac" r="396" s="3" customFormat="true" x14ac:dyDescent="0.25">
      <c r="A396" s="411"/>
      <c r="B396" s="129"/>
      <c r="L396" s="129"/>
      <c r="V396" s="129"/>
      <c r="AF396" s="129"/>
      <c r="AP396" s="129"/>
      <c r="AZ396" s="129"/>
      <c r="BA396" s="129"/>
      <c r="BB396" s="129"/>
      <c r="BC396" s="129"/>
      <c r="BD396" s="129"/>
      <c r="BE396" s="129"/>
      <c r="BF396" s="129"/>
      <c r="BG396" s="129"/>
      <c r="BJ396" s="129"/>
      <c r="BT396" s="129"/>
      <c r="CD396" s="129"/>
      <c r="CN396" s="129"/>
      <c r="CX396" s="129"/>
      <c r="DH396" s="129"/>
      <c r="DR396" s="129"/>
      <c r="EB396" s="129"/>
      <c r="EL396" s="129"/>
      <c r="EV396" s="129"/>
      <c r="FF396" s="129"/>
      <c r="FP396" s="129"/>
      <c r="FZ396" s="129"/>
      <c r="GJ396" s="129"/>
      <c r="GT396" s="129"/>
      <c r="HD396" s="129"/>
      <c r="HN396" s="129"/>
      <c r="HX396" s="129"/>
      <c r="IH396" s="129"/>
    </row>
    <row xmlns:x14ac="http://schemas.microsoft.com/office/spreadsheetml/2009/9/ac" r="397" s="3" customFormat="true" x14ac:dyDescent="0.25">
      <c r="A397" s="411"/>
      <c r="B397" s="129"/>
      <c r="L397" s="129"/>
      <c r="V397" s="129"/>
      <c r="AF397" s="129"/>
      <c r="AP397" s="129"/>
      <c r="AZ397" s="129"/>
      <c r="BA397" s="129"/>
      <c r="BB397" s="129"/>
      <c r="BC397" s="129"/>
      <c r="BD397" s="129"/>
      <c r="BE397" s="129"/>
      <c r="BF397" s="129"/>
      <c r="BG397" s="129"/>
      <c r="BJ397" s="129"/>
      <c r="BT397" s="129"/>
      <c r="CD397" s="129"/>
      <c r="CN397" s="129"/>
      <c r="CX397" s="129"/>
      <c r="DH397" s="129"/>
      <c r="DR397" s="129"/>
      <c r="EB397" s="129"/>
      <c r="EL397" s="129"/>
      <c r="EV397" s="129"/>
      <c r="FF397" s="129"/>
      <c r="FP397" s="129"/>
      <c r="FZ397" s="129"/>
      <c r="GJ397" s="129"/>
      <c r="GT397" s="129"/>
      <c r="HD397" s="129"/>
      <c r="HN397" s="129"/>
      <c r="HX397" s="129"/>
      <c r="IH397" s="129"/>
    </row>
    <row xmlns:x14ac="http://schemas.microsoft.com/office/spreadsheetml/2009/9/ac" r="398" s="3" customFormat="true" x14ac:dyDescent="0.25">
      <c r="A398" s="411"/>
      <c r="B398" s="129"/>
      <c r="L398" s="129"/>
      <c r="V398" s="129"/>
      <c r="AF398" s="129"/>
      <c r="AP398" s="129"/>
      <c r="AZ398" s="129"/>
      <c r="BA398" s="129"/>
      <c r="BB398" s="129"/>
      <c r="BC398" s="129"/>
      <c r="BD398" s="129"/>
      <c r="BE398" s="129"/>
      <c r="BF398" s="129"/>
      <c r="BG398" s="129"/>
      <c r="BJ398" s="129"/>
      <c r="BT398" s="129"/>
      <c r="CD398" s="129"/>
      <c r="CN398" s="129"/>
      <c r="CX398" s="129"/>
      <c r="DH398" s="129"/>
      <c r="DR398" s="129"/>
      <c r="EB398" s="129"/>
      <c r="EL398" s="129"/>
      <c r="EV398" s="129"/>
      <c r="FF398" s="129"/>
      <c r="FP398" s="129"/>
      <c r="FZ398" s="129"/>
      <c r="GJ398" s="129"/>
      <c r="GT398" s="129"/>
      <c r="HD398" s="129"/>
      <c r="HN398" s="129"/>
      <c r="HX398" s="129"/>
      <c r="IH398" s="129"/>
    </row>
    <row xmlns:x14ac="http://schemas.microsoft.com/office/spreadsheetml/2009/9/ac" r="399" s="3" customFormat="true" x14ac:dyDescent="0.25">
      <c r="A399" s="411"/>
      <c r="B399" s="129"/>
      <c r="L399" s="129"/>
      <c r="V399" s="129"/>
      <c r="AF399" s="129"/>
      <c r="AP399" s="129"/>
      <c r="AZ399" s="129"/>
      <c r="BA399" s="129"/>
      <c r="BB399" s="129"/>
      <c r="BC399" s="129"/>
      <c r="BD399" s="129"/>
      <c r="BE399" s="129"/>
      <c r="BF399" s="129"/>
      <c r="BG399" s="129"/>
      <c r="BJ399" s="129"/>
      <c r="BT399" s="129"/>
      <c r="CD399" s="129"/>
      <c r="CN399" s="129"/>
      <c r="CX399" s="129"/>
      <c r="DH399" s="129"/>
      <c r="DR399" s="129"/>
      <c r="EB399" s="129"/>
      <c r="EL399" s="129"/>
      <c r="EV399" s="129"/>
      <c r="FF399" s="129"/>
      <c r="FP399" s="129"/>
      <c r="FZ399" s="129"/>
      <c r="GJ399" s="129"/>
      <c r="GT399" s="129"/>
      <c r="HD399" s="129"/>
      <c r="HN399" s="129"/>
      <c r="HX399" s="129"/>
      <c r="IH399" s="129"/>
    </row>
    <row xmlns:x14ac="http://schemas.microsoft.com/office/spreadsheetml/2009/9/ac" r="400" s="3" customFormat="true" x14ac:dyDescent="0.25">
      <c r="A400" s="411"/>
      <c r="B400" s="129"/>
      <c r="L400" s="129"/>
      <c r="V400" s="129"/>
      <c r="AF400" s="129"/>
      <c r="AP400" s="129"/>
      <c r="AZ400" s="129"/>
      <c r="BA400" s="129"/>
      <c r="BB400" s="129"/>
      <c r="BC400" s="129"/>
      <c r="BD400" s="129"/>
      <c r="BE400" s="129"/>
      <c r="BF400" s="129"/>
      <c r="BG400" s="129"/>
      <c r="BJ400" s="129"/>
      <c r="BT400" s="129"/>
      <c r="CD400" s="129"/>
      <c r="CN400" s="129"/>
      <c r="CX400" s="129"/>
      <c r="DH400" s="129"/>
      <c r="DR400" s="129"/>
      <c r="EB400" s="129"/>
      <c r="EL400" s="129"/>
      <c r="EV400" s="129"/>
      <c r="FF400" s="129"/>
      <c r="FP400" s="129"/>
      <c r="FZ400" s="129"/>
      <c r="GJ400" s="129"/>
      <c r="GT400" s="129"/>
      <c r="HD400" s="129"/>
      <c r="HN400" s="129"/>
      <c r="HX400" s="129"/>
      <c r="IH400" s="129"/>
    </row>
    <row xmlns:x14ac="http://schemas.microsoft.com/office/spreadsheetml/2009/9/ac" r="401" s="3" customFormat="true" x14ac:dyDescent="0.25">
      <c r="A401" s="411"/>
      <c r="B401" s="129"/>
      <c r="L401" s="129"/>
      <c r="V401" s="129"/>
      <c r="AF401" s="129"/>
      <c r="AP401" s="129"/>
      <c r="AZ401" s="129"/>
      <c r="BA401" s="129"/>
      <c r="BB401" s="129"/>
      <c r="BC401" s="129"/>
      <c r="BD401" s="129"/>
      <c r="BE401" s="129"/>
      <c r="BF401" s="129"/>
      <c r="BG401" s="129"/>
      <c r="BJ401" s="129"/>
      <c r="BT401" s="129"/>
      <c r="CD401" s="129"/>
      <c r="CN401" s="129"/>
      <c r="CX401" s="129"/>
      <c r="DH401" s="129"/>
      <c r="DR401" s="129"/>
      <c r="EB401" s="129"/>
      <c r="EL401" s="129"/>
      <c r="EV401" s="129"/>
      <c r="FF401" s="129"/>
      <c r="FP401" s="129"/>
      <c r="FZ401" s="129"/>
      <c r="GJ401" s="129"/>
      <c r="GT401" s="129"/>
      <c r="HD401" s="129"/>
      <c r="HN401" s="129"/>
      <c r="HX401" s="129"/>
      <c r="IH401" s="129"/>
    </row>
    <row xmlns:x14ac="http://schemas.microsoft.com/office/spreadsheetml/2009/9/ac" r="402" s="3" customFormat="true" x14ac:dyDescent="0.25">
      <c r="A402" s="411"/>
      <c r="B402" s="129"/>
      <c r="L402" s="129"/>
      <c r="V402" s="129"/>
      <c r="AF402" s="129"/>
      <c r="AP402" s="129"/>
      <c r="AZ402" s="129"/>
      <c r="BA402" s="129"/>
      <c r="BB402" s="129"/>
      <c r="BC402" s="129"/>
      <c r="BD402" s="129"/>
      <c r="BE402" s="129"/>
      <c r="BF402" s="129"/>
      <c r="BG402" s="129"/>
      <c r="BJ402" s="129"/>
      <c r="BT402" s="129"/>
      <c r="CD402" s="129"/>
      <c r="CN402" s="129"/>
      <c r="CX402" s="129"/>
      <c r="DH402" s="129"/>
      <c r="DR402" s="129"/>
      <c r="EB402" s="129"/>
      <c r="EL402" s="129"/>
      <c r="EV402" s="129"/>
      <c r="FF402" s="129"/>
      <c r="FP402" s="129"/>
      <c r="FZ402" s="129"/>
      <c r="GJ402" s="129"/>
      <c r="GT402" s="129"/>
      <c r="HD402" s="129"/>
      <c r="HN402" s="129"/>
      <c r="HX402" s="129"/>
      <c r="IH402" s="129"/>
    </row>
    <row xmlns:x14ac="http://schemas.microsoft.com/office/spreadsheetml/2009/9/ac" r="403" s="3" customFormat="true" x14ac:dyDescent="0.25">
      <c r="A403" s="411"/>
      <c r="B403" s="129"/>
      <c r="L403" s="129"/>
      <c r="V403" s="129"/>
      <c r="AF403" s="129"/>
      <c r="AP403" s="129"/>
      <c r="AZ403" s="129"/>
      <c r="BA403" s="129"/>
      <c r="BB403" s="129"/>
      <c r="BC403" s="129"/>
      <c r="BD403" s="129"/>
      <c r="BE403" s="129"/>
      <c r="BF403" s="129"/>
      <c r="BG403" s="129"/>
      <c r="BJ403" s="129"/>
      <c r="BT403" s="129"/>
      <c r="CD403" s="129"/>
      <c r="CN403" s="129"/>
      <c r="CX403" s="129"/>
      <c r="DH403" s="129"/>
      <c r="DR403" s="129"/>
      <c r="EB403" s="129"/>
      <c r="EL403" s="129"/>
      <c r="EV403" s="129"/>
      <c r="FF403" s="129"/>
      <c r="FP403" s="129"/>
      <c r="FZ403" s="129"/>
      <c r="GJ403" s="129"/>
      <c r="GT403" s="129"/>
      <c r="HD403" s="129"/>
      <c r="HN403" s="129"/>
      <c r="HX403" s="129"/>
      <c r="IH403" s="129"/>
    </row>
    <row xmlns:x14ac="http://schemas.microsoft.com/office/spreadsheetml/2009/9/ac" r="404" s="3" customFormat="true" x14ac:dyDescent="0.25">
      <c r="A404" s="411"/>
      <c r="B404" s="129"/>
      <c r="L404" s="129"/>
      <c r="V404" s="129"/>
      <c r="AF404" s="129"/>
      <c r="AP404" s="129"/>
      <c r="AZ404" s="129"/>
      <c r="BA404" s="129"/>
      <c r="BB404" s="129"/>
      <c r="BC404" s="129"/>
      <c r="BD404" s="129"/>
      <c r="BE404" s="129"/>
      <c r="BF404" s="129"/>
      <c r="BG404" s="129"/>
      <c r="BJ404" s="129"/>
      <c r="BT404" s="129"/>
      <c r="CD404" s="129"/>
      <c r="CN404" s="129"/>
      <c r="CX404" s="129"/>
      <c r="DH404" s="129"/>
      <c r="DR404" s="129"/>
      <c r="EB404" s="129"/>
      <c r="EL404" s="129"/>
      <c r="EV404" s="129"/>
      <c r="FF404" s="129"/>
      <c r="FP404" s="129"/>
      <c r="FZ404" s="129"/>
      <c r="GJ404" s="129"/>
      <c r="GT404" s="129"/>
      <c r="HD404" s="129"/>
      <c r="HN404" s="129"/>
      <c r="HX404" s="129"/>
      <c r="IH404" s="129"/>
    </row>
    <row xmlns:x14ac="http://schemas.microsoft.com/office/spreadsheetml/2009/9/ac" r="405" s="3" customFormat="true" x14ac:dyDescent="0.25">
      <c r="A405" s="411"/>
      <c r="B405" s="129"/>
      <c r="L405" s="129"/>
      <c r="V405" s="129"/>
      <c r="AF405" s="129"/>
      <c r="AP405" s="129"/>
      <c r="AZ405" s="129"/>
      <c r="BA405" s="129"/>
      <c r="BB405" s="129"/>
      <c r="BC405" s="129"/>
      <c r="BD405" s="129"/>
      <c r="BE405" s="129"/>
      <c r="BF405" s="129"/>
      <c r="BG405" s="129"/>
      <c r="BJ405" s="129"/>
      <c r="BT405" s="129"/>
      <c r="CD405" s="129"/>
      <c r="CN405" s="129"/>
      <c r="CX405" s="129"/>
      <c r="DH405" s="129"/>
      <c r="DR405" s="129"/>
      <c r="EB405" s="129"/>
      <c r="EL405" s="129"/>
      <c r="EV405" s="129"/>
      <c r="FF405" s="129"/>
      <c r="FP405" s="129"/>
      <c r="FZ405" s="129"/>
      <c r="GJ405" s="129"/>
      <c r="GT405" s="129"/>
      <c r="HD405" s="129"/>
      <c r="HN405" s="129"/>
      <c r="HX405" s="129"/>
      <c r="IH405" s="129"/>
    </row>
    <row xmlns:x14ac="http://schemas.microsoft.com/office/spreadsheetml/2009/9/ac" r="406" s="3" customFormat="true" x14ac:dyDescent="0.25">
      <c r="A406" s="411"/>
      <c r="B406" s="129"/>
      <c r="L406" s="129"/>
      <c r="V406" s="129"/>
      <c r="AF406" s="129"/>
      <c r="AP406" s="129"/>
      <c r="AZ406" s="129"/>
      <c r="BA406" s="129"/>
      <c r="BB406" s="129"/>
      <c r="BC406" s="129"/>
      <c r="BD406" s="129"/>
      <c r="BE406" s="129"/>
      <c r="BF406" s="129"/>
      <c r="BG406" s="129"/>
      <c r="BJ406" s="129"/>
      <c r="BT406" s="129"/>
      <c r="CD406" s="129"/>
      <c r="CN406" s="129"/>
      <c r="CX406" s="129"/>
      <c r="DH406" s="129"/>
      <c r="DR406" s="129"/>
      <c r="EB406" s="129"/>
      <c r="EL406" s="129"/>
      <c r="EV406" s="129"/>
      <c r="FF406" s="129"/>
      <c r="FP406" s="129"/>
      <c r="FZ406" s="129"/>
      <c r="GJ406" s="129"/>
      <c r="GT406" s="129"/>
      <c r="HD406" s="129"/>
      <c r="HN406" s="129"/>
      <c r="HX406" s="129"/>
      <c r="IH406" s="129"/>
    </row>
    <row xmlns:x14ac="http://schemas.microsoft.com/office/spreadsheetml/2009/9/ac" r="407" s="3" customFormat="true" x14ac:dyDescent="0.25">
      <c r="A407" s="411"/>
      <c r="B407" s="129"/>
      <c r="L407" s="129"/>
      <c r="V407" s="129"/>
      <c r="AF407" s="129"/>
      <c r="AP407" s="129"/>
      <c r="AZ407" s="129"/>
      <c r="BA407" s="129"/>
      <c r="BB407" s="129"/>
      <c r="BC407" s="129"/>
      <c r="BD407" s="129"/>
      <c r="BE407" s="129"/>
      <c r="BF407" s="129"/>
      <c r="BG407" s="129"/>
      <c r="BJ407" s="129"/>
      <c r="BT407" s="129"/>
      <c r="CD407" s="129"/>
      <c r="CN407" s="129"/>
      <c r="CX407" s="129"/>
      <c r="DH407" s="129"/>
      <c r="DR407" s="129"/>
      <c r="EB407" s="129"/>
      <c r="EL407" s="129"/>
      <c r="EV407" s="129"/>
      <c r="FF407" s="129"/>
      <c r="FP407" s="129"/>
      <c r="FZ407" s="129"/>
      <c r="GJ407" s="129"/>
      <c r="GT407" s="129"/>
      <c r="HD407" s="129"/>
      <c r="HN407" s="129"/>
      <c r="HX407" s="129"/>
      <c r="IH407" s="129"/>
    </row>
    <row xmlns:x14ac="http://schemas.microsoft.com/office/spreadsheetml/2009/9/ac" r="408" s="3" customFormat="true" x14ac:dyDescent="0.25">
      <c r="A408" s="411"/>
      <c r="B408" s="129"/>
      <c r="L408" s="129"/>
      <c r="V408" s="129"/>
      <c r="AF408" s="129"/>
      <c r="AP408" s="129"/>
      <c r="AZ408" s="129"/>
      <c r="BA408" s="129"/>
      <c r="BB408" s="129"/>
      <c r="BC408" s="129"/>
      <c r="BD408" s="129"/>
      <c r="BE408" s="129"/>
      <c r="BF408" s="129"/>
      <c r="BG408" s="129"/>
      <c r="BJ408" s="129"/>
      <c r="BT408" s="129"/>
      <c r="CD408" s="129"/>
      <c r="CN408" s="129"/>
      <c r="CX408" s="129"/>
      <c r="DH408" s="129"/>
      <c r="DR408" s="129"/>
      <c r="EB408" s="129"/>
      <c r="EL408" s="129"/>
      <c r="EV408" s="129"/>
      <c r="FF408" s="129"/>
      <c r="FP408" s="129"/>
      <c r="FZ408" s="129"/>
      <c r="GJ408" s="129"/>
      <c r="GT408" s="129"/>
      <c r="HD408" s="129"/>
      <c r="HN408" s="129"/>
      <c r="HX408" s="129"/>
      <c r="IH408" s="129"/>
    </row>
    <row xmlns:x14ac="http://schemas.microsoft.com/office/spreadsheetml/2009/9/ac" r="409" s="3" customFormat="true" x14ac:dyDescent="0.25">
      <c r="A409" s="411"/>
      <c r="B409" s="129"/>
      <c r="L409" s="129"/>
      <c r="V409" s="129"/>
      <c r="AF409" s="129"/>
      <c r="AP409" s="129"/>
      <c r="AZ409" s="129"/>
      <c r="BA409" s="129"/>
      <c r="BB409" s="129"/>
      <c r="BC409" s="129"/>
      <c r="BD409" s="129"/>
      <c r="BE409" s="129"/>
      <c r="BF409" s="129"/>
      <c r="BG409" s="129"/>
      <c r="BJ409" s="129"/>
      <c r="BT409" s="129"/>
      <c r="CD409" s="129"/>
      <c r="CN409" s="129"/>
      <c r="CX409" s="129"/>
      <c r="DH409" s="129"/>
      <c r="DR409" s="129"/>
      <c r="EB409" s="129"/>
      <c r="EL409" s="129"/>
      <c r="EV409" s="129"/>
      <c r="FF409" s="129"/>
      <c r="FP409" s="129"/>
      <c r="FZ409" s="129"/>
      <c r="GJ409" s="129"/>
      <c r="GT409" s="129"/>
      <c r="HD409" s="129"/>
      <c r="HN409" s="129"/>
      <c r="HX409" s="129"/>
      <c r="IH409" s="129"/>
    </row>
    <row xmlns:x14ac="http://schemas.microsoft.com/office/spreadsheetml/2009/9/ac" r="410" s="3" customFormat="true" x14ac:dyDescent="0.25">
      <c r="A410" s="411"/>
      <c r="B410" s="129"/>
      <c r="L410" s="129"/>
      <c r="V410" s="129"/>
      <c r="AF410" s="129"/>
      <c r="AP410" s="129"/>
      <c r="AZ410" s="129"/>
      <c r="BA410" s="129"/>
      <c r="BB410" s="129"/>
      <c r="BC410" s="129"/>
      <c r="BD410" s="129"/>
      <c r="BE410" s="129"/>
      <c r="BF410" s="129"/>
      <c r="BG410" s="129"/>
      <c r="BJ410" s="129"/>
      <c r="BT410" s="129"/>
      <c r="CD410" s="129"/>
      <c r="CN410" s="129"/>
      <c r="CX410" s="129"/>
      <c r="DH410" s="129"/>
      <c r="DR410" s="129"/>
      <c r="EB410" s="129"/>
      <c r="EL410" s="129"/>
      <c r="EV410" s="129"/>
      <c r="FF410" s="129"/>
      <c r="FP410" s="129"/>
      <c r="FZ410" s="129"/>
      <c r="GJ410" s="129"/>
      <c r="GT410" s="129"/>
      <c r="HD410" s="129"/>
      <c r="HN410" s="129"/>
      <c r="HX410" s="129"/>
      <c r="IH410" s="129"/>
    </row>
    <row xmlns:x14ac="http://schemas.microsoft.com/office/spreadsheetml/2009/9/ac" r="411" s="3" customFormat="true" x14ac:dyDescent="0.25">
      <c r="A411" s="411"/>
      <c r="B411" s="129"/>
      <c r="L411" s="129"/>
      <c r="V411" s="129"/>
      <c r="AF411" s="129"/>
      <c r="AP411" s="129"/>
      <c r="AZ411" s="129"/>
      <c r="BA411" s="129"/>
      <c r="BB411" s="129"/>
      <c r="BC411" s="129"/>
      <c r="BD411" s="129"/>
      <c r="BE411" s="129"/>
      <c r="BF411" s="129"/>
      <c r="BG411" s="129"/>
      <c r="BJ411" s="129"/>
      <c r="BT411" s="129"/>
      <c r="CD411" s="129"/>
      <c r="CN411" s="129"/>
      <c r="CX411" s="129"/>
      <c r="DH411" s="129"/>
      <c r="DR411" s="129"/>
      <c r="EB411" s="129"/>
      <c r="EL411" s="129"/>
      <c r="EV411" s="129"/>
      <c r="FF411" s="129"/>
      <c r="FP411" s="129"/>
      <c r="FZ411" s="129"/>
      <c r="GJ411" s="129"/>
      <c r="GT411" s="129"/>
      <c r="HD411" s="129"/>
      <c r="HN411" s="129"/>
      <c r="HX411" s="129"/>
      <c r="IH411" s="129"/>
    </row>
    <row xmlns:x14ac="http://schemas.microsoft.com/office/spreadsheetml/2009/9/ac" r="412" s="3" customFormat="true" x14ac:dyDescent="0.25">
      <c r="A412" s="411"/>
      <c r="B412" s="129"/>
      <c r="L412" s="129"/>
      <c r="V412" s="129"/>
      <c r="AF412" s="129"/>
      <c r="AP412" s="129"/>
      <c r="AZ412" s="129"/>
      <c r="BA412" s="129"/>
      <c r="BB412" s="129"/>
      <c r="BC412" s="129"/>
      <c r="BD412" s="129"/>
      <c r="BE412" s="129"/>
      <c r="BF412" s="129"/>
      <c r="BG412" s="129"/>
      <c r="BJ412" s="129"/>
      <c r="BT412" s="129"/>
      <c r="CD412" s="129"/>
      <c r="CN412" s="129"/>
      <c r="CX412" s="129"/>
      <c r="DH412" s="129"/>
      <c r="DR412" s="129"/>
      <c r="EB412" s="129"/>
      <c r="EL412" s="129"/>
      <c r="EV412" s="129"/>
      <c r="FF412" s="129"/>
      <c r="FP412" s="129"/>
      <c r="FZ412" s="129"/>
      <c r="GJ412" s="129"/>
      <c r="GT412" s="129"/>
      <c r="HD412" s="129"/>
      <c r="HN412" s="129"/>
      <c r="HX412" s="129"/>
      <c r="IH412" s="129"/>
    </row>
    <row xmlns:x14ac="http://schemas.microsoft.com/office/spreadsheetml/2009/9/ac" r="413" s="3" customFormat="true" x14ac:dyDescent="0.25">
      <c r="A413" s="411"/>
      <c r="B413" s="129"/>
      <c r="L413" s="129"/>
      <c r="V413" s="129"/>
      <c r="AF413" s="129"/>
      <c r="AP413" s="129"/>
      <c r="AZ413" s="129"/>
      <c r="BA413" s="129"/>
      <c r="BB413" s="129"/>
      <c r="BC413" s="129"/>
      <c r="BD413" s="129"/>
      <c r="BE413" s="129"/>
      <c r="BF413" s="129"/>
      <c r="BG413" s="129"/>
      <c r="BJ413" s="129"/>
      <c r="BT413" s="129"/>
      <c r="CD413" s="129"/>
      <c r="CN413" s="129"/>
      <c r="CX413" s="129"/>
      <c r="DH413" s="129"/>
      <c r="DR413" s="129"/>
      <c r="EB413" s="129"/>
      <c r="EL413" s="129"/>
      <c r="EV413" s="129"/>
      <c r="FF413" s="129"/>
      <c r="FP413" s="129"/>
      <c r="FZ413" s="129"/>
      <c r="GJ413" s="129"/>
      <c r="GT413" s="129"/>
      <c r="HD413" s="129"/>
      <c r="HN413" s="129"/>
      <c r="HX413" s="129"/>
      <c r="IH413" s="129"/>
    </row>
    <row xmlns:x14ac="http://schemas.microsoft.com/office/spreadsheetml/2009/9/ac" r="414" s="3" customFormat="true" x14ac:dyDescent="0.25">
      <c r="A414" s="411"/>
      <c r="B414" s="129"/>
      <c r="L414" s="129"/>
      <c r="V414" s="129"/>
      <c r="AF414" s="129"/>
      <c r="AP414" s="129"/>
      <c r="AZ414" s="129"/>
      <c r="BA414" s="129"/>
      <c r="BB414" s="129"/>
      <c r="BC414" s="129"/>
      <c r="BD414" s="129"/>
      <c r="BE414" s="129"/>
      <c r="BF414" s="129"/>
      <c r="BG414" s="129"/>
      <c r="BJ414" s="129"/>
      <c r="BT414" s="129"/>
      <c r="CD414" s="129"/>
      <c r="CN414" s="129"/>
      <c r="CX414" s="129"/>
      <c r="DH414" s="129"/>
      <c r="DR414" s="129"/>
      <c r="EB414" s="129"/>
      <c r="EL414" s="129"/>
      <c r="EV414" s="129"/>
      <c r="FF414" s="129"/>
      <c r="FP414" s="129"/>
      <c r="FZ414" s="129"/>
      <c r="GJ414" s="129"/>
      <c r="GT414" s="129"/>
      <c r="HD414" s="129"/>
      <c r="HN414" s="129"/>
      <c r="HX414" s="129"/>
      <c r="IH414" s="129"/>
    </row>
    <row xmlns:x14ac="http://schemas.microsoft.com/office/spreadsheetml/2009/9/ac" r="415" s="3" customFormat="true" x14ac:dyDescent="0.25">
      <c r="A415" s="411"/>
      <c r="B415" s="129"/>
      <c r="L415" s="129"/>
      <c r="V415" s="129"/>
      <c r="AF415" s="129"/>
      <c r="AP415" s="129"/>
      <c r="AZ415" s="129"/>
      <c r="BA415" s="129"/>
      <c r="BB415" s="129"/>
      <c r="BC415" s="129"/>
      <c r="BD415" s="129"/>
      <c r="BE415" s="129"/>
      <c r="BF415" s="129"/>
      <c r="BG415" s="129"/>
      <c r="BJ415" s="129"/>
      <c r="BT415" s="129"/>
      <c r="CD415" s="129"/>
      <c r="CN415" s="129"/>
      <c r="CX415" s="129"/>
      <c r="DH415" s="129"/>
      <c r="DR415" s="129"/>
      <c r="EB415" s="129"/>
      <c r="EL415" s="129"/>
      <c r="EV415" s="129"/>
      <c r="FF415" s="129"/>
      <c r="FP415" s="129"/>
      <c r="FZ415" s="129"/>
      <c r="GJ415" s="129"/>
      <c r="GT415" s="129"/>
      <c r="HD415" s="129"/>
      <c r="HN415" s="129"/>
      <c r="HX415" s="129"/>
      <c r="IH415" s="129"/>
    </row>
    <row xmlns:x14ac="http://schemas.microsoft.com/office/spreadsheetml/2009/9/ac" r="416" s="3" customFormat="true" x14ac:dyDescent="0.25">
      <c r="A416" s="411"/>
      <c r="B416" s="129"/>
      <c r="L416" s="129"/>
      <c r="V416" s="129"/>
      <c r="AF416" s="129"/>
      <c r="AP416" s="129"/>
      <c r="AZ416" s="129"/>
      <c r="BA416" s="129"/>
      <c r="BB416" s="129"/>
      <c r="BC416" s="129"/>
      <c r="BD416" s="129"/>
      <c r="BE416" s="129"/>
      <c r="BF416" s="129"/>
      <c r="BG416" s="129"/>
      <c r="BJ416" s="129"/>
      <c r="BT416" s="129"/>
      <c r="CD416" s="129"/>
      <c r="CN416" s="129"/>
      <c r="CX416" s="129"/>
      <c r="DH416" s="129"/>
      <c r="DR416" s="129"/>
      <c r="EB416" s="129"/>
      <c r="EL416" s="129"/>
      <c r="EV416" s="129"/>
      <c r="FF416" s="129"/>
      <c r="FP416" s="129"/>
      <c r="FZ416" s="129"/>
      <c r="GJ416" s="129"/>
      <c r="GT416" s="129"/>
      <c r="HD416" s="129"/>
      <c r="HN416" s="129"/>
      <c r="HX416" s="129"/>
      <c r="IH416" s="129"/>
    </row>
    <row xmlns:x14ac="http://schemas.microsoft.com/office/spreadsheetml/2009/9/ac" r="417" s="3" customFormat="true" x14ac:dyDescent="0.25">
      <c r="A417" s="411"/>
      <c r="B417" s="129"/>
      <c r="L417" s="129"/>
      <c r="V417" s="129"/>
      <c r="AF417" s="129"/>
      <c r="AP417" s="129"/>
      <c r="AZ417" s="129"/>
      <c r="BA417" s="129"/>
      <c r="BB417" s="129"/>
      <c r="BC417" s="129"/>
      <c r="BD417" s="129"/>
      <c r="BE417" s="129"/>
      <c r="BF417" s="129"/>
      <c r="BG417" s="129"/>
      <c r="BJ417" s="129"/>
      <c r="BT417" s="129"/>
      <c r="CD417" s="129"/>
      <c r="CN417" s="129"/>
      <c r="CX417" s="129"/>
      <c r="DH417" s="129"/>
      <c r="DR417" s="129"/>
      <c r="EB417" s="129"/>
      <c r="EL417" s="129"/>
      <c r="EV417" s="129"/>
      <c r="FF417" s="129"/>
      <c r="FP417" s="129"/>
      <c r="FZ417" s="129"/>
      <c r="GJ417" s="129"/>
      <c r="GT417" s="129"/>
      <c r="HD417" s="129"/>
      <c r="HN417" s="129"/>
      <c r="HX417" s="129"/>
      <c r="IH417" s="129"/>
    </row>
    <row xmlns:x14ac="http://schemas.microsoft.com/office/spreadsheetml/2009/9/ac" r="418" s="3" customFormat="true" x14ac:dyDescent="0.25">
      <c r="A418" s="411"/>
      <c r="B418" s="129"/>
      <c r="L418" s="129"/>
      <c r="V418" s="129"/>
      <c r="AF418" s="129"/>
      <c r="AP418" s="129"/>
      <c r="AZ418" s="129"/>
      <c r="BA418" s="129"/>
      <c r="BB418" s="129"/>
      <c r="BC418" s="129"/>
      <c r="BD418" s="129"/>
      <c r="BE418" s="129"/>
      <c r="BF418" s="129"/>
      <c r="BG418" s="129"/>
      <c r="BJ418" s="129"/>
      <c r="BT418" s="129"/>
      <c r="CD418" s="129"/>
      <c r="CN418" s="129"/>
      <c r="CX418" s="129"/>
      <c r="DH418" s="129"/>
      <c r="DR418" s="129"/>
      <c r="EB418" s="129"/>
      <c r="EL418" s="129"/>
      <c r="EV418" s="129"/>
      <c r="FF418" s="129"/>
      <c r="FP418" s="129"/>
      <c r="FZ418" s="129"/>
      <c r="GJ418" s="129"/>
      <c r="GT418" s="129"/>
      <c r="HD418" s="129"/>
      <c r="HN418" s="129"/>
      <c r="HX418" s="129"/>
      <c r="IH418" s="129"/>
    </row>
    <row xmlns:x14ac="http://schemas.microsoft.com/office/spreadsheetml/2009/9/ac" r="419" s="3" customFormat="true" x14ac:dyDescent="0.25">
      <c r="A419" s="411"/>
      <c r="B419" s="129"/>
      <c r="L419" s="129"/>
      <c r="V419" s="129"/>
      <c r="AF419" s="129"/>
      <c r="AP419" s="129"/>
      <c r="AZ419" s="129"/>
      <c r="BA419" s="129"/>
      <c r="BB419" s="129"/>
      <c r="BC419" s="129"/>
      <c r="BD419" s="129"/>
      <c r="BE419" s="129"/>
      <c r="BF419" s="129"/>
      <c r="BG419" s="129"/>
      <c r="BJ419" s="129"/>
      <c r="BT419" s="129"/>
      <c r="CD419" s="129"/>
      <c r="CN419" s="129"/>
      <c r="CX419" s="129"/>
      <c r="DH419" s="129"/>
      <c r="DR419" s="129"/>
      <c r="EB419" s="129"/>
      <c r="EL419" s="129"/>
      <c r="EV419" s="129"/>
      <c r="FF419" s="129"/>
      <c r="FP419" s="129"/>
      <c r="FZ419" s="129"/>
      <c r="GJ419" s="129"/>
      <c r="GT419" s="129"/>
      <c r="HD419" s="129"/>
      <c r="HN419" s="129"/>
      <c r="HX419" s="129"/>
      <c r="IH419" s="129"/>
    </row>
    <row xmlns:x14ac="http://schemas.microsoft.com/office/spreadsheetml/2009/9/ac" r="420" s="3" customFormat="true" x14ac:dyDescent="0.25">
      <c r="A420" s="411"/>
      <c r="B420" s="129"/>
      <c r="L420" s="129"/>
      <c r="V420" s="129"/>
      <c r="AF420" s="129"/>
      <c r="AP420" s="129"/>
      <c r="AZ420" s="129"/>
      <c r="BA420" s="129"/>
      <c r="BB420" s="129"/>
      <c r="BC420" s="129"/>
      <c r="BD420" s="129"/>
      <c r="BE420" s="129"/>
      <c r="BF420" s="129"/>
      <c r="BG420" s="129"/>
      <c r="BJ420" s="129"/>
      <c r="BT420" s="129"/>
      <c r="CD420" s="129"/>
      <c r="CN420" s="129"/>
      <c r="CX420" s="129"/>
      <c r="DH420" s="129"/>
      <c r="DR420" s="129"/>
      <c r="EB420" s="129"/>
      <c r="EL420" s="129"/>
      <c r="EV420" s="129"/>
      <c r="FF420" s="129"/>
      <c r="FP420" s="129"/>
      <c r="FZ420" s="129"/>
      <c r="GJ420" s="129"/>
      <c r="GT420" s="129"/>
      <c r="HD420" s="129"/>
      <c r="HN420" s="129"/>
      <c r="HX420" s="129"/>
      <c r="IH420" s="129"/>
    </row>
    <row xmlns:x14ac="http://schemas.microsoft.com/office/spreadsheetml/2009/9/ac" r="421" s="3" customFormat="true" x14ac:dyDescent="0.25">
      <c r="A421" s="411"/>
      <c r="B421" s="129"/>
      <c r="L421" s="129"/>
      <c r="V421" s="129"/>
      <c r="AF421" s="129"/>
      <c r="AP421" s="129"/>
      <c r="AZ421" s="129"/>
      <c r="BA421" s="129"/>
      <c r="BB421" s="129"/>
      <c r="BC421" s="129"/>
      <c r="BD421" s="129"/>
      <c r="BE421" s="129"/>
      <c r="BF421" s="129"/>
      <c r="BG421" s="129"/>
      <c r="BJ421" s="129"/>
      <c r="BT421" s="129"/>
      <c r="CD421" s="129"/>
      <c r="CN421" s="129"/>
      <c r="CX421" s="129"/>
      <c r="DH421" s="129"/>
      <c r="DR421" s="129"/>
      <c r="EB421" s="129"/>
      <c r="EL421" s="129"/>
      <c r="EV421" s="129"/>
      <c r="FF421" s="129"/>
      <c r="FP421" s="129"/>
      <c r="FZ421" s="129"/>
      <c r="GJ421" s="129"/>
      <c r="GT421" s="129"/>
      <c r="HD421" s="129"/>
      <c r="HN421" s="129"/>
      <c r="HX421" s="129"/>
      <c r="IH421" s="129"/>
    </row>
    <row xmlns:x14ac="http://schemas.microsoft.com/office/spreadsheetml/2009/9/ac" r="422" s="3" customFormat="true" x14ac:dyDescent="0.25">
      <c r="A422" s="411"/>
      <c r="B422" s="129"/>
      <c r="L422" s="129"/>
      <c r="V422" s="129"/>
      <c r="AF422" s="129"/>
      <c r="AP422" s="129"/>
      <c r="AZ422" s="129"/>
      <c r="BA422" s="129"/>
      <c r="BB422" s="129"/>
      <c r="BC422" s="129"/>
      <c r="BD422" s="129"/>
      <c r="BE422" s="129"/>
      <c r="BF422" s="129"/>
      <c r="BG422" s="129"/>
      <c r="BJ422" s="129"/>
      <c r="BT422" s="129"/>
      <c r="CD422" s="129"/>
      <c r="CN422" s="129"/>
      <c r="CX422" s="129"/>
      <c r="DH422" s="129"/>
      <c r="DR422" s="129"/>
      <c r="EB422" s="129"/>
      <c r="EL422" s="129"/>
      <c r="EV422" s="129"/>
      <c r="FF422" s="129"/>
      <c r="FP422" s="129"/>
      <c r="FZ422" s="129"/>
      <c r="GJ422" s="129"/>
      <c r="GT422" s="129"/>
      <c r="HD422" s="129"/>
      <c r="HN422" s="129"/>
      <c r="HX422" s="129"/>
      <c r="IH422" s="129"/>
    </row>
    <row xmlns:x14ac="http://schemas.microsoft.com/office/spreadsheetml/2009/9/ac" r="423" s="3" customFormat="true" x14ac:dyDescent="0.25">
      <c r="A423" s="411"/>
      <c r="B423" s="129"/>
      <c r="L423" s="129"/>
      <c r="V423" s="129"/>
      <c r="AF423" s="129"/>
      <c r="AP423" s="129"/>
      <c r="AZ423" s="129"/>
      <c r="BA423" s="129"/>
      <c r="BB423" s="129"/>
      <c r="BC423" s="129"/>
      <c r="BD423" s="129"/>
      <c r="BE423" s="129"/>
      <c r="BF423" s="129"/>
      <c r="BG423" s="129"/>
      <c r="BJ423" s="129"/>
      <c r="BT423" s="129"/>
      <c r="CD423" s="129"/>
      <c r="CN423" s="129"/>
      <c r="CX423" s="129"/>
      <c r="DH423" s="129"/>
      <c r="DR423" s="129"/>
      <c r="EB423" s="129"/>
      <c r="EL423" s="129"/>
      <c r="EV423" s="129"/>
      <c r="FF423" s="129"/>
      <c r="FP423" s="129"/>
      <c r="FZ423" s="129"/>
      <c r="GJ423" s="129"/>
      <c r="GT423" s="129"/>
      <c r="HD423" s="129"/>
      <c r="HN423" s="129"/>
      <c r="HX423" s="129"/>
      <c r="IH423" s="129"/>
    </row>
    <row xmlns:x14ac="http://schemas.microsoft.com/office/spreadsheetml/2009/9/ac" r="424" s="3" customFormat="true" x14ac:dyDescent="0.25">
      <c r="A424" s="411"/>
      <c r="B424" s="129"/>
      <c r="L424" s="129"/>
      <c r="V424" s="129"/>
      <c r="AF424" s="129"/>
      <c r="AP424" s="129"/>
      <c r="AZ424" s="129"/>
      <c r="BA424" s="129"/>
      <c r="BB424" s="129"/>
      <c r="BC424" s="129"/>
      <c r="BD424" s="129"/>
      <c r="BE424" s="129"/>
      <c r="BF424" s="129"/>
      <c r="BG424" s="129"/>
      <c r="BJ424" s="129"/>
      <c r="BT424" s="129"/>
      <c r="CD424" s="129"/>
      <c r="CN424" s="129"/>
      <c r="CX424" s="129"/>
      <c r="DH424" s="129"/>
      <c r="DR424" s="129"/>
      <c r="EB424" s="129"/>
      <c r="EL424" s="129"/>
      <c r="EV424" s="129"/>
      <c r="FF424" s="129"/>
      <c r="FP424" s="129"/>
      <c r="FZ424" s="129"/>
      <c r="GJ424" s="129"/>
      <c r="GT424" s="129"/>
      <c r="HD424" s="129"/>
      <c r="HN424" s="129"/>
      <c r="HX424" s="129"/>
      <c r="IH424" s="129"/>
    </row>
    <row xmlns:x14ac="http://schemas.microsoft.com/office/spreadsheetml/2009/9/ac" r="425" s="3" customFormat="true" x14ac:dyDescent="0.25">
      <c r="A425" s="411"/>
      <c r="B425" s="129"/>
      <c r="L425" s="129"/>
      <c r="V425" s="129"/>
      <c r="AF425" s="129"/>
      <c r="AP425" s="129"/>
      <c r="AZ425" s="129"/>
      <c r="BA425" s="129"/>
      <c r="BB425" s="129"/>
      <c r="BC425" s="129"/>
      <c r="BD425" s="129"/>
      <c r="BE425" s="129"/>
      <c r="BF425" s="129"/>
      <c r="BG425" s="129"/>
      <c r="BJ425" s="129"/>
      <c r="BT425" s="129"/>
      <c r="CD425" s="129"/>
      <c r="CN425" s="129"/>
      <c r="CX425" s="129"/>
      <c r="DH425" s="129"/>
      <c r="DR425" s="129"/>
      <c r="EB425" s="129"/>
      <c r="EL425" s="129"/>
      <c r="EV425" s="129"/>
      <c r="FF425" s="129"/>
      <c r="FP425" s="129"/>
      <c r="FZ425" s="129"/>
      <c r="GJ425" s="129"/>
      <c r="GT425" s="129"/>
      <c r="HD425" s="129"/>
      <c r="HN425" s="129"/>
      <c r="HX425" s="129"/>
      <c r="IH425" s="129"/>
    </row>
    <row xmlns:x14ac="http://schemas.microsoft.com/office/spreadsheetml/2009/9/ac" r="426" s="3" customFormat="true" x14ac:dyDescent="0.25">
      <c r="A426" s="411"/>
      <c r="B426" s="129"/>
      <c r="L426" s="129"/>
      <c r="V426" s="129"/>
      <c r="AF426" s="129"/>
      <c r="AP426" s="129"/>
      <c r="AZ426" s="129"/>
      <c r="BA426" s="129"/>
      <c r="BB426" s="129"/>
      <c r="BC426" s="129"/>
      <c r="BD426" s="129"/>
      <c r="BE426" s="129"/>
      <c r="BF426" s="129"/>
      <c r="BG426" s="129"/>
      <c r="BJ426" s="129"/>
      <c r="BT426" s="129"/>
      <c r="CD426" s="129"/>
      <c r="CN426" s="129"/>
      <c r="CX426" s="129"/>
      <c r="DH426" s="129"/>
      <c r="DR426" s="129"/>
      <c r="EB426" s="129"/>
      <c r="EL426" s="129"/>
      <c r="EV426" s="129"/>
      <c r="FF426" s="129"/>
      <c r="FP426" s="129"/>
      <c r="FZ426" s="129"/>
      <c r="GJ426" s="129"/>
      <c r="GT426" s="129"/>
      <c r="HD426" s="129"/>
      <c r="HN426" s="129"/>
      <c r="HX426" s="129"/>
      <c r="IH426" s="129"/>
    </row>
    <row xmlns:x14ac="http://schemas.microsoft.com/office/spreadsheetml/2009/9/ac" r="427" s="3" customFormat="true" x14ac:dyDescent="0.25">
      <c r="A427" s="411"/>
      <c r="B427" s="129"/>
      <c r="L427" s="129"/>
      <c r="V427" s="129"/>
      <c r="AF427" s="129"/>
      <c r="AP427" s="129"/>
      <c r="AZ427" s="129"/>
      <c r="BA427" s="129"/>
      <c r="BB427" s="129"/>
      <c r="BC427" s="129"/>
      <c r="BD427" s="129"/>
      <c r="BE427" s="129"/>
      <c r="BF427" s="129"/>
      <c r="BG427" s="129"/>
      <c r="BJ427" s="129"/>
      <c r="BT427" s="129"/>
      <c r="CD427" s="129"/>
      <c r="CN427" s="129"/>
      <c r="CX427" s="129"/>
      <c r="DH427" s="129"/>
      <c r="DR427" s="129"/>
      <c r="EB427" s="129"/>
      <c r="EL427" s="129"/>
      <c r="EV427" s="129"/>
      <c r="FF427" s="129"/>
      <c r="FP427" s="129"/>
      <c r="FZ427" s="129"/>
      <c r="GJ427" s="129"/>
      <c r="GT427" s="129"/>
      <c r="HD427" s="129"/>
      <c r="HN427" s="129"/>
      <c r="HX427" s="129"/>
      <c r="IH427" s="129"/>
    </row>
    <row xmlns:x14ac="http://schemas.microsoft.com/office/spreadsheetml/2009/9/ac" r="428" s="3" customFormat="true" x14ac:dyDescent="0.25">
      <c r="A428" s="411"/>
      <c r="B428" s="129"/>
      <c r="L428" s="129"/>
      <c r="V428" s="129"/>
      <c r="AF428" s="129"/>
      <c r="AP428" s="129"/>
      <c r="AZ428" s="129"/>
      <c r="BA428" s="129"/>
      <c r="BB428" s="129"/>
      <c r="BC428" s="129"/>
      <c r="BD428" s="129"/>
      <c r="BE428" s="129"/>
      <c r="BF428" s="129"/>
      <c r="BG428" s="129"/>
      <c r="BJ428" s="129"/>
      <c r="BT428" s="129"/>
      <c r="CD428" s="129"/>
      <c r="CN428" s="129"/>
      <c r="CX428" s="129"/>
      <c r="DH428" s="129"/>
      <c r="DR428" s="129"/>
      <c r="EB428" s="129"/>
      <c r="EL428" s="129"/>
      <c r="EV428" s="129"/>
      <c r="FF428" s="129"/>
      <c r="FP428" s="129"/>
      <c r="FZ428" s="129"/>
      <c r="GJ428" s="129"/>
      <c r="GT428" s="129"/>
      <c r="HD428" s="129"/>
      <c r="HN428" s="129"/>
      <c r="HX428" s="129"/>
      <c r="IH428" s="129"/>
    </row>
    <row xmlns:x14ac="http://schemas.microsoft.com/office/spreadsheetml/2009/9/ac" r="429" s="3" customFormat="true" x14ac:dyDescent="0.25">
      <c r="A429" s="411"/>
      <c r="B429" s="129"/>
      <c r="L429" s="129"/>
      <c r="V429" s="129"/>
      <c r="AF429" s="129"/>
      <c r="AP429" s="129"/>
      <c r="AZ429" s="129"/>
      <c r="BA429" s="129"/>
      <c r="BB429" s="129"/>
      <c r="BC429" s="129"/>
      <c r="BD429" s="129"/>
      <c r="BE429" s="129"/>
      <c r="BF429" s="129"/>
      <c r="BG429" s="129"/>
      <c r="BJ429" s="129"/>
      <c r="BT429" s="129"/>
      <c r="CD429" s="129"/>
      <c r="CN429" s="129"/>
      <c r="CX429" s="129"/>
      <c r="DH429" s="129"/>
      <c r="DR429" s="129"/>
      <c r="EB429" s="129"/>
      <c r="EL429" s="129"/>
      <c r="EV429" s="129"/>
      <c r="FF429" s="129"/>
      <c r="FP429" s="129"/>
      <c r="FZ429" s="129"/>
      <c r="GJ429" s="129"/>
      <c r="GT429" s="129"/>
      <c r="HD429" s="129"/>
      <c r="HN429" s="129"/>
      <c r="HX429" s="129"/>
      <c r="IH429" s="129"/>
    </row>
    <row xmlns:x14ac="http://schemas.microsoft.com/office/spreadsheetml/2009/9/ac" r="430" s="3" customFormat="true" x14ac:dyDescent="0.25">
      <c r="A430" s="411"/>
      <c r="B430" s="129"/>
      <c r="L430" s="129"/>
      <c r="V430" s="129"/>
      <c r="AF430" s="129"/>
      <c r="AP430" s="129"/>
      <c r="AZ430" s="129"/>
      <c r="BA430" s="129"/>
      <c r="BB430" s="129"/>
      <c r="BC430" s="129"/>
      <c r="BD430" s="129"/>
      <c r="BE430" s="129"/>
      <c r="BF430" s="129"/>
      <c r="BG430" s="129"/>
      <c r="BJ430" s="129"/>
      <c r="BT430" s="129"/>
      <c r="CD430" s="129"/>
      <c r="CN430" s="129"/>
      <c r="CX430" s="129"/>
      <c r="DH430" s="129"/>
      <c r="DR430" s="129"/>
      <c r="EB430" s="129"/>
      <c r="EL430" s="129"/>
      <c r="EV430" s="129"/>
      <c r="FF430" s="129"/>
      <c r="FP430" s="129"/>
      <c r="FZ430" s="129"/>
      <c r="GJ430" s="129"/>
      <c r="GT430" s="129"/>
      <c r="HD430" s="129"/>
      <c r="HN430" s="129"/>
      <c r="HX430" s="129"/>
      <c r="IH430" s="129"/>
    </row>
    <row xmlns:x14ac="http://schemas.microsoft.com/office/spreadsheetml/2009/9/ac" r="431" s="3" customFormat="true" x14ac:dyDescent="0.25">
      <c r="A431" s="411"/>
      <c r="B431" s="129"/>
      <c r="L431" s="129"/>
      <c r="V431" s="129"/>
      <c r="AF431" s="129"/>
      <c r="AP431" s="129"/>
      <c r="AZ431" s="129"/>
      <c r="BA431" s="129"/>
      <c r="BB431" s="129"/>
      <c r="BC431" s="129"/>
      <c r="BD431" s="129"/>
      <c r="BE431" s="129"/>
      <c r="BF431" s="129"/>
      <c r="BG431" s="129"/>
      <c r="BJ431" s="129"/>
      <c r="BT431" s="129"/>
      <c r="CD431" s="129"/>
      <c r="CN431" s="129"/>
      <c r="CX431" s="129"/>
      <c r="DH431" s="129"/>
      <c r="DR431" s="129"/>
      <c r="EB431" s="129"/>
      <c r="EL431" s="129"/>
      <c r="EV431" s="129"/>
      <c r="FF431" s="129"/>
      <c r="FP431" s="129"/>
      <c r="FZ431" s="129"/>
      <c r="GJ431" s="129"/>
      <c r="GT431" s="129"/>
      <c r="HD431" s="129"/>
      <c r="HN431" s="129"/>
      <c r="HX431" s="129"/>
      <c r="IH431" s="129"/>
    </row>
    <row xmlns:x14ac="http://schemas.microsoft.com/office/spreadsheetml/2009/9/ac" r="432" s="3" customFormat="true" x14ac:dyDescent="0.25">
      <c r="A432" s="411"/>
      <c r="B432" s="129"/>
      <c r="L432" s="129"/>
      <c r="V432" s="129"/>
      <c r="AF432" s="129"/>
      <c r="AP432" s="129"/>
      <c r="AZ432" s="129"/>
      <c r="BA432" s="129"/>
      <c r="BB432" s="129"/>
      <c r="BC432" s="129"/>
      <c r="BD432" s="129"/>
      <c r="BE432" s="129"/>
      <c r="BF432" s="129"/>
      <c r="BG432" s="129"/>
      <c r="BJ432" s="129"/>
      <c r="BT432" s="129"/>
      <c r="CD432" s="129"/>
      <c r="CN432" s="129"/>
      <c r="CX432" s="129"/>
      <c r="DH432" s="129"/>
      <c r="DR432" s="129"/>
      <c r="EB432" s="129"/>
      <c r="EL432" s="129"/>
      <c r="EV432" s="129"/>
      <c r="FF432" s="129"/>
      <c r="FP432" s="129"/>
      <c r="FZ432" s="129"/>
      <c r="GJ432" s="129"/>
      <c r="GT432" s="129"/>
      <c r="HD432" s="129"/>
      <c r="HN432" s="129"/>
      <c r="HX432" s="129"/>
      <c r="IH432" s="129"/>
    </row>
    <row xmlns:x14ac="http://schemas.microsoft.com/office/spreadsheetml/2009/9/ac" r="433" s="3" customFormat="true" x14ac:dyDescent="0.25">
      <c r="A433" s="411"/>
      <c r="B433" s="129"/>
      <c r="L433" s="129"/>
      <c r="V433" s="129"/>
      <c r="AF433" s="129"/>
      <c r="AP433" s="129"/>
      <c r="AZ433" s="129"/>
      <c r="BA433" s="129"/>
      <c r="BB433" s="129"/>
      <c r="BC433" s="129"/>
      <c r="BD433" s="129"/>
      <c r="BE433" s="129"/>
      <c r="BF433" s="129"/>
      <c r="BG433" s="129"/>
      <c r="BJ433" s="129"/>
      <c r="BT433" s="129"/>
      <c r="CD433" s="129"/>
      <c r="CN433" s="129"/>
      <c r="CX433" s="129"/>
      <c r="DH433" s="129"/>
      <c r="DR433" s="129"/>
      <c r="EB433" s="129"/>
      <c r="EL433" s="129"/>
      <c r="EV433" s="129"/>
      <c r="FF433" s="129"/>
      <c r="FP433" s="129"/>
      <c r="FZ433" s="129"/>
      <c r="GJ433" s="129"/>
      <c r="GT433" s="129"/>
      <c r="HD433" s="129"/>
      <c r="HN433" s="129"/>
      <c r="HX433" s="129"/>
      <c r="IH433" s="129"/>
    </row>
    <row xmlns:x14ac="http://schemas.microsoft.com/office/spreadsheetml/2009/9/ac" r="434" s="3" customFormat="true" x14ac:dyDescent="0.25">
      <c r="A434" s="411"/>
      <c r="B434" s="129"/>
      <c r="L434" s="129"/>
      <c r="V434" s="129"/>
      <c r="AF434" s="129"/>
      <c r="AP434" s="129"/>
      <c r="AZ434" s="129"/>
      <c r="BA434" s="129"/>
      <c r="BB434" s="129"/>
      <c r="BC434" s="129"/>
      <c r="BD434" s="129"/>
      <c r="BE434" s="129"/>
      <c r="BF434" s="129"/>
      <c r="BG434" s="129"/>
      <c r="BJ434" s="129"/>
      <c r="BT434" s="129"/>
      <c r="CD434" s="129"/>
      <c r="CN434" s="129"/>
      <c r="CX434" s="129"/>
      <c r="DH434" s="129"/>
      <c r="DR434" s="129"/>
      <c r="EB434" s="129"/>
      <c r="EL434" s="129"/>
      <c r="EV434" s="129"/>
      <c r="FF434" s="129"/>
      <c r="FP434" s="129"/>
      <c r="FZ434" s="129"/>
      <c r="GJ434" s="129"/>
      <c r="GT434" s="129"/>
      <c r="HD434" s="129"/>
      <c r="HN434" s="129"/>
      <c r="HX434" s="129"/>
      <c r="IH434" s="129"/>
    </row>
    <row xmlns:x14ac="http://schemas.microsoft.com/office/spreadsheetml/2009/9/ac" r="435" s="3" customFormat="true" x14ac:dyDescent="0.25">
      <c r="A435" s="411"/>
      <c r="B435" s="129"/>
      <c r="L435" s="129"/>
      <c r="V435" s="129"/>
      <c r="AF435" s="129"/>
      <c r="AP435" s="129"/>
      <c r="AZ435" s="129"/>
      <c r="BA435" s="129"/>
      <c r="BB435" s="129"/>
      <c r="BC435" s="129"/>
      <c r="BD435" s="129"/>
      <c r="BE435" s="129"/>
      <c r="BF435" s="129"/>
      <c r="BG435" s="129"/>
      <c r="BJ435" s="129"/>
      <c r="BT435" s="129"/>
      <c r="CD435" s="129"/>
      <c r="CN435" s="129"/>
      <c r="CX435" s="129"/>
      <c r="DH435" s="129"/>
      <c r="DR435" s="129"/>
      <c r="EB435" s="129"/>
      <c r="EL435" s="129"/>
      <c r="EV435" s="129"/>
      <c r="FF435" s="129"/>
      <c r="FP435" s="129"/>
      <c r="FZ435" s="129"/>
      <c r="GJ435" s="129"/>
      <c r="GT435" s="129"/>
      <c r="HD435" s="129"/>
      <c r="HN435" s="129"/>
      <c r="HX435" s="129"/>
      <c r="IH435" s="129"/>
    </row>
    <row xmlns:x14ac="http://schemas.microsoft.com/office/spreadsheetml/2009/9/ac" r="436" s="3" customFormat="true" x14ac:dyDescent="0.25">
      <c r="A436" s="411"/>
      <c r="B436" s="129"/>
      <c r="L436" s="129"/>
      <c r="V436" s="129"/>
      <c r="AF436" s="129"/>
      <c r="AP436" s="129"/>
      <c r="AZ436" s="129"/>
      <c r="BA436" s="129"/>
      <c r="BB436" s="129"/>
      <c r="BC436" s="129"/>
      <c r="BD436" s="129"/>
      <c r="BE436" s="129"/>
      <c r="BF436" s="129"/>
      <c r="BG436" s="129"/>
      <c r="BJ436" s="129"/>
      <c r="BT436" s="129"/>
      <c r="CD436" s="129"/>
      <c r="CN436" s="129"/>
      <c r="CX436" s="129"/>
      <c r="DH436" s="129"/>
      <c r="DR436" s="129"/>
      <c r="EB436" s="129"/>
      <c r="EL436" s="129"/>
      <c r="EV436" s="129"/>
      <c r="FF436" s="129"/>
      <c r="FP436" s="129"/>
      <c r="FZ436" s="129"/>
      <c r="GJ436" s="129"/>
      <c r="GT436" s="129"/>
      <c r="HD436" s="129"/>
      <c r="HN436" s="129"/>
      <c r="HX436" s="129"/>
      <c r="IH436" s="129"/>
    </row>
    <row xmlns:x14ac="http://schemas.microsoft.com/office/spreadsheetml/2009/9/ac" r="437" s="3" customFormat="true" x14ac:dyDescent="0.25">
      <c r="A437" s="411"/>
      <c r="B437" s="129"/>
      <c r="L437" s="129"/>
      <c r="V437" s="129"/>
      <c r="AF437" s="129"/>
      <c r="AP437" s="129"/>
      <c r="AZ437" s="129"/>
      <c r="BA437" s="129"/>
      <c r="BB437" s="129"/>
      <c r="BC437" s="129"/>
      <c r="BD437" s="129"/>
      <c r="BE437" s="129"/>
      <c r="BF437" s="129"/>
      <c r="BG437" s="129"/>
      <c r="BJ437" s="129"/>
      <c r="BT437" s="129"/>
      <c r="CD437" s="129"/>
      <c r="CN437" s="129"/>
      <c r="CX437" s="129"/>
      <c r="DH437" s="129"/>
      <c r="DR437" s="129"/>
      <c r="EB437" s="129"/>
      <c r="EL437" s="129"/>
      <c r="EV437" s="129"/>
      <c r="FF437" s="129"/>
      <c r="FP437" s="129"/>
      <c r="FZ437" s="129"/>
      <c r="GJ437" s="129"/>
      <c r="GT437" s="129"/>
      <c r="HD437" s="129"/>
      <c r="HN437" s="129"/>
      <c r="HX437" s="129"/>
      <c r="IH437" s="129"/>
    </row>
    <row xmlns:x14ac="http://schemas.microsoft.com/office/spreadsheetml/2009/9/ac" r="438" s="3" customFormat="true" x14ac:dyDescent="0.25">
      <c r="A438" s="411"/>
      <c r="B438" s="129"/>
      <c r="L438" s="129"/>
      <c r="V438" s="129"/>
      <c r="AF438" s="129"/>
      <c r="AP438" s="129"/>
      <c r="AZ438" s="129"/>
      <c r="BA438" s="129"/>
      <c r="BB438" s="129"/>
      <c r="BC438" s="129"/>
      <c r="BD438" s="129"/>
      <c r="BE438" s="129"/>
      <c r="BF438" s="129"/>
      <c r="BG438" s="129"/>
      <c r="BJ438" s="129"/>
      <c r="BT438" s="129"/>
      <c r="CD438" s="129"/>
      <c r="CN438" s="129"/>
      <c r="CX438" s="129"/>
      <c r="DH438" s="129"/>
      <c r="DR438" s="129"/>
      <c r="EB438" s="129"/>
      <c r="EL438" s="129"/>
      <c r="EV438" s="129"/>
      <c r="FF438" s="129"/>
      <c r="FP438" s="129"/>
      <c r="FZ438" s="129"/>
      <c r="GJ438" s="129"/>
      <c r="GT438" s="129"/>
      <c r="HD438" s="129"/>
      <c r="HN438" s="129"/>
      <c r="HX438" s="129"/>
      <c r="IH438" s="129"/>
    </row>
    <row xmlns:x14ac="http://schemas.microsoft.com/office/spreadsheetml/2009/9/ac" r="439" s="3" customFormat="true" x14ac:dyDescent="0.25">
      <c r="A439" s="411"/>
      <c r="B439" s="129"/>
      <c r="L439" s="129"/>
      <c r="V439" s="129"/>
      <c r="AF439" s="129"/>
      <c r="AP439" s="129"/>
      <c r="AZ439" s="129"/>
      <c r="BA439" s="129"/>
      <c r="BB439" s="129"/>
      <c r="BC439" s="129"/>
      <c r="BD439" s="129"/>
      <c r="BE439" s="129"/>
      <c r="BF439" s="129"/>
      <c r="BG439" s="129"/>
      <c r="BJ439" s="129"/>
      <c r="BT439" s="129"/>
      <c r="CD439" s="129"/>
      <c r="CN439" s="129"/>
      <c r="CX439" s="129"/>
      <c r="DH439" s="129"/>
      <c r="DR439" s="129"/>
      <c r="EB439" s="129"/>
      <c r="EL439" s="129"/>
      <c r="EV439" s="129"/>
      <c r="FF439" s="129"/>
      <c r="FP439" s="129"/>
      <c r="FZ439" s="129"/>
      <c r="GJ439" s="129"/>
      <c r="GT439" s="129"/>
      <c r="HD439" s="129"/>
      <c r="HN439" s="129"/>
      <c r="HX439" s="129"/>
      <c r="IH439" s="129"/>
    </row>
    <row xmlns:x14ac="http://schemas.microsoft.com/office/spreadsheetml/2009/9/ac" r="440" s="3" customFormat="true" x14ac:dyDescent="0.25">
      <c r="A440" s="411"/>
      <c r="B440" s="129"/>
      <c r="L440" s="129"/>
      <c r="V440" s="129"/>
      <c r="AF440" s="129"/>
      <c r="AP440" s="129"/>
      <c r="AZ440" s="129"/>
      <c r="BA440" s="129"/>
      <c r="BB440" s="129"/>
      <c r="BC440" s="129"/>
      <c r="BD440" s="129"/>
      <c r="BE440" s="129"/>
      <c r="BF440" s="129"/>
      <c r="BG440" s="129"/>
      <c r="BJ440" s="129"/>
      <c r="BT440" s="129"/>
      <c r="CD440" s="129"/>
      <c r="CN440" s="129"/>
      <c r="CX440" s="129"/>
      <c r="DH440" s="129"/>
      <c r="DR440" s="129"/>
      <c r="EB440" s="129"/>
      <c r="EL440" s="129"/>
      <c r="EV440" s="129"/>
      <c r="FF440" s="129"/>
      <c r="FP440" s="129"/>
      <c r="FZ440" s="129"/>
      <c r="GJ440" s="129"/>
      <c r="GT440" s="129"/>
      <c r="HD440" s="129"/>
      <c r="HN440" s="129"/>
      <c r="HX440" s="129"/>
      <c r="IH440" s="129"/>
    </row>
    <row xmlns:x14ac="http://schemas.microsoft.com/office/spreadsheetml/2009/9/ac" r="441" s="3" customFormat="true" x14ac:dyDescent="0.25">
      <c r="A441" s="411"/>
      <c r="B441" s="129"/>
      <c r="L441" s="129"/>
      <c r="V441" s="129"/>
      <c r="AF441" s="129"/>
      <c r="AP441" s="129"/>
      <c r="AZ441" s="129"/>
      <c r="BA441" s="129"/>
      <c r="BB441" s="129"/>
      <c r="BC441" s="129"/>
      <c r="BD441" s="129"/>
      <c r="BE441" s="129"/>
      <c r="BF441" s="129"/>
      <c r="BG441" s="129"/>
      <c r="BJ441" s="129"/>
      <c r="BT441" s="129"/>
      <c r="CD441" s="129"/>
      <c r="CN441" s="129"/>
      <c r="CX441" s="129"/>
      <c r="DH441" s="129"/>
      <c r="DR441" s="129"/>
      <c r="EB441" s="129"/>
      <c r="EL441" s="129"/>
      <c r="EV441" s="129"/>
      <c r="FF441" s="129"/>
      <c r="FP441" s="129"/>
      <c r="FZ441" s="129"/>
      <c r="GJ441" s="129"/>
      <c r="GT441" s="129"/>
      <c r="HD441" s="129"/>
      <c r="HN441" s="129"/>
      <c r="HX441" s="129"/>
      <c r="IH441" s="129"/>
    </row>
    <row xmlns:x14ac="http://schemas.microsoft.com/office/spreadsheetml/2009/9/ac" r="442" s="3" customFormat="true" x14ac:dyDescent="0.25">
      <c r="A442" s="411"/>
      <c r="B442" s="129"/>
      <c r="L442" s="129"/>
      <c r="V442" s="129"/>
      <c r="AF442" s="129"/>
      <c r="AP442" s="129"/>
      <c r="AZ442" s="129"/>
      <c r="BA442" s="129"/>
      <c r="BB442" s="129"/>
      <c r="BC442" s="129"/>
      <c r="BD442" s="129"/>
      <c r="BE442" s="129"/>
      <c r="BF442" s="129"/>
      <c r="BG442" s="129"/>
      <c r="BJ442" s="129"/>
      <c r="BT442" s="129"/>
      <c r="CD442" s="129"/>
      <c r="CN442" s="129"/>
      <c r="CX442" s="129"/>
      <c r="DH442" s="129"/>
      <c r="DR442" s="129"/>
      <c r="EB442" s="129"/>
      <c r="EL442" s="129"/>
      <c r="EV442" s="129"/>
      <c r="FF442" s="129"/>
      <c r="FP442" s="129"/>
      <c r="FZ442" s="129"/>
      <c r="GJ442" s="129"/>
      <c r="GT442" s="129"/>
      <c r="HD442" s="129"/>
      <c r="HN442" s="129"/>
      <c r="HX442" s="129"/>
      <c r="IH442" s="129"/>
    </row>
    <row xmlns:x14ac="http://schemas.microsoft.com/office/spreadsheetml/2009/9/ac" r="443" s="3" customFormat="true" x14ac:dyDescent="0.25">
      <c r="A443" s="411"/>
      <c r="B443" s="129"/>
      <c r="L443" s="129"/>
      <c r="V443" s="129"/>
      <c r="AF443" s="129"/>
      <c r="AP443" s="129"/>
      <c r="AZ443" s="129"/>
      <c r="BA443" s="129"/>
      <c r="BB443" s="129"/>
      <c r="BC443" s="129"/>
      <c r="BD443" s="129"/>
      <c r="BE443" s="129"/>
      <c r="BF443" s="129"/>
      <c r="BG443" s="129"/>
      <c r="BJ443" s="129"/>
      <c r="BT443" s="129"/>
      <c r="CD443" s="129"/>
      <c r="CN443" s="129"/>
      <c r="CX443" s="129"/>
      <c r="DH443" s="129"/>
      <c r="DR443" s="129"/>
      <c r="EB443" s="129"/>
      <c r="EL443" s="129"/>
      <c r="EV443" s="129"/>
      <c r="FF443" s="129"/>
      <c r="FP443" s="129"/>
      <c r="FZ443" s="129"/>
      <c r="GJ443" s="129"/>
      <c r="GT443" s="129"/>
      <c r="HD443" s="129"/>
      <c r="HN443" s="129"/>
      <c r="HX443" s="129"/>
      <c r="IH443" s="129"/>
    </row>
    <row xmlns:x14ac="http://schemas.microsoft.com/office/spreadsheetml/2009/9/ac" r="444" s="3" customFormat="true" x14ac:dyDescent="0.25">
      <c r="A444" s="411"/>
      <c r="B444" s="129"/>
      <c r="L444" s="129"/>
      <c r="V444" s="129"/>
      <c r="AF444" s="129"/>
      <c r="AP444" s="129"/>
      <c r="AZ444" s="129"/>
      <c r="BA444" s="129"/>
      <c r="BB444" s="129"/>
      <c r="BC444" s="129"/>
      <c r="BD444" s="129"/>
      <c r="BE444" s="129"/>
      <c r="BF444" s="129"/>
      <c r="BG444" s="129"/>
      <c r="BJ444" s="129"/>
      <c r="BT444" s="129"/>
      <c r="CD444" s="129"/>
      <c r="CN444" s="129"/>
      <c r="CX444" s="129"/>
      <c r="DH444" s="129"/>
      <c r="DR444" s="129"/>
      <c r="EB444" s="129"/>
      <c r="EL444" s="129"/>
      <c r="EV444" s="129"/>
      <c r="FF444" s="129"/>
      <c r="FP444" s="129"/>
      <c r="FZ444" s="129"/>
      <c r="GJ444" s="129"/>
      <c r="GT444" s="129"/>
      <c r="HD444" s="129"/>
      <c r="HN444" s="129"/>
      <c r="HX444" s="129"/>
      <c r="IH444" s="129"/>
    </row>
    <row xmlns:x14ac="http://schemas.microsoft.com/office/spreadsheetml/2009/9/ac" r="445" s="3" customFormat="true" x14ac:dyDescent="0.25">
      <c r="A445" s="411"/>
      <c r="B445" s="129"/>
      <c r="L445" s="129"/>
      <c r="V445" s="129"/>
      <c r="AF445" s="129"/>
      <c r="AP445" s="129"/>
      <c r="AZ445" s="129"/>
      <c r="BA445" s="129"/>
      <c r="BB445" s="129"/>
      <c r="BC445" s="129"/>
      <c r="BD445" s="129"/>
      <c r="BE445" s="129"/>
      <c r="BF445" s="129"/>
      <c r="BG445" s="129"/>
      <c r="BJ445" s="129"/>
      <c r="BT445" s="129"/>
      <c r="CD445" s="129"/>
      <c r="CN445" s="129"/>
      <c r="CX445" s="129"/>
      <c r="DH445" s="129"/>
      <c r="DR445" s="129"/>
      <c r="EB445" s="129"/>
      <c r="EL445" s="129"/>
      <c r="EV445" s="129"/>
      <c r="FF445" s="129"/>
      <c r="FP445" s="129"/>
      <c r="FZ445" s="129"/>
      <c r="GJ445" s="129"/>
      <c r="GT445" s="129"/>
      <c r="HD445" s="129"/>
      <c r="HN445" s="129"/>
      <c r="HX445" s="129"/>
      <c r="IH445" s="129"/>
    </row>
    <row xmlns:x14ac="http://schemas.microsoft.com/office/spreadsheetml/2009/9/ac" r="446" s="3" customFormat="true" x14ac:dyDescent="0.25">
      <c r="A446" s="411"/>
      <c r="B446" s="129"/>
      <c r="L446" s="129"/>
      <c r="V446" s="129"/>
      <c r="AF446" s="129"/>
      <c r="AP446" s="129"/>
      <c r="AZ446" s="129"/>
      <c r="BA446" s="129"/>
      <c r="BB446" s="129"/>
      <c r="BC446" s="129"/>
      <c r="BD446" s="129"/>
      <c r="BE446" s="129"/>
      <c r="BF446" s="129"/>
      <c r="BG446" s="129"/>
      <c r="BJ446" s="129"/>
      <c r="BT446" s="129"/>
      <c r="CD446" s="129"/>
      <c r="CN446" s="129"/>
      <c r="CX446" s="129"/>
      <c r="DH446" s="129"/>
      <c r="DR446" s="129"/>
      <c r="EB446" s="129"/>
      <c r="EL446" s="129"/>
      <c r="EV446" s="129"/>
      <c r="FF446" s="129"/>
      <c r="FP446" s="129"/>
      <c r="FZ446" s="129"/>
      <c r="GJ446" s="129"/>
      <c r="GT446" s="129"/>
      <c r="HD446" s="129"/>
      <c r="HN446" s="129"/>
      <c r="HX446" s="129"/>
      <c r="IH446" s="129"/>
    </row>
    <row xmlns:x14ac="http://schemas.microsoft.com/office/spreadsheetml/2009/9/ac" r="447" s="3" customFormat="true" x14ac:dyDescent="0.25">
      <c r="A447" s="411"/>
      <c r="B447" s="129"/>
      <c r="L447" s="129"/>
      <c r="V447" s="129"/>
      <c r="AF447" s="129"/>
      <c r="AP447" s="129"/>
      <c r="AZ447" s="129"/>
      <c r="BA447" s="129"/>
      <c r="BB447" s="129"/>
      <c r="BC447" s="129"/>
      <c r="BD447" s="129"/>
      <c r="BE447" s="129"/>
      <c r="BF447" s="129"/>
      <c r="BG447" s="129"/>
      <c r="BJ447" s="129"/>
      <c r="BT447" s="129"/>
      <c r="CD447" s="129"/>
      <c r="CN447" s="129"/>
      <c r="CX447" s="129"/>
      <c r="DH447" s="129"/>
      <c r="DR447" s="129"/>
      <c r="EB447" s="129"/>
      <c r="EL447" s="129"/>
      <c r="EV447" s="129"/>
      <c r="FF447" s="129"/>
      <c r="FP447" s="129"/>
      <c r="FZ447" s="129"/>
      <c r="GJ447" s="129"/>
      <c r="GT447" s="129"/>
      <c r="HD447" s="129"/>
      <c r="HN447" s="129"/>
      <c r="HX447" s="129"/>
      <c r="IH447" s="129"/>
    </row>
    <row xmlns:x14ac="http://schemas.microsoft.com/office/spreadsheetml/2009/9/ac" r="448" s="3" customFormat="true" x14ac:dyDescent="0.25">
      <c r="A448" s="411"/>
      <c r="B448" s="129"/>
      <c r="L448" s="129"/>
      <c r="V448" s="129"/>
      <c r="AF448" s="129"/>
      <c r="AP448" s="129"/>
      <c r="AZ448" s="129"/>
      <c r="BA448" s="129"/>
      <c r="BB448" s="129"/>
      <c r="BC448" s="129"/>
      <c r="BD448" s="129"/>
      <c r="BE448" s="129"/>
      <c r="BF448" s="129"/>
      <c r="BG448" s="129"/>
      <c r="BJ448" s="129"/>
      <c r="BT448" s="129"/>
      <c r="CD448" s="129"/>
      <c r="CN448" s="129"/>
      <c r="CX448" s="129"/>
      <c r="DH448" s="129"/>
      <c r="DR448" s="129"/>
      <c r="EB448" s="129"/>
      <c r="EL448" s="129"/>
      <c r="EV448" s="129"/>
      <c r="FF448" s="129"/>
      <c r="FP448" s="129"/>
      <c r="FZ448" s="129"/>
      <c r="GJ448" s="129"/>
      <c r="GT448" s="129"/>
      <c r="HD448" s="129"/>
      <c r="HN448" s="129"/>
      <c r="HX448" s="129"/>
      <c r="IH448" s="129"/>
    </row>
    <row xmlns:x14ac="http://schemas.microsoft.com/office/spreadsheetml/2009/9/ac" r="449" s="3" customFormat="true" x14ac:dyDescent="0.25">
      <c r="A449" s="411"/>
      <c r="B449" s="129"/>
      <c r="L449" s="129"/>
      <c r="V449" s="129"/>
      <c r="AF449" s="129"/>
      <c r="AP449" s="129"/>
      <c r="AZ449" s="129"/>
      <c r="BA449" s="129"/>
      <c r="BB449" s="129"/>
      <c r="BC449" s="129"/>
      <c r="BD449" s="129"/>
      <c r="BE449" s="129"/>
      <c r="BF449" s="129"/>
      <c r="BG449" s="129"/>
      <c r="BJ449" s="129"/>
      <c r="BT449" s="129"/>
      <c r="CD449" s="129"/>
      <c r="CN449" s="129"/>
      <c r="CX449" s="129"/>
      <c r="DH449" s="129"/>
      <c r="DR449" s="129"/>
      <c r="EB449" s="129"/>
      <c r="EL449" s="129"/>
      <c r="EV449" s="129"/>
      <c r="FF449" s="129"/>
      <c r="FP449" s="129"/>
      <c r="FZ449" s="129"/>
      <c r="GJ449" s="129"/>
      <c r="GT449" s="129"/>
      <c r="HD449" s="129"/>
      <c r="HN449" s="129"/>
      <c r="HX449" s="129"/>
      <c r="IH449" s="129"/>
    </row>
    <row xmlns:x14ac="http://schemas.microsoft.com/office/spreadsheetml/2009/9/ac" r="450" s="3" customFormat="true" x14ac:dyDescent="0.25">
      <c r="A450" s="411"/>
      <c r="B450" s="129"/>
      <c r="L450" s="129"/>
      <c r="V450" s="129"/>
      <c r="AF450" s="129"/>
      <c r="AP450" s="129"/>
      <c r="AZ450" s="129"/>
      <c r="BA450" s="129"/>
      <c r="BB450" s="129"/>
      <c r="BC450" s="129"/>
      <c r="BD450" s="129"/>
      <c r="BE450" s="129"/>
      <c r="BF450" s="129"/>
      <c r="BG450" s="129"/>
      <c r="BJ450" s="129"/>
      <c r="BT450" s="129"/>
      <c r="CD450" s="129"/>
      <c r="CN450" s="129"/>
      <c r="CX450" s="129"/>
      <c r="DH450" s="129"/>
      <c r="DR450" s="129"/>
      <c r="EB450" s="129"/>
      <c r="EL450" s="129"/>
      <c r="EV450" s="129"/>
      <c r="FF450" s="129"/>
      <c r="FP450" s="129"/>
      <c r="FZ450" s="129"/>
      <c r="GJ450" s="129"/>
      <c r="GT450" s="129"/>
      <c r="HD450" s="129"/>
      <c r="HN450" s="129"/>
      <c r="HX450" s="129"/>
      <c r="IH450" s="129"/>
    </row>
    <row xmlns:x14ac="http://schemas.microsoft.com/office/spreadsheetml/2009/9/ac" r="451" s="3" customFormat="true" x14ac:dyDescent="0.25">
      <c r="A451" s="411"/>
      <c r="B451" s="129"/>
      <c r="L451" s="129"/>
      <c r="V451" s="129"/>
      <c r="AF451" s="129"/>
      <c r="AP451" s="129"/>
      <c r="AZ451" s="129"/>
      <c r="BA451" s="129"/>
      <c r="BB451" s="129"/>
      <c r="BC451" s="129"/>
      <c r="BD451" s="129"/>
      <c r="BE451" s="129"/>
      <c r="BF451" s="129"/>
      <c r="BG451" s="129"/>
      <c r="BJ451" s="129"/>
      <c r="BT451" s="129"/>
      <c r="CD451" s="129"/>
      <c r="CN451" s="129"/>
      <c r="CX451" s="129"/>
      <c r="DH451" s="129"/>
      <c r="DR451" s="129"/>
      <c r="EB451" s="129"/>
      <c r="EL451" s="129"/>
      <c r="EV451" s="129"/>
      <c r="FF451" s="129"/>
      <c r="FP451" s="129"/>
      <c r="FZ451" s="129"/>
      <c r="GJ451" s="129"/>
      <c r="GT451" s="129"/>
      <c r="HD451" s="129"/>
      <c r="HN451" s="129"/>
      <c r="HX451" s="129"/>
      <c r="IH451" s="129"/>
    </row>
    <row xmlns:x14ac="http://schemas.microsoft.com/office/spreadsheetml/2009/9/ac" r="452" s="3" customFormat="true" x14ac:dyDescent="0.25">
      <c r="A452" s="411"/>
      <c r="B452" s="129"/>
      <c r="L452" s="129"/>
      <c r="V452" s="129"/>
      <c r="AF452" s="129"/>
      <c r="AP452" s="129"/>
      <c r="AZ452" s="129"/>
      <c r="BA452" s="129"/>
      <c r="BB452" s="129"/>
      <c r="BC452" s="129"/>
      <c r="BD452" s="129"/>
      <c r="BE452" s="129"/>
      <c r="BF452" s="129"/>
      <c r="BG452" s="129"/>
      <c r="BJ452" s="129"/>
      <c r="BT452" s="129"/>
      <c r="CD452" s="129"/>
      <c r="CN452" s="129"/>
      <c r="CX452" s="129"/>
      <c r="DH452" s="129"/>
      <c r="DR452" s="129"/>
      <c r="EB452" s="129"/>
      <c r="EL452" s="129"/>
      <c r="EV452" s="129"/>
      <c r="FF452" s="129"/>
      <c r="FP452" s="129"/>
      <c r="FZ452" s="129"/>
      <c r="GJ452" s="129"/>
      <c r="GT452" s="129"/>
      <c r="HD452" s="129"/>
      <c r="HN452" s="129"/>
      <c r="HX452" s="129"/>
      <c r="IH452" s="129"/>
    </row>
    <row xmlns:x14ac="http://schemas.microsoft.com/office/spreadsheetml/2009/9/ac" r="453" s="3" customFormat="true" x14ac:dyDescent="0.25">
      <c r="A453" s="411"/>
      <c r="B453" s="129"/>
      <c r="L453" s="129"/>
      <c r="V453" s="129"/>
      <c r="AF453" s="129"/>
      <c r="AP453" s="129"/>
      <c r="AZ453" s="129"/>
      <c r="BA453" s="129"/>
      <c r="BB453" s="129"/>
      <c r="BC453" s="129"/>
      <c r="BD453" s="129"/>
      <c r="BE453" s="129"/>
      <c r="BF453" s="129"/>
      <c r="BG453" s="129"/>
      <c r="BJ453" s="129"/>
      <c r="BT453" s="129"/>
      <c r="CD453" s="129"/>
      <c r="CN453" s="129"/>
      <c r="CX453" s="129"/>
      <c r="DH453" s="129"/>
      <c r="DR453" s="129"/>
      <c r="EB453" s="129"/>
      <c r="EL453" s="129"/>
      <c r="EV453" s="129"/>
      <c r="FF453" s="129"/>
      <c r="FP453" s="129"/>
      <c r="FZ453" s="129"/>
      <c r="GJ453" s="129"/>
      <c r="GT453" s="129"/>
      <c r="HD453" s="129"/>
      <c r="HN453" s="129"/>
      <c r="HX453" s="129"/>
      <c r="IH453" s="129"/>
    </row>
    <row xmlns:x14ac="http://schemas.microsoft.com/office/spreadsheetml/2009/9/ac" r="454" s="3" customFormat="true" x14ac:dyDescent="0.25">
      <c r="A454" s="411"/>
      <c r="B454" s="129"/>
      <c r="L454" s="129"/>
      <c r="V454" s="129"/>
      <c r="AF454" s="129"/>
      <c r="AP454" s="129"/>
      <c r="AZ454" s="129"/>
      <c r="BA454" s="129"/>
      <c r="BB454" s="129"/>
      <c r="BC454" s="129"/>
      <c r="BD454" s="129"/>
      <c r="BE454" s="129"/>
      <c r="BF454" s="129"/>
      <c r="BG454" s="129"/>
      <c r="BJ454" s="129"/>
      <c r="BT454" s="129"/>
      <c r="CD454" s="129"/>
      <c r="CN454" s="129"/>
      <c r="CX454" s="129"/>
      <c r="DH454" s="129"/>
      <c r="DR454" s="129"/>
      <c r="EB454" s="129"/>
      <c r="EL454" s="129"/>
      <c r="EV454" s="129"/>
      <c r="FF454" s="129"/>
      <c r="FP454" s="129"/>
      <c r="FZ454" s="129"/>
      <c r="GJ454" s="129"/>
      <c r="GT454" s="129"/>
      <c r="HD454" s="129"/>
      <c r="HN454" s="129"/>
      <c r="HX454" s="129"/>
      <c r="IH454" s="129"/>
    </row>
    <row xmlns:x14ac="http://schemas.microsoft.com/office/spreadsheetml/2009/9/ac" r="455" s="3" customFormat="true" x14ac:dyDescent="0.25">
      <c r="A455" s="411"/>
      <c r="B455" s="129"/>
      <c r="L455" s="129"/>
      <c r="V455" s="129"/>
      <c r="AF455" s="129"/>
      <c r="AP455" s="129"/>
      <c r="AZ455" s="129"/>
      <c r="BA455" s="129"/>
      <c r="BB455" s="129"/>
      <c r="BC455" s="129"/>
      <c r="BD455" s="129"/>
      <c r="BE455" s="129"/>
      <c r="BF455" s="129"/>
      <c r="BG455" s="129"/>
      <c r="BJ455" s="129"/>
      <c r="BT455" s="129"/>
      <c r="CD455" s="129"/>
      <c r="CN455" s="129"/>
      <c r="CX455" s="129"/>
      <c r="DH455" s="129"/>
      <c r="DR455" s="129"/>
      <c r="EB455" s="129"/>
      <c r="EL455" s="129"/>
      <c r="EV455" s="129"/>
      <c r="FF455" s="129"/>
      <c r="FP455" s="129"/>
      <c r="FZ455" s="129"/>
      <c r="GJ455" s="129"/>
      <c r="GT455" s="129"/>
      <c r="HD455" s="129"/>
      <c r="HN455" s="129"/>
      <c r="HX455" s="129"/>
      <c r="IH455" s="129"/>
    </row>
    <row xmlns:x14ac="http://schemas.microsoft.com/office/spreadsheetml/2009/9/ac" r="456" s="3" customFormat="true" x14ac:dyDescent="0.25">
      <c r="A456" s="411"/>
      <c r="B456" s="129"/>
      <c r="L456" s="129"/>
      <c r="V456" s="129"/>
      <c r="AF456" s="129"/>
      <c r="AP456" s="129"/>
      <c r="AZ456" s="129"/>
      <c r="BA456" s="129"/>
      <c r="BB456" s="129"/>
      <c r="BC456" s="129"/>
      <c r="BD456" s="129"/>
      <c r="BE456" s="129"/>
      <c r="BF456" s="129"/>
      <c r="BG456" s="129"/>
      <c r="BJ456" s="129"/>
      <c r="BT456" s="129"/>
      <c r="CD456" s="129"/>
      <c r="CN456" s="129"/>
      <c r="CX456" s="129"/>
      <c r="DH456" s="129"/>
      <c r="DR456" s="129"/>
      <c r="EB456" s="129"/>
      <c r="EL456" s="129"/>
      <c r="EV456" s="129"/>
      <c r="FF456" s="129"/>
      <c r="FP456" s="129"/>
      <c r="FZ456" s="129"/>
      <c r="GJ456" s="129"/>
      <c r="GT456" s="129"/>
      <c r="HD456" s="129"/>
      <c r="HN456" s="129"/>
      <c r="HX456" s="129"/>
      <c r="IH456" s="129"/>
    </row>
    <row xmlns:x14ac="http://schemas.microsoft.com/office/spreadsheetml/2009/9/ac" r="457" s="3" customFormat="true" x14ac:dyDescent="0.25">
      <c r="A457" s="411"/>
      <c r="B457" s="129"/>
      <c r="L457" s="129"/>
      <c r="V457" s="129"/>
      <c r="AF457" s="129"/>
      <c r="AP457" s="129"/>
      <c r="AZ457" s="129"/>
      <c r="BA457" s="129"/>
      <c r="BB457" s="129"/>
      <c r="BC457" s="129"/>
      <c r="BD457" s="129"/>
      <c r="BE457" s="129"/>
      <c r="BF457" s="129"/>
      <c r="BG457" s="129"/>
      <c r="BJ457" s="129"/>
      <c r="BT457" s="129"/>
      <c r="CD457" s="129"/>
      <c r="CN457" s="129"/>
      <c r="CX457" s="129"/>
      <c r="DH457" s="129"/>
      <c r="DR457" s="129"/>
      <c r="EB457" s="129"/>
      <c r="EL457" s="129"/>
      <c r="EV457" s="129"/>
      <c r="FF457" s="129"/>
      <c r="FP457" s="129"/>
      <c r="FZ457" s="129"/>
      <c r="GJ457" s="129"/>
      <c r="GT457" s="129"/>
      <c r="HD457" s="129"/>
      <c r="HN457" s="129"/>
      <c r="HX457" s="129"/>
      <c r="IH457" s="129"/>
    </row>
    <row xmlns:x14ac="http://schemas.microsoft.com/office/spreadsheetml/2009/9/ac" r="458" s="3" customFormat="true" x14ac:dyDescent="0.25">
      <c r="A458" s="411"/>
      <c r="B458" s="129"/>
      <c r="L458" s="129"/>
      <c r="V458" s="129"/>
      <c r="AF458" s="129"/>
      <c r="AP458" s="129"/>
      <c r="AZ458" s="129"/>
      <c r="BA458" s="129"/>
      <c r="BB458" s="129"/>
      <c r="BC458" s="129"/>
      <c r="BD458" s="129"/>
      <c r="BE458" s="129"/>
      <c r="BF458" s="129"/>
      <c r="BG458" s="129"/>
      <c r="BJ458" s="129"/>
      <c r="BT458" s="129"/>
      <c r="CD458" s="129"/>
      <c r="CN458" s="129"/>
      <c r="CX458" s="129"/>
      <c r="DH458" s="129"/>
      <c r="DR458" s="129"/>
      <c r="EB458" s="129"/>
      <c r="EL458" s="129"/>
      <c r="EV458" s="129"/>
      <c r="FF458" s="129"/>
      <c r="FP458" s="129"/>
      <c r="FZ458" s="129"/>
      <c r="GJ458" s="129"/>
      <c r="GT458" s="129"/>
      <c r="HD458" s="129"/>
      <c r="HN458" s="129"/>
      <c r="HX458" s="129"/>
      <c r="IH458" s="129"/>
    </row>
    <row xmlns:x14ac="http://schemas.microsoft.com/office/spreadsheetml/2009/9/ac" r="459" s="3" customFormat="true" x14ac:dyDescent="0.25">
      <c r="A459" s="411"/>
      <c r="B459" s="129"/>
      <c r="L459" s="129"/>
      <c r="V459" s="129"/>
      <c r="AF459" s="129"/>
      <c r="AP459" s="129"/>
      <c r="AZ459" s="129"/>
      <c r="BA459" s="129"/>
      <c r="BB459" s="129"/>
      <c r="BC459" s="129"/>
      <c r="BD459" s="129"/>
      <c r="BE459" s="129"/>
      <c r="BF459" s="129"/>
      <c r="BG459" s="129"/>
      <c r="BJ459" s="129"/>
      <c r="BT459" s="129"/>
      <c r="CD459" s="129"/>
      <c r="CN459" s="129"/>
      <c r="CX459" s="129"/>
      <c r="DH459" s="129"/>
      <c r="DR459" s="129"/>
      <c r="EB459" s="129"/>
      <c r="EL459" s="129"/>
      <c r="EV459" s="129"/>
      <c r="FF459" s="129"/>
      <c r="FP459" s="129"/>
      <c r="FZ459" s="129"/>
      <c r="GJ459" s="129"/>
      <c r="GT459" s="129"/>
      <c r="HD459" s="129"/>
      <c r="HN459" s="129"/>
      <c r="HX459" s="129"/>
      <c r="IH459" s="129"/>
    </row>
    <row xmlns:x14ac="http://schemas.microsoft.com/office/spreadsheetml/2009/9/ac" r="460" s="3" customFormat="true" x14ac:dyDescent="0.25">
      <c r="A460" s="411"/>
      <c r="B460" s="129"/>
      <c r="L460" s="129"/>
      <c r="V460" s="129"/>
      <c r="AF460" s="129"/>
      <c r="AP460" s="129"/>
      <c r="AZ460" s="129"/>
      <c r="BA460" s="129"/>
      <c r="BB460" s="129"/>
      <c r="BC460" s="129"/>
      <c r="BD460" s="129"/>
      <c r="BE460" s="129"/>
      <c r="BF460" s="129"/>
      <c r="BG460" s="129"/>
      <c r="BJ460" s="129"/>
      <c r="BT460" s="129"/>
      <c r="CD460" s="129"/>
      <c r="CN460" s="129"/>
      <c r="CX460" s="129"/>
      <c r="DH460" s="129"/>
      <c r="DR460" s="129"/>
      <c r="EB460" s="129"/>
      <c r="EL460" s="129"/>
      <c r="EV460" s="129"/>
      <c r="FF460" s="129"/>
      <c r="FP460" s="129"/>
      <c r="FZ460" s="129"/>
      <c r="GJ460" s="129"/>
      <c r="GT460" s="129"/>
      <c r="HD460" s="129"/>
      <c r="HN460" s="129"/>
      <c r="HX460" s="129"/>
      <c r="IH460" s="129"/>
    </row>
    <row xmlns:x14ac="http://schemas.microsoft.com/office/spreadsheetml/2009/9/ac" r="461" s="3" customFormat="true" x14ac:dyDescent="0.25">
      <c r="A461" s="411"/>
      <c r="B461" s="129"/>
      <c r="L461" s="129"/>
      <c r="V461" s="129"/>
      <c r="AF461" s="129"/>
      <c r="AP461" s="129"/>
      <c r="AZ461" s="129"/>
      <c r="BA461" s="129"/>
      <c r="BB461" s="129"/>
      <c r="BC461" s="129"/>
      <c r="BD461" s="129"/>
      <c r="BE461" s="129"/>
      <c r="BF461" s="129"/>
      <c r="BG461" s="129"/>
      <c r="BJ461" s="129"/>
      <c r="BT461" s="129"/>
      <c r="CD461" s="129"/>
      <c r="CN461" s="129"/>
      <c r="CX461" s="129"/>
      <c r="DH461" s="129"/>
      <c r="DR461" s="129"/>
      <c r="EB461" s="129"/>
      <c r="EL461" s="129"/>
      <c r="EV461" s="129"/>
      <c r="FF461" s="129"/>
      <c r="FP461" s="129"/>
      <c r="FZ461" s="129"/>
      <c r="GJ461" s="129"/>
      <c r="GT461" s="129"/>
      <c r="HD461" s="129"/>
      <c r="HN461" s="129"/>
      <c r="HX461" s="129"/>
      <c r="IH461" s="129"/>
    </row>
    <row xmlns:x14ac="http://schemas.microsoft.com/office/spreadsheetml/2009/9/ac" r="462" s="3" customFormat="true" x14ac:dyDescent="0.25">
      <c r="A462" s="411"/>
      <c r="B462" s="129"/>
      <c r="L462" s="129"/>
      <c r="V462" s="129"/>
      <c r="AF462" s="129"/>
      <c r="AP462" s="129"/>
      <c r="AZ462" s="129"/>
      <c r="BA462" s="129"/>
      <c r="BB462" s="129"/>
      <c r="BC462" s="129"/>
      <c r="BD462" s="129"/>
      <c r="BE462" s="129"/>
      <c r="BF462" s="129"/>
      <c r="BG462" s="129"/>
      <c r="BJ462" s="129"/>
      <c r="BT462" s="129"/>
      <c r="CD462" s="129"/>
      <c r="CN462" s="129"/>
      <c r="CX462" s="129"/>
      <c r="DH462" s="129"/>
      <c r="DR462" s="129"/>
      <c r="EB462" s="129"/>
      <c r="EL462" s="129"/>
      <c r="EV462" s="129"/>
      <c r="FF462" s="129"/>
      <c r="FP462" s="129"/>
      <c r="FZ462" s="129"/>
      <c r="GJ462" s="129"/>
      <c r="GT462" s="129"/>
      <c r="HD462" s="129"/>
      <c r="HN462" s="129"/>
      <c r="HX462" s="129"/>
      <c r="IH462" s="129"/>
    </row>
    <row xmlns:x14ac="http://schemas.microsoft.com/office/spreadsheetml/2009/9/ac" r="463" s="3" customFormat="true" x14ac:dyDescent="0.25">
      <c r="A463" s="411"/>
      <c r="B463" s="129"/>
      <c r="L463" s="129"/>
      <c r="V463" s="129"/>
      <c r="AF463" s="129"/>
      <c r="AP463" s="129"/>
      <c r="AZ463" s="129"/>
      <c r="BA463" s="129"/>
      <c r="BB463" s="129"/>
      <c r="BC463" s="129"/>
      <c r="BD463" s="129"/>
      <c r="BE463" s="129"/>
      <c r="BF463" s="129"/>
      <c r="BG463" s="129"/>
      <c r="BJ463" s="129"/>
      <c r="BT463" s="129"/>
      <c r="CD463" s="129"/>
      <c r="CN463" s="129"/>
      <c r="CX463" s="129"/>
      <c r="DH463" s="129"/>
      <c r="DR463" s="129"/>
      <c r="EB463" s="129"/>
      <c r="EL463" s="129"/>
      <c r="EV463" s="129"/>
      <c r="FF463" s="129"/>
      <c r="FP463" s="129"/>
      <c r="FZ463" s="129"/>
      <c r="GJ463" s="129"/>
      <c r="GT463" s="129"/>
      <c r="HD463" s="129"/>
      <c r="HN463" s="129"/>
      <c r="HX463" s="129"/>
      <c r="IH463" s="129"/>
    </row>
    <row xmlns:x14ac="http://schemas.microsoft.com/office/spreadsheetml/2009/9/ac" r="464" s="3" customFormat="true" x14ac:dyDescent="0.25">
      <c r="A464" s="411"/>
      <c r="B464" s="129"/>
      <c r="L464" s="129"/>
      <c r="V464" s="129"/>
      <c r="AF464" s="129"/>
      <c r="AP464" s="129"/>
      <c r="AZ464" s="129"/>
      <c r="BA464" s="129"/>
      <c r="BB464" s="129"/>
      <c r="BC464" s="129"/>
      <c r="BD464" s="129"/>
      <c r="BE464" s="129"/>
      <c r="BF464" s="129"/>
      <c r="BG464" s="129"/>
      <c r="BJ464" s="129"/>
      <c r="BT464" s="129"/>
      <c r="CD464" s="129"/>
      <c r="CN464" s="129"/>
      <c r="CX464" s="129"/>
      <c r="DH464" s="129"/>
      <c r="DR464" s="129"/>
      <c r="EB464" s="129"/>
      <c r="EL464" s="129"/>
      <c r="EV464" s="129"/>
      <c r="FF464" s="129"/>
      <c r="FP464" s="129"/>
      <c r="FZ464" s="129"/>
      <c r="GJ464" s="129"/>
      <c r="GT464" s="129"/>
      <c r="HD464" s="129"/>
      <c r="HN464" s="129"/>
      <c r="HX464" s="129"/>
      <c r="IH464" s="129"/>
    </row>
    <row xmlns:x14ac="http://schemas.microsoft.com/office/spreadsheetml/2009/9/ac" r="465" s="3" customFormat="true" x14ac:dyDescent="0.25">
      <c r="A465" s="411"/>
      <c r="B465" s="129"/>
      <c r="L465" s="129"/>
      <c r="V465" s="129"/>
      <c r="AF465" s="129"/>
      <c r="AP465" s="129"/>
      <c r="AZ465" s="129"/>
      <c r="BA465" s="129"/>
      <c r="BB465" s="129"/>
      <c r="BC465" s="129"/>
      <c r="BD465" s="129"/>
      <c r="BE465" s="129"/>
      <c r="BF465" s="129"/>
      <c r="BG465" s="129"/>
      <c r="BJ465" s="129"/>
      <c r="BT465" s="129"/>
      <c r="CD465" s="129"/>
      <c r="CN465" s="129"/>
      <c r="CX465" s="129"/>
      <c r="DH465" s="129"/>
      <c r="DR465" s="129"/>
      <c r="EB465" s="129"/>
      <c r="EL465" s="129"/>
      <c r="EV465" s="129"/>
      <c r="FF465" s="129"/>
      <c r="FP465" s="129"/>
      <c r="FZ465" s="129"/>
      <c r="GJ465" s="129"/>
      <c r="GT465" s="129"/>
      <c r="HD465" s="129"/>
      <c r="HN465" s="129"/>
      <c r="HX465" s="129"/>
      <c r="IH465" s="129"/>
    </row>
    <row xmlns:x14ac="http://schemas.microsoft.com/office/spreadsheetml/2009/9/ac" r="466" s="3" customFormat="true" x14ac:dyDescent="0.25">
      <c r="A466" s="411"/>
      <c r="B466" s="129"/>
      <c r="L466" s="129"/>
      <c r="V466" s="129"/>
      <c r="AF466" s="129"/>
      <c r="AP466" s="129"/>
      <c r="AZ466" s="129"/>
      <c r="BA466" s="129"/>
      <c r="BB466" s="129"/>
      <c r="BC466" s="129"/>
      <c r="BD466" s="129"/>
      <c r="BE466" s="129"/>
      <c r="BF466" s="129"/>
      <c r="BG466" s="129"/>
      <c r="BJ466" s="129"/>
      <c r="BT466" s="129"/>
      <c r="CD466" s="129"/>
      <c r="CN466" s="129"/>
      <c r="CX466" s="129"/>
      <c r="DH466" s="129"/>
      <c r="DR466" s="129"/>
      <c r="EB466" s="129"/>
      <c r="EL466" s="129"/>
      <c r="EV466" s="129"/>
      <c r="FF466" s="129"/>
      <c r="FP466" s="129"/>
      <c r="FZ466" s="129"/>
      <c r="GJ466" s="129"/>
      <c r="GT466" s="129"/>
      <c r="HD466" s="129"/>
      <c r="HN466" s="129"/>
      <c r="HX466" s="129"/>
      <c r="IH466" s="129"/>
    </row>
    <row xmlns:x14ac="http://schemas.microsoft.com/office/spreadsheetml/2009/9/ac" r="467" s="3" customFormat="true" x14ac:dyDescent="0.25">
      <c r="A467" s="411"/>
      <c r="B467" s="129"/>
      <c r="L467" s="129"/>
      <c r="V467" s="129"/>
      <c r="AF467" s="129"/>
      <c r="AP467" s="129"/>
      <c r="AZ467" s="129"/>
      <c r="BA467" s="129"/>
      <c r="BB467" s="129"/>
      <c r="BC467" s="129"/>
      <c r="BD467" s="129"/>
      <c r="BE467" s="129"/>
      <c r="BF467" s="129"/>
      <c r="BG467" s="129"/>
      <c r="BJ467" s="129"/>
      <c r="BT467" s="129"/>
      <c r="CD467" s="129"/>
      <c r="CN467" s="129"/>
      <c r="CX467" s="129"/>
      <c r="DH467" s="129"/>
      <c r="DR467" s="129"/>
      <c r="EB467" s="129"/>
      <c r="EL467" s="129"/>
      <c r="EV467" s="129"/>
      <c r="FF467" s="129"/>
      <c r="FP467" s="129"/>
      <c r="FZ467" s="129"/>
      <c r="GJ467" s="129"/>
      <c r="GT467" s="129"/>
      <c r="HD467" s="129"/>
      <c r="HN467" s="129"/>
      <c r="HX467" s="129"/>
      <c r="IH467" s="129"/>
    </row>
    <row xmlns:x14ac="http://schemas.microsoft.com/office/spreadsheetml/2009/9/ac" r="468" s="3" customFormat="true" x14ac:dyDescent="0.25">
      <c r="A468" s="411"/>
      <c r="B468" s="129"/>
      <c r="L468" s="129"/>
      <c r="V468" s="129"/>
      <c r="AF468" s="129"/>
      <c r="AP468" s="129"/>
      <c r="AZ468" s="129"/>
      <c r="BA468" s="129"/>
      <c r="BB468" s="129"/>
      <c r="BC468" s="129"/>
      <c r="BD468" s="129"/>
      <c r="BE468" s="129"/>
      <c r="BF468" s="129"/>
      <c r="BG468" s="129"/>
      <c r="BJ468" s="129"/>
      <c r="BT468" s="129"/>
      <c r="CD468" s="129"/>
      <c r="CN468" s="129"/>
      <c r="CX468" s="129"/>
      <c r="DH468" s="129"/>
      <c r="DR468" s="129"/>
      <c r="EB468" s="129"/>
      <c r="EL468" s="129"/>
      <c r="EV468" s="129"/>
      <c r="FF468" s="129"/>
      <c r="FP468" s="129"/>
      <c r="FZ468" s="129"/>
      <c r="GJ468" s="129"/>
      <c r="GT468" s="129"/>
      <c r="HD468" s="129"/>
      <c r="HN468" s="129"/>
      <c r="HX468" s="129"/>
      <c r="IH468" s="129"/>
    </row>
    <row xmlns:x14ac="http://schemas.microsoft.com/office/spreadsheetml/2009/9/ac" r="469" s="3" customFormat="true" x14ac:dyDescent="0.25">
      <c r="A469" s="411"/>
      <c r="B469" s="129"/>
      <c r="L469" s="129"/>
      <c r="V469" s="129"/>
      <c r="AF469" s="129"/>
      <c r="AP469" s="129"/>
      <c r="AZ469" s="129"/>
      <c r="BA469" s="129"/>
      <c r="BB469" s="129"/>
      <c r="BC469" s="129"/>
      <c r="BD469" s="129"/>
      <c r="BE469" s="129"/>
      <c r="BF469" s="129"/>
      <c r="BG469" s="129"/>
      <c r="BJ469" s="129"/>
      <c r="BT469" s="129"/>
      <c r="CD469" s="129"/>
      <c r="CN469" s="129"/>
      <c r="CX469" s="129"/>
      <c r="DH469" s="129"/>
      <c r="DR469" s="129"/>
      <c r="EB469" s="129"/>
      <c r="EL469" s="129"/>
      <c r="EV469" s="129"/>
      <c r="FF469" s="129"/>
      <c r="FP469" s="129"/>
      <c r="FZ469" s="129"/>
      <c r="GJ469" s="129"/>
      <c r="GT469" s="129"/>
      <c r="HD469" s="129"/>
      <c r="HN469" s="129"/>
      <c r="HX469" s="129"/>
      <c r="IH469" s="129"/>
    </row>
    <row xmlns:x14ac="http://schemas.microsoft.com/office/spreadsheetml/2009/9/ac" r="470" s="3" customFormat="true" x14ac:dyDescent="0.25">
      <c r="A470" s="411"/>
      <c r="B470" s="129"/>
      <c r="L470" s="129"/>
      <c r="V470" s="129"/>
      <c r="AF470" s="129"/>
      <c r="AP470" s="129"/>
      <c r="AZ470" s="129"/>
      <c r="BA470" s="129"/>
      <c r="BB470" s="129"/>
      <c r="BC470" s="129"/>
      <c r="BD470" s="129"/>
      <c r="BE470" s="129"/>
      <c r="BF470" s="129"/>
      <c r="BG470" s="129"/>
      <c r="BJ470" s="129"/>
      <c r="BT470" s="129"/>
      <c r="CD470" s="129"/>
      <c r="CN470" s="129"/>
      <c r="CX470" s="129"/>
      <c r="DH470" s="129"/>
      <c r="DR470" s="129"/>
      <c r="EB470" s="129"/>
      <c r="EL470" s="129"/>
      <c r="EV470" s="129"/>
      <c r="FF470" s="129"/>
      <c r="FP470" s="129"/>
      <c r="FZ470" s="129"/>
      <c r="GJ470" s="129"/>
      <c r="GT470" s="129"/>
      <c r="HD470" s="129"/>
      <c r="HN470" s="129"/>
      <c r="HX470" s="129"/>
      <c r="IH470" s="129"/>
    </row>
    <row xmlns:x14ac="http://schemas.microsoft.com/office/spreadsheetml/2009/9/ac" r="471" s="3" customFormat="true" x14ac:dyDescent="0.25">
      <c r="A471" s="411"/>
      <c r="B471" s="129"/>
      <c r="L471" s="129"/>
      <c r="V471" s="129"/>
      <c r="AF471" s="129"/>
      <c r="AP471" s="129"/>
      <c r="AZ471" s="129"/>
      <c r="BA471" s="129"/>
      <c r="BB471" s="129"/>
      <c r="BC471" s="129"/>
      <c r="BD471" s="129"/>
      <c r="BE471" s="129"/>
      <c r="BF471" s="129"/>
      <c r="BG471" s="129"/>
      <c r="BJ471" s="129"/>
      <c r="BT471" s="129"/>
      <c r="CD471" s="129"/>
      <c r="CN471" s="129"/>
      <c r="CX471" s="129"/>
      <c r="DH471" s="129"/>
      <c r="DR471" s="129"/>
      <c r="EB471" s="129"/>
      <c r="EL471" s="129"/>
      <c r="EV471" s="129"/>
      <c r="FF471" s="129"/>
      <c r="FP471" s="129"/>
      <c r="FZ471" s="129"/>
      <c r="GJ471" s="129"/>
      <c r="GT471" s="129"/>
      <c r="HD471" s="129"/>
      <c r="HN471" s="129"/>
      <c r="HX471" s="129"/>
      <c r="IH471" s="129"/>
    </row>
    <row xmlns:x14ac="http://schemas.microsoft.com/office/spreadsheetml/2009/9/ac" r="472" s="3" customFormat="true" x14ac:dyDescent="0.25">
      <c r="A472" s="411"/>
      <c r="B472" s="129"/>
      <c r="L472" s="129"/>
      <c r="V472" s="129"/>
      <c r="AF472" s="129"/>
      <c r="AP472" s="129"/>
      <c r="AZ472" s="129"/>
      <c r="BA472" s="129"/>
      <c r="BB472" s="129"/>
      <c r="BC472" s="129"/>
      <c r="BD472" s="129"/>
      <c r="BE472" s="129"/>
      <c r="BF472" s="129"/>
      <c r="BG472" s="129"/>
      <c r="BJ472" s="129"/>
      <c r="BT472" s="129"/>
      <c r="CD472" s="129"/>
      <c r="CN472" s="129"/>
      <c r="CX472" s="129"/>
      <c r="DH472" s="129"/>
      <c r="DR472" s="129"/>
      <c r="EB472" s="129"/>
      <c r="EL472" s="129"/>
      <c r="EV472" s="129"/>
      <c r="FF472" s="129"/>
      <c r="FP472" s="129"/>
      <c r="FZ472" s="129"/>
      <c r="GJ472" s="129"/>
      <c r="GT472" s="129"/>
      <c r="HD472" s="129"/>
      <c r="HN472" s="129"/>
      <c r="HX472" s="129"/>
      <c r="IH472" s="129"/>
    </row>
    <row xmlns:x14ac="http://schemas.microsoft.com/office/spreadsheetml/2009/9/ac" r="473" s="3" customFormat="true" x14ac:dyDescent="0.25">
      <c r="A473" s="411"/>
      <c r="B473" s="129"/>
      <c r="L473" s="129"/>
      <c r="V473" s="129"/>
      <c r="AF473" s="129"/>
      <c r="AP473" s="129"/>
      <c r="AZ473" s="129"/>
      <c r="BA473" s="129"/>
      <c r="BB473" s="129"/>
      <c r="BC473" s="129"/>
      <c r="BD473" s="129"/>
      <c r="BE473" s="129"/>
      <c r="BF473" s="129"/>
      <c r="BG473" s="129"/>
      <c r="BJ473" s="129"/>
      <c r="BT473" s="129"/>
      <c r="CD473" s="129"/>
      <c r="CN473" s="129"/>
      <c r="CX473" s="129"/>
      <c r="DH473" s="129"/>
      <c r="DR473" s="129"/>
      <c r="EB473" s="129"/>
      <c r="EL473" s="129"/>
      <c r="EV473" s="129"/>
      <c r="FF473" s="129"/>
      <c r="FP473" s="129"/>
      <c r="FZ473" s="129"/>
      <c r="GJ473" s="129"/>
      <c r="GT473" s="129"/>
      <c r="HD473" s="129"/>
      <c r="HN473" s="129"/>
      <c r="HX473" s="129"/>
      <c r="IH473" s="129"/>
    </row>
    <row xmlns:x14ac="http://schemas.microsoft.com/office/spreadsheetml/2009/9/ac" r="474" s="3" customFormat="true" x14ac:dyDescent="0.25">
      <c r="A474" s="411"/>
      <c r="B474" s="129"/>
      <c r="L474" s="129"/>
      <c r="V474" s="129"/>
      <c r="AF474" s="129"/>
      <c r="AP474" s="129"/>
      <c r="AZ474" s="129"/>
      <c r="BA474" s="129"/>
      <c r="BB474" s="129"/>
      <c r="BC474" s="129"/>
      <c r="BD474" s="129"/>
      <c r="BE474" s="129"/>
      <c r="BF474" s="129"/>
      <c r="BG474" s="129"/>
      <c r="BJ474" s="129"/>
      <c r="BT474" s="129"/>
      <c r="CD474" s="129"/>
      <c r="CN474" s="129"/>
      <c r="CX474" s="129"/>
      <c r="DH474" s="129"/>
      <c r="DR474" s="129"/>
      <c r="EB474" s="129"/>
      <c r="EL474" s="129"/>
      <c r="EV474" s="129"/>
      <c r="FF474" s="129"/>
      <c r="FP474" s="129"/>
      <c r="FZ474" s="129"/>
      <c r="GJ474" s="129"/>
      <c r="GT474" s="129"/>
      <c r="HD474" s="129"/>
      <c r="HN474" s="129"/>
      <c r="HX474" s="129"/>
      <c r="IH474" s="129"/>
    </row>
    <row xmlns:x14ac="http://schemas.microsoft.com/office/spreadsheetml/2009/9/ac" r="475" s="3" customFormat="true" x14ac:dyDescent="0.25">
      <c r="A475" s="411"/>
      <c r="B475" s="129"/>
      <c r="L475" s="129"/>
      <c r="V475" s="129"/>
      <c r="AF475" s="129"/>
      <c r="AP475" s="129"/>
      <c r="AZ475" s="129"/>
      <c r="BA475" s="129"/>
      <c r="BB475" s="129"/>
      <c r="BC475" s="129"/>
      <c r="BD475" s="129"/>
      <c r="BE475" s="129"/>
      <c r="BF475" s="129"/>
      <c r="BG475" s="129"/>
      <c r="BJ475" s="129"/>
      <c r="BT475" s="129"/>
      <c r="CD475" s="129"/>
      <c r="CN475" s="129"/>
      <c r="CX475" s="129"/>
      <c r="DH475" s="129"/>
      <c r="DR475" s="129"/>
      <c r="EB475" s="129"/>
      <c r="EL475" s="129"/>
      <c r="EV475" s="129"/>
      <c r="FF475" s="129"/>
      <c r="FP475" s="129"/>
      <c r="FZ475" s="129"/>
      <c r="GJ475" s="129"/>
      <c r="GT475" s="129"/>
      <c r="HD475" s="129"/>
      <c r="HN475" s="129"/>
      <c r="HX475" s="129"/>
      <c r="IH475" s="129"/>
    </row>
    <row xmlns:x14ac="http://schemas.microsoft.com/office/spreadsheetml/2009/9/ac" r="476" s="3" customFormat="true" x14ac:dyDescent="0.25">
      <c r="A476" s="411"/>
      <c r="B476" s="129"/>
      <c r="L476" s="129"/>
      <c r="V476" s="129"/>
      <c r="AF476" s="129"/>
      <c r="AP476" s="129"/>
      <c r="AZ476" s="129"/>
      <c r="BA476" s="129"/>
      <c r="BB476" s="129"/>
      <c r="BC476" s="129"/>
      <c r="BD476" s="129"/>
      <c r="BE476" s="129"/>
      <c r="BF476" s="129"/>
      <c r="BG476" s="129"/>
      <c r="BJ476" s="129"/>
      <c r="BT476" s="129"/>
      <c r="CD476" s="129"/>
      <c r="CN476" s="129"/>
      <c r="CX476" s="129"/>
      <c r="DH476" s="129"/>
      <c r="DR476" s="129"/>
      <c r="EB476" s="129"/>
      <c r="EL476" s="129"/>
      <c r="EV476" s="129"/>
      <c r="FF476" s="129"/>
      <c r="FP476" s="129"/>
      <c r="FZ476" s="129"/>
      <c r="GJ476" s="129"/>
      <c r="GT476" s="129"/>
      <c r="HD476" s="129"/>
      <c r="HN476" s="129"/>
      <c r="HX476" s="129"/>
      <c r="IH476" s="129"/>
    </row>
    <row xmlns:x14ac="http://schemas.microsoft.com/office/spreadsheetml/2009/9/ac" r="477" s="3" customFormat="true" x14ac:dyDescent="0.25">
      <c r="A477" s="411"/>
      <c r="B477" s="129"/>
      <c r="L477" s="129"/>
      <c r="V477" s="129"/>
      <c r="AF477" s="129"/>
      <c r="AP477" s="129"/>
      <c r="AZ477" s="129"/>
      <c r="BA477" s="129"/>
      <c r="BB477" s="129"/>
      <c r="BC477" s="129"/>
      <c r="BD477" s="129"/>
      <c r="BE477" s="129"/>
      <c r="BF477" s="129"/>
      <c r="BG477" s="129"/>
      <c r="BJ477" s="129"/>
      <c r="BT477" s="129"/>
      <c r="CD477" s="129"/>
      <c r="CN477" s="129"/>
      <c r="CX477" s="129"/>
      <c r="DH477" s="129"/>
      <c r="DR477" s="129"/>
      <c r="EB477" s="129"/>
      <c r="EL477" s="129"/>
      <c r="EV477" s="129"/>
      <c r="FF477" s="129"/>
      <c r="FP477" s="129"/>
      <c r="FZ477" s="129"/>
      <c r="GJ477" s="129"/>
      <c r="GT477" s="129"/>
      <c r="HD477" s="129"/>
      <c r="HN477" s="129"/>
      <c r="HX477" s="129"/>
      <c r="IH477" s="129"/>
    </row>
    <row xmlns:x14ac="http://schemas.microsoft.com/office/spreadsheetml/2009/9/ac" r="478" s="3" customFormat="true" x14ac:dyDescent="0.25">
      <c r="A478" s="411"/>
      <c r="B478" s="129"/>
      <c r="L478" s="129"/>
      <c r="V478" s="129"/>
      <c r="AF478" s="129"/>
      <c r="AP478" s="129"/>
      <c r="AZ478" s="129"/>
      <c r="BA478" s="129"/>
      <c r="BB478" s="129"/>
      <c r="BC478" s="129"/>
      <c r="BD478" s="129"/>
      <c r="BE478" s="129"/>
      <c r="BF478" s="129"/>
      <c r="BG478" s="129"/>
      <c r="BJ478" s="129"/>
      <c r="BT478" s="129"/>
      <c r="CD478" s="129"/>
      <c r="CN478" s="129"/>
      <c r="CX478" s="129"/>
      <c r="DH478" s="129"/>
      <c r="DR478" s="129"/>
      <c r="EB478" s="129"/>
      <c r="EL478" s="129"/>
      <c r="EV478" s="129"/>
      <c r="FF478" s="129"/>
      <c r="FP478" s="129"/>
      <c r="FZ478" s="129"/>
      <c r="GJ478" s="129"/>
      <c r="GT478" s="129"/>
      <c r="HD478" s="129"/>
      <c r="HN478" s="129"/>
      <c r="HX478" s="129"/>
      <c r="IH478" s="129"/>
    </row>
    <row xmlns:x14ac="http://schemas.microsoft.com/office/spreadsheetml/2009/9/ac" r="479" s="3" customFormat="true" x14ac:dyDescent="0.25">
      <c r="A479" s="411"/>
      <c r="B479" s="129"/>
      <c r="L479" s="129"/>
      <c r="V479" s="129"/>
      <c r="AF479" s="129"/>
      <c r="AP479" s="129"/>
      <c r="AZ479" s="129"/>
      <c r="BA479" s="129"/>
      <c r="BB479" s="129"/>
      <c r="BC479" s="129"/>
      <c r="BD479" s="129"/>
      <c r="BE479" s="129"/>
      <c r="BF479" s="129"/>
      <c r="BG479" s="129"/>
      <c r="BJ479" s="129"/>
      <c r="BT479" s="129"/>
      <c r="CD479" s="129"/>
      <c r="CN479" s="129"/>
      <c r="CX479" s="129"/>
      <c r="DH479" s="129"/>
      <c r="DR479" s="129"/>
      <c r="EB479" s="129"/>
      <c r="EL479" s="129"/>
      <c r="EV479" s="129"/>
      <c r="FF479" s="129"/>
      <c r="FP479" s="129"/>
      <c r="FZ479" s="129"/>
      <c r="GJ479" s="129"/>
      <c r="GT479" s="129"/>
      <c r="HD479" s="129"/>
      <c r="HN479" s="129"/>
      <c r="HX479" s="129"/>
      <c r="IH479" s="129"/>
    </row>
    <row xmlns:x14ac="http://schemas.microsoft.com/office/spreadsheetml/2009/9/ac" r="480" s="3" customFormat="true" x14ac:dyDescent="0.25">
      <c r="A480" s="411"/>
      <c r="B480" s="129"/>
      <c r="L480" s="129"/>
      <c r="V480" s="129"/>
      <c r="AF480" s="129"/>
      <c r="AP480" s="129"/>
      <c r="AZ480" s="129"/>
      <c r="BA480" s="129"/>
      <c r="BB480" s="129"/>
      <c r="BC480" s="129"/>
      <c r="BD480" s="129"/>
      <c r="BE480" s="129"/>
      <c r="BF480" s="129"/>
      <c r="BG480" s="129"/>
      <c r="BJ480" s="129"/>
      <c r="BT480" s="129"/>
      <c r="CD480" s="129"/>
      <c r="CN480" s="129"/>
      <c r="CX480" s="129"/>
      <c r="DH480" s="129"/>
      <c r="DR480" s="129"/>
      <c r="EB480" s="129"/>
      <c r="EL480" s="129"/>
      <c r="EV480" s="129"/>
      <c r="FF480" s="129"/>
      <c r="FP480" s="129"/>
      <c r="FZ480" s="129"/>
      <c r="GJ480" s="129"/>
      <c r="GT480" s="129"/>
      <c r="HD480" s="129"/>
      <c r="HN480" s="129"/>
      <c r="HX480" s="129"/>
      <c r="IH480" s="129"/>
    </row>
    <row xmlns:x14ac="http://schemas.microsoft.com/office/spreadsheetml/2009/9/ac" r="481" s="3" customFormat="true" x14ac:dyDescent="0.25">
      <c r="A481" s="411"/>
      <c r="B481" s="129"/>
      <c r="L481" s="129"/>
      <c r="V481" s="129"/>
      <c r="AF481" s="129"/>
      <c r="AP481" s="129"/>
      <c r="AZ481" s="129"/>
      <c r="BA481" s="129"/>
      <c r="BB481" s="129"/>
      <c r="BC481" s="129"/>
      <c r="BD481" s="129"/>
      <c r="BE481" s="129"/>
      <c r="BF481" s="129"/>
      <c r="BG481" s="129"/>
      <c r="BJ481" s="129"/>
      <c r="BT481" s="129"/>
      <c r="CD481" s="129"/>
      <c r="CN481" s="129"/>
      <c r="CX481" s="129"/>
      <c r="DH481" s="129"/>
      <c r="DR481" s="129"/>
      <c r="EB481" s="129"/>
      <c r="EL481" s="129"/>
      <c r="EV481" s="129"/>
      <c r="FF481" s="129"/>
      <c r="FP481" s="129"/>
      <c r="FZ481" s="129"/>
      <c r="GJ481" s="129"/>
      <c r="GT481" s="129"/>
      <c r="HD481" s="129"/>
      <c r="HN481" s="129"/>
      <c r="HX481" s="129"/>
      <c r="IH481" s="129"/>
    </row>
    <row xmlns:x14ac="http://schemas.microsoft.com/office/spreadsheetml/2009/9/ac" r="482" s="3" customFormat="true" x14ac:dyDescent="0.25">
      <c r="A482" s="411"/>
      <c r="B482" s="129"/>
      <c r="L482" s="129"/>
      <c r="V482" s="129"/>
      <c r="AF482" s="129"/>
      <c r="AP482" s="129"/>
      <c r="AZ482" s="129"/>
      <c r="BA482" s="129"/>
      <c r="BB482" s="129"/>
      <c r="BC482" s="129"/>
      <c r="BD482" s="129"/>
      <c r="BE482" s="129"/>
      <c r="BF482" s="129"/>
      <c r="BG482" s="129"/>
      <c r="BJ482" s="129"/>
      <c r="BT482" s="129"/>
      <c r="CD482" s="129"/>
      <c r="CN482" s="129"/>
      <c r="CX482" s="129"/>
      <c r="DH482" s="129"/>
      <c r="DR482" s="129"/>
      <c r="EB482" s="129"/>
      <c r="EL482" s="129"/>
      <c r="EV482" s="129"/>
      <c r="FF482" s="129"/>
      <c r="FP482" s="129"/>
      <c r="FZ482" s="129"/>
      <c r="GJ482" s="129"/>
      <c r="GT482" s="129"/>
      <c r="HD482" s="129"/>
      <c r="HN482" s="129"/>
      <c r="HX482" s="129"/>
      <c r="IH482" s="129"/>
    </row>
    <row xmlns:x14ac="http://schemas.microsoft.com/office/spreadsheetml/2009/9/ac" r="483" s="3" customFormat="true" x14ac:dyDescent="0.25">
      <c r="A483" s="411"/>
      <c r="B483" s="129"/>
      <c r="L483" s="129"/>
      <c r="V483" s="129"/>
      <c r="AF483" s="129"/>
      <c r="AP483" s="129"/>
      <c r="AZ483" s="129"/>
      <c r="BA483" s="129"/>
      <c r="BB483" s="129"/>
      <c r="BC483" s="129"/>
      <c r="BD483" s="129"/>
      <c r="BE483" s="129"/>
      <c r="BF483" s="129"/>
      <c r="BG483" s="129"/>
      <c r="BJ483" s="129"/>
      <c r="BT483" s="129"/>
      <c r="CD483" s="129"/>
      <c r="CN483" s="129"/>
      <c r="CX483" s="129"/>
      <c r="DH483" s="129"/>
      <c r="DR483" s="129"/>
      <c r="EB483" s="129"/>
      <c r="EL483" s="129"/>
      <c r="EV483" s="129"/>
      <c r="FF483" s="129"/>
      <c r="FP483" s="129"/>
      <c r="FZ483" s="129"/>
      <c r="GJ483" s="129"/>
      <c r="GT483" s="129"/>
      <c r="HD483" s="129"/>
      <c r="HN483" s="129"/>
      <c r="HX483" s="129"/>
      <c r="IH483" s="129"/>
    </row>
    <row xmlns:x14ac="http://schemas.microsoft.com/office/spreadsheetml/2009/9/ac" r="484" s="3" customFormat="true" x14ac:dyDescent="0.25">
      <c r="A484" s="411"/>
      <c r="B484" s="129"/>
      <c r="L484" s="129"/>
      <c r="V484" s="129"/>
      <c r="AF484" s="129"/>
      <c r="AP484" s="129"/>
      <c r="AZ484" s="129"/>
      <c r="BA484" s="129"/>
      <c r="BB484" s="129"/>
      <c r="BC484" s="129"/>
      <c r="BD484" s="129"/>
      <c r="BE484" s="129"/>
      <c r="BF484" s="129"/>
      <c r="BG484" s="129"/>
      <c r="BJ484" s="129"/>
      <c r="BT484" s="129"/>
      <c r="CD484" s="129"/>
      <c r="CN484" s="129"/>
      <c r="CX484" s="129"/>
      <c r="DH484" s="129"/>
      <c r="DR484" s="129"/>
      <c r="EB484" s="129"/>
      <c r="EL484" s="129"/>
      <c r="EV484" s="129"/>
      <c r="FF484" s="129"/>
      <c r="FP484" s="129"/>
      <c r="FZ484" s="129"/>
      <c r="GJ484" s="129"/>
      <c r="GT484" s="129"/>
      <c r="HD484" s="129"/>
      <c r="HN484" s="129"/>
      <c r="HX484" s="129"/>
      <c r="IH484" s="129"/>
    </row>
    <row xmlns:x14ac="http://schemas.microsoft.com/office/spreadsheetml/2009/9/ac" r="485" s="3" customFormat="true" x14ac:dyDescent="0.25">
      <c r="A485" s="411"/>
      <c r="B485" s="129"/>
      <c r="L485" s="129"/>
      <c r="V485" s="129"/>
      <c r="AF485" s="129"/>
      <c r="AP485" s="129"/>
      <c r="AZ485" s="129"/>
      <c r="BA485" s="129"/>
      <c r="BB485" s="129"/>
      <c r="BC485" s="129"/>
      <c r="BD485" s="129"/>
      <c r="BE485" s="129"/>
      <c r="BF485" s="129"/>
      <c r="BG485" s="129"/>
      <c r="BJ485" s="129"/>
      <c r="BT485" s="129"/>
      <c r="CD485" s="129"/>
      <c r="CN485" s="129"/>
      <c r="CX485" s="129"/>
      <c r="DH485" s="129"/>
      <c r="DR485" s="129"/>
      <c r="EB485" s="129"/>
      <c r="EL485" s="129"/>
      <c r="EV485" s="129"/>
      <c r="FF485" s="129"/>
      <c r="FP485" s="129"/>
      <c r="FZ485" s="129"/>
      <c r="GJ485" s="129"/>
      <c r="GT485" s="129"/>
      <c r="HD485" s="129"/>
      <c r="HN485" s="129"/>
      <c r="HX485" s="129"/>
      <c r="IH485" s="129"/>
    </row>
    <row xmlns:x14ac="http://schemas.microsoft.com/office/spreadsheetml/2009/9/ac" r="486" s="3" customFormat="true" x14ac:dyDescent="0.25">
      <c r="A486" s="411"/>
      <c r="B486" s="129"/>
      <c r="L486" s="129"/>
      <c r="V486" s="129"/>
      <c r="AF486" s="129"/>
      <c r="AP486" s="129"/>
      <c r="AZ486" s="129"/>
      <c r="BA486" s="129"/>
      <c r="BB486" s="129"/>
      <c r="BC486" s="129"/>
      <c r="BD486" s="129"/>
      <c r="BE486" s="129"/>
      <c r="BF486" s="129"/>
      <c r="BG486" s="129"/>
      <c r="BJ486" s="129"/>
      <c r="BT486" s="129"/>
      <c r="CD486" s="129"/>
      <c r="CN486" s="129"/>
      <c r="CX486" s="129"/>
      <c r="DH486" s="129"/>
      <c r="DR486" s="129"/>
      <c r="EB486" s="129"/>
      <c r="EL486" s="129"/>
      <c r="EV486" s="129"/>
      <c r="FF486" s="129"/>
      <c r="FP486" s="129"/>
      <c r="FZ486" s="129"/>
      <c r="GJ486" s="129"/>
      <c r="GT486" s="129"/>
      <c r="HD486" s="129"/>
      <c r="HN486" s="129"/>
      <c r="HX486" s="129"/>
      <c r="IH486" s="129"/>
    </row>
    <row xmlns:x14ac="http://schemas.microsoft.com/office/spreadsheetml/2009/9/ac" r="487" s="3" customFormat="true" x14ac:dyDescent="0.25">
      <c r="A487" s="411"/>
      <c r="B487" s="129"/>
      <c r="L487" s="129"/>
      <c r="V487" s="129"/>
      <c r="AF487" s="129"/>
      <c r="AP487" s="129"/>
      <c r="AZ487" s="129"/>
      <c r="BA487" s="129"/>
      <c r="BB487" s="129"/>
      <c r="BC487" s="129"/>
      <c r="BD487" s="129"/>
      <c r="BE487" s="129"/>
      <c r="BF487" s="129"/>
      <c r="BG487" s="129"/>
      <c r="BJ487" s="129"/>
      <c r="BT487" s="129"/>
      <c r="CD487" s="129"/>
      <c r="CN487" s="129"/>
      <c r="CX487" s="129"/>
      <c r="DH487" s="129"/>
      <c r="DR487" s="129"/>
      <c r="EB487" s="129"/>
      <c r="EL487" s="129"/>
      <c r="EV487" s="129"/>
      <c r="FF487" s="129"/>
      <c r="FP487" s="129"/>
      <c r="FZ487" s="129"/>
      <c r="GJ487" s="129"/>
      <c r="GT487" s="129"/>
      <c r="HD487" s="129"/>
      <c r="HN487" s="129"/>
      <c r="HX487" s="129"/>
      <c r="IH487" s="129"/>
    </row>
    <row xmlns:x14ac="http://schemas.microsoft.com/office/spreadsheetml/2009/9/ac" r="488" s="3" customFormat="true" x14ac:dyDescent="0.25">
      <c r="A488" s="411"/>
      <c r="B488" s="129"/>
      <c r="L488" s="129"/>
      <c r="V488" s="129"/>
      <c r="AF488" s="129"/>
      <c r="AP488" s="129"/>
      <c r="AZ488" s="129"/>
      <c r="BA488" s="129"/>
      <c r="BB488" s="129"/>
      <c r="BC488" s="129"/>
      <c r="BD488" s="129"/>
      <c r="BE488" s="129"/>
      <c r="BF488" s="129"/>
      <c r="BG488" s="129"/>
      <c r="BJ488" s="129"/>
      <c r="BT488" s="129"/>
      <c r="CD488" s="129"/>
      <c r="CN488" s="129"/>
      <c r="CX488" s="129"/>
      <c r="DH488" s="129"/>
      <c r="DR488" s="129"/>
      <c r="EB488" s="129"/>
      <c r="EL488" s="129"/>
      <c r="EV488" s="129"/>
      <c r="FF488" s="129"/>
      <c r="FP488" s="129"/>
      <c r="FZ488" s="129"/>
      <c r="GJ488" s="129"/>
      <c r="GT488" s="129"/>
      <c r="HD488" s="129"/>
      <c r="HN488" s="129"/>
      <c r="HX488" s="129"/>
      <c r="IH488" s="129"/>
    </row>
    <row xmlns:x14ac="http://schemas.microsoft.com/office/spreadsheetml/2009/9/ac" r="489" s="3" customFormat="true" x14ac:dyDescent="0.25">
      <c r="A489" s="411"/>
      <c r="B489" s="129"/>
      <c r="L489" s="129"/>
      <c r="V489" s="129"/>
      <c r="AF489" s="129"/>
      <c r="AP489" s="129"/>
      <c r="AZ489" s="129"/>
      <c r="BA489" s="129"/>
      <c r="BB489" s="129"/>
      <c r="BC489" s="129"/>
      <c r="BD489" s="129"/>
      <c r="BE489" s="129"/>
      <c r="BF489" s="129"/>
      <c r="BG489" s="129"/>
      <c r="BJ489" s="129"/>
      <c r="BT489" s="129"/>
      <c r="CD489" s="129"/>
      <c r="CN489" s="129"/>
      <c r="CX489" s="129"/>
      <c r="DH489" s="129"/>
      <c r="DR489" s="129"/>
      <c r="EB489" s="129"/>
      <c r="EL489" s="129"/>
      <c r="EV489" s="129"/>
      <c r="FF489" s="129"/>
      <c r="FP489" s="129"/>
      <c r="FZ489" s="129"/>
      <c r="GJ489" s="129"/>
      <c r="GT489" s="129"/>
      <c r="HD489" s="129"/>
      <c r="HN489" s="129"/>
      <c r="HX489" s="129"/>
      <c r="IH489" s="129"/>
    </row>
    <row xmlns:x14ac="http://schemas.microsoft.com/office/spreadsheetml/2009/9/ac" r="490" s="3" customFormat="true" x14ac:dyDescent="0.25">
      <c r="A490" s="411"/>
      <c r="B490" s="129"/>
      <c r="L490" s="129"/>
      <c r="V490" s="129"/>
      <c r="AF490" s="129"/>
      <c r="AP490" s="129"/>
      <c r="AZ490" s="129"/>
      <c r="BA490" s="129"/>
      <c r="BB490" s="129"/>
      <c r="BC490" s="129"/>
      <c r="BD490" s="129"/>
      <c r="BE490" s="129"/>
      <c r="BF490" s="129"/>
      <c r="BG490" s="129"/>
      <c r="BJ490" s="129"/>
      <c r="BT490" s="129"/>
      <c r="CD490" s="129"/>
      <c r="CN490" s="129"/>
      <c r="CX490" s="129"/>
      <c r="DH490" s="129"/>
      <c r="DR490" s="129"/>
      <c r="EB490" s="129"/>
      <c r="EL490" s="129"/>
      <c r="EV490" s="129"/>
      <c r="FF490" s="129"/>
      <c r="FP490" s="129"/>
      <c r="FZ490" s="129"/>
      <c r="GJ490" s="129"/>
      <c r="GT490" s="129"/>
      <c r="HD490" s="129"/>
      <c r="HN490" s="129"/>
      <c r="HX490" s="129"/>
      <c r="IH490" s="129"/>
    </row>
    <row xmlns:x14ac="http://schemas.microsoft.com/office/spreadsheetml/2009/9/ac" r="491" s="3" customFormat="true" x14ac:dyDescent="0.25">
      <c r="A491" s="411"/>
      <c r="B491" s="129"/>
      <c r="L491" s="129"/>
      <c r="V491" s="129"/>
      <c r="AF491" s="129"/>
      <c r="AP491" s="129"/>
      <c r="AZ491" s="129"/>
      <c r="BA491" s="129"/>
      <c r="BB491" s="129"/>
      <c r="BC491" s="129"/>
      <c r="BD491" s="129"/>
      <c r="BE491" s="129"/>
      <c r="BF491" s="129"/>
      <c r="BG491" s="129"/>
      <c r="BJ491" s="129"/>
      <c r="BT491" s="129"/>
      <c r="CD491" s="129"/>
      <c r="CN491" s="129"/>
      <c r="CX491" s="129"/>
      <c r="DH491" s="129"/>
      <c r="DR491" s="129"/>
      <c r="EB491" s="129"/>
      <c r="EL491" s="129"/>
      <c r="EV491" s="129"/>
      <c r="FF491" s="129"/>
      <c r="FP491" s="129"/>
      <c r="FZ491" s="129"/>
      <c r="GJ491" s="129"/>
      <c r="GT491" s="129"/>
      <c r="HD491" s="129"/>
      <c r="HN491" s="129"/>
      <c r="HX491" s="129"/>
      <c r="IH491" s="129"/>
    </row>
    <row xmlns:x14ac="http://schemas.microsoft.com/office/spreadsheetml/2009/9/ac" r="492" s="3" customFormat="true" x14ac:dyDescent="0.25">
      <c r="A492" s="411"/>
      <c r="B492" s="129"/>
      <c r="L492" s="129"/>
      <c r="V492" s="129"/>
      <c r="AF492" s="129"/>
      <c r="AP492" s="129"/>
      <c r="AZ492" s="129"/>
      <c r="BA492" s="129"/>
      <c r="BB492" s="129"/>
      <c r="BC492" s="129"/>
      <c r="BD492" s="129"/>
      <c r="BE492" s="129"/>
      <c r="BF492" s="129"/>
      <c r="BG492" s="129"/>
      <c r="BJ492" s="129"/>
      <c r="BT492" s="129"/>
      <c r="CD492" s="129"/>
      <c r="CN492" s="129"/>
      <c r="CX492" s="129"/>
      <c r="DH492" s="129"/>
      <c r="DR492" s="129"/>
      <c r="EB492" s="129"/>
      <c r="EL492" s="129"/>
      <c r="EV492" s="129"/>
      <c r="FF492" s="129"/>
      <c r="FP492" s="129"/>
      <c r="FZ492" s="129"/>
      <c r="GJ492" s="129"/>
      <c r="GT492" s="129"/>
      <c r="HD492" s="129"/>
      <c r="HN492" s="129"/>
      <c r="HX492" s="129"/>
      <c r="IH492" s="129"/>
    </row>
    <row xmlns:x14ac="http://schemas.microsoft.com/office/spreadsheetml/2009/9/ac" r="493" s="3" customFormat="true" x14ac:dyDescent="0.25">
      <c r="A493" s="411"/>
      <c r="B493" s="129"/>
      <c r="L493" s="129"/>
      <c r="V493" s="129"/>
      <c r="AF493" s="129"/>
      <c r="AP493" s="129"/>
      <c r="AZ493" s="129"/>
      <c r="BA493" s="129"/>
      <c r="BB493" s="129"/>
      <c r="BC493" s="129"/>
      <c r="BD493" s="129"/>
      <c r="BE493" s="129"/>
      <c r="BF493" s="129"/>
      <c r="BG493" s="129"/>
      <c r="BJ493" s="129"/>
      <c r="BT493" s="129"/>
      <c r="CD493" s="129"/>
      <c r="CN493" s="129"/>
      <c r="CX493" s="129"/>
      <c r="DH493" s="129"/>
      <c r="DR493" s="129"/>
      <c r="EB493" s="129"/>
      <c r="EL493" s="129"/>
      <c r="EV493" s="129"/>
      <c r="FF493" s="129"/>
      <c r="FP493" s="129"/>
      <c r="FZ493" s="129"/>
      <c r="GJ493" s="129"/>
      <c r="GT493" s="129"/>
      <c r="HD493" s="129"/>
      <c r="HN493" s="129"/>
      <c r="HX493" s="129"/>
      <c r="IH493" s="129"/>
    </row>
    <row xmlns:x14ac="http://schemas.microsoft.com/office/spreadsheetml/2009/9/ac" r="494" s="3" customFormat="true" x14ac:dyDescent="0.25">
      <c r="A494" s="411"/>
      <c r="B494" s="129"/>
      <c r="L494" s="129"/>
      <c r="V494" s="129"/>
      <c r="AF494" s="129"/>
      <c r="AP494" s="129"/>
      <c r="AZ494" s="129"/>
      <c r="BA494" s="129"/>
      <c r="BB494" s="129"/>
      <c r="BC494" s="129"/>
      <c r="BD494" s="129"/>
      <c r="BE494" s="129"/>
      <c r="BF494" s="129"/>
      <c r="BG494" s="129"/>
      <c r="BJ494" s="129"/>
      <c r="BT494" s="129"/>
      <c r="CD494" s="129"/>
      <c r="CN494" s="129"/>
      <c r="CX494" s="129"/>
      <c r="DH494" s="129"/>
      <c r="DR494" s="129"/>
      <c r="EB494" s="129"/>
      <c r="EL494" s="129"/>
      <c r="EV494" s="129"/>
      <c r="FF494" s="129"/>
      <c r="FP494" s="129"/>
      <c r="FZ494" s="129"/>
      <c r="GJ494" s="129"/>
      <c r="GT494" s="129"/>
      <c r="HD494" s="129"/>
      <c r="HN494" s="129"/>
      <c r="HX494" s="129"/>
      <c r="IH494" s="129"/>
    </row>
    <row xmlns:x14ac="http://schemas.microsoft.com/office/spreadsheetml/2009/9/ac" r="495" s="3" customFormat="true" x14ac:dyDescent="0.25">
      <c r="A495" s="411"/>
      <c r="B495" s="129"/>
      <c r="L495" s="129"/>
      <c r="V495" s="129"/>
      <c r="AF495" s="129"/>
      <c r="AP495" s="129"/>
      <c r="AZ495" s="129"/>
      <c r="BA495" s="129"/>
      <c r="BB495" s="129"/>
      <c r="BC495" s="129"/>
      <c r="BD495" s="129"/>
      <c r="BE495" s="129"/>
      <c r="BF495" s="129"/>
      <c r="BG495" s="129"/>
      <c r="BJ495" s="129"/>
      <c r="BT495" s="129"/>
      <c r="CD495" s="129"/>
      <c r="CN495" s="129"/>
      <c r="CX495" s="129"/>
      <c r="DH495" s="129"/>
      <c r="DR495" s="129"/>
      <c r="EB495" s="129"/>
      <c r="EL495" s="129"/>
      <c r="EV495" s="129"/>
      <c r="FF495" s="129"/>
      <c r="FP495" s="129"/>
      <c r="FZ495" s="129"/>
      <c r="GJ495" s="129"/>
      <c r="GT495" s="129"/>
      <c r="HD495" s="129"/>
      <c r="HN495" s="129"/>
      <c r="HX495" s="129"/>
      <c r="IH495" s="129"/>
    </row>
    <row xmlns:x14ac="http://schemas.microsoft.com/office/spreadsheetml/2009/9/ac" r="496" s="3" customFormat="true" x14ac:dyDescent="0.25">
      <c r="A496" s="411"/>
      <c r="B496" s="129"/>
      <c r="L496" s="129"/>
      <c r="V496" s="129"/>
      <c r="AF496" s="129"/>
      <c r="AP496" s="129"/>
      <c r="AZ496" s="129"/>
      <c r="BA496" s="129"/>
      <c r="BB496" s="129"/>
      <c r="BC496" s="129"/>
      <c r="BD496" s="129"/>
      <c r="BE496" s="129"/>
      <c r="BF496" s="129"/>
      <c r="BG496" s="129"/>
      <c r="BJ496" s="129"/>
      <c r="BT496" s="129"/>
      <c r="CD496" s="129"/>
      <c r="CN496" s="129"/>
      <c r="CX496" s="129"/>
      <c r="DH496" s="129"/>
      <c r="DR496" s="129"/>
      <c r="EB496" s="129"/>
      <c r="EL496" s="129"/>
      <c r="EV496" s="129"/>
      <c r="FF496" s="129"/>
      <c r="FP496" s="129"/>
      <c r="FZ496" s="129"/>
      <c r="GJ496" s="129"/>
      <c r="GT496" s="129"/>
      <c r="HD496" s="129"/>
      <c r="HN496" s="129"/>
      <c r="HX496" s="129"/>
      <c r="IH496" s="129"/>
    </row>
    <row xmlns:x14ac="http://schemas.microsoft.com/office/spreadsheetml/2009/9/ac" r="497" s="3" customFormat="true" x14ac:dyDescent="0.25">
      <c r="A497" s="411"/>
      <c r="B497" s="129"/>
      <c r="L497" s="129"/>
      <c r="V497" s="129"/>
      <c r="AF497" s="129"/>
      <c r="AP497" s="129"/>
      <c r="AZ497" s="129"/>
      <c r="BA497" s="129"/>
      <c r="BB497" s="129"/>
      <c r="BC497" s="129"/>
      <c r="BD497" s="129"/>
      <c r="BE497" s="129"/>
      <c r="BF497" s="129"/>
      <c r="BG497" s="129"/>
      <c r="BJ497" s="129"/>
      <c r="BT497" s="129"/>
      <c r="CD497" s="129"/>
      <c r="CN497" s="129"/>
      <c r="CX497" s="129"/>
      <c r="DH497" s="129"/>
      <c r="DR497" s="129"/>
      <c r="EB497" s="129"/>
      <c r="EL497" s="129"/>
      <c r="EV497" s="129"/>
      <c r="FF497" s="129"/>
      <c r="FP497" s="129"/>
      <c r="FZ497" s="129"/>
      <c r="GJ497" s="129"/>
      <c r="GT497" s="129"/>
      <c r="HD497" s="129"/>
      <c r="HN497" s="129"/>
      <c r="HX497" s="129"/>
      <c r="IH497" s="129"/>
    </row>
    <row xmlns:x14ac="http://schemas.microsoft.com/office/spreadsheetml/2009/9/ac" r="498" s="3" customFormat="true" x14ac:dyDescent="0.25">
      <c r="A498" s="411"/>
      <c r="B498" s="129"/>
      <c r="L498" s="129"/>
      <c r="V498" s="129"/>
      <c r="AF498" s="129"/>
      <c r="AP498" s="129"/>
      <c r="AZ498" s="129"/>
      <c r="BA498" s="129"/>
      <c r="BB498" s="129"/>
      <c r="BC498" s="129"/>
      <c r="BD498" s="129"/>
      <c r="BE498" s="129"/>
      <c r="BF498" s="129"/>
      <c r="BG498" s="129"/>
      <c r="BJ498" s="129"/>
      <c r="BT498" s="129"/>
      <c r="CD498" s="129"/>
      <c r="CN498" s="129"/>
      <c r="CX498" s="129"/>
      <c r="DH498" s="129"/>
      <c r="DR498" s="129"/>
      <c r="EB498" s="129"/>
      <c r="EL498" s="129"/>
      <c r="EV498" s="129"/>
      <c r="FF498" s="129"/>
      <c r="FP498" s="129"/>
      <c r="FZ498" s="129"/>
      <c r="GJ498" s="129"/>
      <c r="GT498" s="129"/>
      <c r="HD498" s="129"/>
      <c r="HN498" s="129"/>
      <c r="HX498" s="129"/>
      <c r="IH498" s="129"/>
    </row>
    <row xmlns:x14ac="http://schemas.microsoft.com/office/spreadsheetml/2009/9/ac" r="499" s="3" customFormat="true" x14ac:dyDescent="0.25">
      <c r="A499" s="411"/>
      <c r="B499" s="129"/>
      <c r="L499" s="129"/>
      <c r="V499" s="129"/>
      <c r="AF499" s="129"/>
      <c r="AP499" s="129"/>
      <c r="AZ499" s="129"/>
      <c r="BA499" s="129"/>
      <c r="BB499" s="129"/>
      <c r="BC499" s="129"/>
      <c r="BD499" s="129"/>
      <c r="BE499" s="129"/>
      <c r="BF499" s="129"/>
      <c r="BG499" s="129"/>
      <c r="BJ499" s="129"/>
      <c r="BT499" s="129"/>
      <c r="CD499" s="129"/>
      <c r="CN499" s="129"/>
      <c r="CX499" s="129"/>
      <c r="DH499" s="129"/>
      <c r="DR499" s="129"/>
      <c r="EB499" s="129"/>
      <c r="EL499" s="129"/>
      <c r="EV499" s="129"/>
      <c r="FF499" s="129"/>
      <c r="FP499" s="129"/>
      <c r="FZ499" s="129"/>
      <c r="GJ499" s="129"/>
      <c r="GT499" s="129"/>
      <c r="HD499" s="129"/>
      <c r="HN499" s="129"/>
      <c r="HX499" s="129"/>
      <c r="IH499" s="129"/>
    </row>
    <row xmlns:x14ac="http://schemas.microsoft.com/office/spreadsheetml/2009/9/ac" r="500" s="3" customFormat="true" x14ac:dyDescent="0.25">
      <c r="A500" s="411"/>
      <c r="B500" s="129"/>
      <c r="L500" s="129"/>
      <c r="V500" s="129"/>
      <c r="AF500" s="129"/>
      <c r="AP500" s="129"/>
      <c r="AZ500" s="129"/>
      <c r="BA500" s="129"/>
      <c r="BB500" s="129"/>
      <c r="BC500" s="129"/>
      <c r="BD500" s="129"/>
      <c r="BE500" s="129"/>
      <c r="BF500" s="129"/>
      <c r="BG500" s="129"/>
      <c r="BJ500" s="129"/>
      <c r="BT500" s="129"/>
      <c r="CD500" s="129"/>
      <c r="CN500" s="129"/>
      <c r="CX500" s="129"/>
      <c r="DH500" s="129"/>
      <c r="DR500" s="129"/>
      <c r="EB500" s="129"/>
      <c r="EL500" s="129"/>
      <c r="EV500" s="129"/>
      <c r="FF500" s="129"/>
      <c r="FP500" s="129"/>
      <c r="FZ500" s="129"/>
      <c r="GJ500" s="129"/>
      <c r="GT500" s="129"/>
      <c r="HD500" s="129"/>
      <c r="HN500" s="129"/>
      <c r="HX500" s="129"/>
      <c r="IH500" s="129"/>
    </row>
    <row xmlns:x14ac="http://schemas.microsoft.com/office/spreadsheetml/2009/9/ac" r="501" s="3" customFormat="true" x14ac:dyDescent="0.25">
      <c r="A501" s="411"/>
      <c r="B501" s="129"/>
      <c r="L501" s="129"/>
      <c r="V501" s="129"/>
      <c r="AF501" s="129"/>
      <c r="AP501" s="129"/>
      <c r="AZ501" s="129"/>
      <c r="BA501" s="129"/>
      <c r="BB501" s="129"/>
      <c r="BC501" s="129"/>
      <c r="BD501" s="129"/>
      <c r="BE501" s="129"/>
      <c r="BF501" s="129"/>
      <c r="BG501" s="129"/>
      <c r="BJ501" s="129"/>
      <c r="BT501" s="129"/>
      <c r="CD501" s="129"/>
      <c r="CN501" s="129"/>
      <c r="CX501" s="129"/>
      <c r="DH501" s="129"/>
      <c r="DR501" s="129"/>
      <c r="EB501" s="129"/>
      <c r="EL501" s="129"/>
      <c r="EV501" s="129"/>
      <c r="FF501" s="129"/>
      <c r="FP501" s="129"/>
      <c r="FZ501" s="129"/>
      <c r="GJ501" s="129"/>
      <c r="GT501" s="129"/>
      <c r="HD501" s="129"/>
      <c r="HN501" s="129"/>
      <c r="HX501" s="129"/>
      <c r="IH501" s="129"/>
    </row>
    <row xmlns:x14ac="http://schemas.microsoft.com/office/spreadsheetml/2009/9/ac" r="502" s="3" customFormat="true" x14ac:dyDescent="0.25">
      <c r="A502" s="411"/>
      <c r="B502" s="129"/>
      <c r="L502" s="129"/>
      <c r="V502" s="129"/>
      <c r="AF502" s="129"/>
      <c r="AP502" s="129"/>
      <c r="AZ502" s="129"/>
      <c r="BA502" s="129"/>
      <c r="BB502" s="129"/>
      <c r="BC502" s="129"/>
      <c r="BD502" s="129"/>
      <c r="BE502" s="129"/>
      <c r="BF502" s="129"/>
      <c r="BG502" s="129"/>
      <c r="BJ502" s="129"/>
      <c r="BT502" s="129"/>
      <c r="CD502" s="129"/>
      <c r="CN502" s="129"/>
      <c r="CX502" s="129"/>
      <c r="DH502" s="129"/>
      <c r="DR502" s="129"/>
      <c r="EB502" s="129"/>
      <c r="EL502" s="129"/>
      <c r="EV502" s="129"/>
      <c r="FF502" s="129"/>
      <c r="FP502" s="129"/>
      <c r="FZ502" s="129"/>
      <c r="GJ502" s="129"/>
      <c r="GT502" s="129"/>
      <c r="HD502" s="129"/>
      <c r="HN502" s="129"/>
      <c r="HX502" s="129"/>
      <c r="IH502" s="129"/>
    </row>
    <row xmlns:x14ac="http://schemas.microsoft.com/office/spreadsheetml/2009/9/ac" r="503" s="3" customFormat="true" x14ac:dyDescent="0.25">
      <c r="A503" s="411"/>
      <c r="B503" s="129"/>
      <c r="L503" s="129"/>
      <c r="V503" s="129"/>
      <c r="AF503" s="129"/>
      <c r="AP503" s="129"/>
      <c r="AZ503" s="129"/>
      <c r="BA503" s="129"/>
      <c r="BB503" s="129"/>
      <c r="BC503" s="129"/>
      <c r="BD503" s="129"/>
      <c r="BE503" s="129"/>
      <c r="BF503" s="129"/>
      <c r="BG503" s="129"/>
      <c r="BJ503" s="129"/>
      <c r="BT503" s="129"/>
      <c r="CD503" s="129"/>
      <c r="CN503" s="129"/>
      <c r="CX503" s="129"/>
      <c r="DH503" s="129"/>
      <c r="DR503" s="129"/>
      <c r="EB503" s="129"/>
      <c r="EL503" s="129"/>
      <c r="EV503" s="129"/>
      <c r="FF503" s="129"/>
      <c r="FP503" s="129"/>
      <c r="FZ503" s="129"/>
      <c r="GJ503" s="129"/>
      <c r="GT503" s="129"/>
      <c r="HD503" s="129"/>
      <c r="HN503" s="129"/>
      <c r="HX503" s="129"/>
      <c r="IH503" s="129"/>
    </row>
    <row xmlns:x14ac="http://schemas.microsoft.com/office/spreadsheetml/2009/9/ac" r="504" s="3" customFormat="true" x14ac:dyDescent="0.25">
      <c r="A504" s="411"/>
      <c r="B504" s="129"/>
      <c r="L504" s="129"/>
      <c r="V504" s="129"/>
      <c r="AF504" s="129"/>
      <c r="AP504" s="129"/>
      <c r="AZ504" s="129"/>
      <c r="BA504" s="129"/>
      <c r="BB504" s="129"/>
      <c r="BC504" s="129"/>
      <c r="BD504" s="129"/>
      <c r="BE504" s="129"/>
      <c r="BF504" s="129"/>
      <c r="BG504" s="129"/>
      <c r="BJ504" s="129"/>
      <c r="BT504" s="129"/>
      <c r="CD504" s="129"/>
      <c r="CN504" s="129"/>
      <c r="CX504" s="129"/>
      <c r="DH504" s="129"/>
      <c r="DR504" s="129"/>
      <c r="EB504" s="129"/>
      <c r="EL504" s="129"/>
      <c r="EV504" s="129"/>
      <c r="FF504" s="129"/>
      <c r="FP504" s="129"/>
      <c r="FZ504" s="129"/>
      <c r="GJ504" s="129"/>
      <c r="GT504" s="129"/>
      <c r="HD504" s="129"/>
      <c r="HN504" s="129"/>
      <c r="HX504" s="129"/>
      <c r="IH504" s="129"/>
    </row>
    <row xmlns:x14ac="http://schemas.microsoft.com/office/spreadsheetml/2009/9/ac" r="505" s="3" customFormat="true" x14ac:dyDescent="0.25">
      <c r="A505" s="411"/>
      <c r="B505" s="129"/>
      <c r="L505" s="129"/>
      <c r="V505" s="129"/>
      <c r="AF505" s="129"/>
      <c r="AP505" s="129"/>
      <c r="AZ505" s="129"/>
      <c r="BA505" s="129"/>
      <c r="BB505" s="129"/>
      <c r="BC505" s="129"/>
      <c r="BD505" s="129"/>
      <c r="BE505" s="129"/>
      <c r="BF505" s="129"/>
      <c r="BG505" s="129"/>
      <c r="BJ505" s="129"/>
      <c r="BT505" s="129"/>
      <c r="CD505" s="129"/>
      <c r="CN505" s="129"/>
      <c r="CX505" s="129"/>
      <c r="DH505" s="129"/>
      <c r="DR505" s="129"/>
      <c r="EB505" s="129"/>
      <c r="EL505" s="129"/>
      <c r="EV505" s="129"/>
      <c r="FF505" s="129"/>
      <c r="FP505" s="129"/>
      <c r="FZ505" s="129"/>
      <c r="GJ505" s="129"/>
      <c r="GT505" s="129"/>
      <c r="HD505" s="129"/>
      <c r="HN505" s="129"/>
      <c r="HX505" s="129"/>
      <c r="IH505" s="129"/>
    </row>
    <row xmlns:x14ac="http://schemas.microsoft.com/office/spreadsheetml/2009/9/ac" r="506" s="3" customFormat="true" x14ac:dyDescent="0.25">
      <c r="A506" s="411"/>
      <c r="B506" s="129"/>
      <c r="L506" s="129"/>
      <c r="V506" s="129"/>
      <c r="AF506" s="129"/>
      <c r="AP506" s="129"/>
      <c r="AZ506" s="129"/>
      <c r="BA506" s="129"/>
      <c r="BB506" s="129"/>
      <c r="BC506" s="129"/>
      <c r="BD506" s="129"/>
      <c r="BE506" s="129"/>
      <c r="BF506" s="129"/>
      <c r="BG506" s="129"/>
      <c r="BJ506" s="129"/>
      <c r="BT506" s="129"/>
      <c r="CD506" s="129"/>
      <c r="CN506" s="129"/>
      <c r="CX506" s="129"/>
      <c r="DH506" s="129"/>
      <c r="DR506" s="129"/>
      <c r="EB506" s="129"/>
      <c r="EL506" s="129"/>
      <c r="EV506" s="129"/>
      <c r="FF506" s="129"/>
      <c r="FP506" s="129"/>
      <c r="FZ506" s="129"/>
      <c r="GJ506" s="129"/>
      <c r="GT506" s="129"/>
      <c r="HD506" s="129"/>
      <c r="HN506" s="129"/>
      <c r="HX506" s="129"/>
      <c r="IH506" s="129"/>
    </row>
    <row xmlns:x14ac="http://schemas.microsoft.com/office/spreadsheetml/2009/9/ac" r="507" s="3" customFormat="true" x14ac:dyDescent="0.25">
      <c r="A507" s="411"/>
      <c r="B507" s="129"/>
      <c r="L507" s="129"/>
      <c r="V507" s="129"/>
      <c r="AF507" s="129"/>
      <c r="AP507" s="129"/>
      <c r="AZ507" s="129"/>
      <c r="BA507" s="129"/>
      <c r="BB507" s="129"/>
      <c r="BC507" s="129"/>
      <c r="BD507" s="129"/>
      <c r="BE507" s="129"/>
      <c r="BF507" s="129"/>
      <c r="BG507" s="129"/>
      <c r="BJ507" s="129"/>
      <c r="BT507" s="129"/>
      <c r="CD507" s="129"/>
      <c r="CN507" s="129"/>
      <c r="CX507" s="129"/>
      <c r="DH507" s="129"/>
      <c r="DR507" s="129"/>
      <c r="EB507" s="129"/>
      <c r="EL507" s="129"/>
      <c r="EV507" s="129"/>
      <c r="FF507" s="129"/>
      <c r="FP507" s="129"/>
      <c r="FZ507" s="129"/>
      <c r="GJ507" s="129"/>
      <c r="GT507" s="129"/>
      <c r="HD507" s="129"/>
      <c r="HN507" s="129"/>
      <c r="HX507" s="129"/>
      <c r="IH507" s="129"/>
    </row>
    <row xmlns:x14ac="http://schemas.microsoft.com/office/spreadsheetml/2009/9/ac" r="508" s="3" customFormat="true" x14ac:dyDescent="0.25">
      <c r="A508" s="411"/>
      <c r="B508" s="129"/>
      <c r="L508" s="129"/>
      <c r="V508" s="129"/>
      <c r="AF508" s="129"/>
      <c r="AP508" s="129"/>
      <c r="AZ508" s="129"/>
      <c r="BA508" s="129"/>
      <c r="BB508" s="129"/>
      <c r="BC508" s="129"/>
      <c r="BD508" s="129"/>
      <c r="BE508" s="129"/>
      <c r="BF508" s="129"/>
      <c r="BG508" s="129"/>
      <c r="BJ508" s="129"/>
      <c r="BT508" s="129"/>
      <c r="CD508" s="129"/>
      <c r="CN508" s="129"/>
      <c r="CX508" s="129"/>
      <c r="DH508" s="129"/>
      <c r="DR508" s="129"/>
      <c r="EB508" s="129"/>
      <c r="EL508" s="129"/>
      <c r="EV508" s="129"/>
      <c r="FF508" s="129"/>
      <c r="FP508" s="129"/>
      <c r="FZ508" s="129"/>
      <c r="GJ508" s="129"/>
      <c r="GT508" s="129"/>
      <c r="HD508" s="129"/>
      <c r="HN508" s="129"/>
      <c r="HX508" s="129"/>
      <c r="IH508" s="129"/>
    </row>
    <row xmlns:x14ac="http://schemas.microsoft.com/office/spreadsheetml/2009/9/ac" r="509" s="3" customFormat="true" x14ac:dyDescent="0.25">
      <c r="A509" s="411"/>
      <c r="B509" s="129"/>
      <c r="L509" s="129"/>
      <c r="V509" s="129"/>
      <c r="AF509" s="129"/>
      <c r="AP509" s="129"/>
      <c r="AZ509" s="129"/>
      <c r="BA509" s="129"/>
      <c r="BB509" s="129"/>
      <c r="BC509" s="129"/>
      <c r="BD509" s="129"/>
      <c r="BE509" s="129"/>
      <c r="BF509" s="129"/>
      <c r="BG509" s="129"/>
      <c r="BJ509" s="129"/>
      <c r="BT509" s="129"/>
      <c r="CD509" s="129"/>
      <c r="CN509" s="129"/>
      <c r="CX509" s="129"/>
      <c r="DH509" s="129"/>
      <c r="DR509" s="129"/>
      <c r="EB509" s="129"/>
      <c r="EL509" s="129"/>
      <c r="EV509" s="129"/>
      <c r="FF509" s="129"/>
      <c r="FP509" s="129"/>
      <c r="FZ509" s="129"/>
      <c r="GJ509" s="129"/>
      <c r="GT509" s="129"/>
      <c r="HD509" s="129"/>
      <c r="HN509" s="129"/>
      <c r="HX509" s="129"/>
      <c r="IH509" s="129"/>
    </row>
    <row xmlns:x14ac="http://schemas.microsoft.com/office/spreadsheetml/2009/9/ac" r="510" s="3" customFormat="true" x14ac:dyDescent="0.25">
      <c r="A510" s="411"/>
      <c r="B510" s="129"/>
      <c r="L510" s="129"/>
      <c r="V510" s="129"/>
      <c r="AF510" s="129"/>
      <c r="AP510" s="129"/>
      <c r="AZ510" s="129"/>
      <c r="BA510" s="129"/>
      <c r="BB510" s="129"/>
      <c r="BC510" s="129"/>
      <c r="BD510" s="129"/>
      <c r="BE510" s="129"/>
      <c r="BF510" s="129"/>
      <c r="BG510" s="129"/>
      <c r="BJ510" s="129"/>
      <c r="BT510" s="129"/>
      <c r="CD510" s="129"/>
      <c r="CN510" s="129"/>
      <c r="CX510" s="129"/>
      <c r="DH510" s="129"/>
      <c r="DR510" s="129"/>
      <c r="EB510" s="129"/>
      <c r="EL510" s="129"/>
      <c r="EV510" s="129"/>
      <c r="FF510" s="129"/>
      <c r="FP510" s="129"/>
      <c r="FZ510" s="129"/>
      <c r="GJ510" s="129"/>
      <c r="GT510" s="129"/>
      <c r="HD510" s="129"/>
      <c r="HN510" s="129"/>
      <c r="HX510" s="129"/>
      <c r="IH510" s="129"/>
    </row>
    <row xmlns:x14ac="http://schemas.microsoft.com/office/spreadsheetml/2009/9/ac" r="511" s="3" customFormat="true" x14ac:dyDescent="0.25">
      <c r="A511" s="411"/>
      <c r="B511" s="129"/>
      <c r="L511" s="129"/>
      <c r="V511" s="129"/>
      <c r="AF511" s="129"/>
      <c r="AP511" s="129"/>
      <c r="AZ511" s="129"/>
      <c r="BA511" s="129"/>
      <c r="BB511" s="129"/>
      <c r="BC511" s="129"/>
      <c r="BD511" s="129"/>
      <c r="BE511" s="129"/>
      <c r="BF511" s="129"/>
      <c r="BG511" s="129"/>
      <c r="BJ511" s="129"/>
      <c r="BT511" s="129"/>
      <c r="CD511" s="129"/>
      <c r="CN511" s="129"/>
      <c r="CX511" s="129"/>
      <c r="DH511" s="129"/>
      <c r="DR511" s="129"/>
      <c r="EB511" s="129"/>
      <c r="EL511" s="129"/>
      <c r="EV511" s="129"/>
      <c r="FF511" s="129"/>
      <c r="FP511" s="129"/>
      <c r="FZ511" s="129"/>
      <c r="GJ511" s="129"/>
      <c r="GT511" s="129"/>
      <c r="HD511" s="129"/>
      <c r="HN511" s="129"/>
      <c r="HX511" s="129"/>
      <c r="IH511" s="129"/>
    </row>
    <row xmlns:x14ac="http://schemas.microsoft.com/office/spreadsheetml/2009/9/ac" r="512" s="3" customFormat="true" x14ac:dyDescent="0.25">
      <c r="A512" s="411"/>
      <c r="B512" s="129"/>
      <c r="L512" s="129"/>
      <c r="V512" s="129"/>
      <c r="AF512" s="129"/>
      <c r="AP512" s="129"/>
      <c r="AZ512" s="129"/>
      <c r="BA512" s="129"/>
      <c r="BB512" s="129"/>
      <c r="BC512" s="129"/>
      <c r="BD512" s="129"/>
      <c r="BE512" s="129"/>
      <c r="BF512" s="129"/>
      <c r="BG512" s="129"/>
      <c r="BJ512" s="129"/>
      <c r="BT512" s="129"/>
      <c r="CD512" s="129"/>
      <c r="CN512" s="129"/>
      <c r="CX512" s="129"/>
      <c r="DH512" s="129"/>
      <c r="DR512" s="129"/>
      <c r="EB512" s="129"/>
      <c r="EL512" s="129"/>
      <c r="EV512" s="129"/>
      <c r="FF512" s="129"/>
      <c r="FP512" s="129"/>
      <c r="FZ512" s="129"/>
      <c r="GJ512" s="129"/>
      <c r="GT512" s="129"/>
      <c r="HD512" s="129"/>
      <c r="HN512" s="129"/>
      <c r="HX512" s="129"/>
      <c r="IH512" s="129"/>
    </row>
    <row xmlns:x14ac="http://schemas.microsoft.com/office/spreadsheetml/2009/9/ac" r="513" s="3" customFormat="true" x14ac:dyDescent="0.25">
      <c r="A513" s="411"/>
      <c r="B513" s="129"/>
      <c r="L513" s="129"/>
      <c r="V513" s="129"/>
      <c r="AF513" s="129"/>
      <c r="AP513" s="129"/>
      <c r="AZ513" s="129"/>
      <c r="BA513" s="129"/>
      <c r="BB513" s="129"/>
      <c r="BC513" s="129"/>
      <c r="BD513" s="129"/>
      <c r="BE513" s="129"/>
      <c r="BF513" s="129"/>
      <c r="BG513" s="129"/>
      <c r="BJ513" s="129"/>
      <c r="BT513" s="129"/>
      <c r="CD513" s="129"/>
      <c r="CN513" s="129"/>
      <c r="CX513" s="129"/>
      <c r="DH513" s="129"/>
      <c r="DR513" s="129"/>
      <c r="EB513" s="129"/>
      <c r="EL513" s="129"/>
      <c r="EV513" s="129"/>
      <c r="FF513" s="129"/>
      <c r="FP513" s="129"/>
      <c r="FZ513" s="129"/>
      <c r="GJ513" s="129"/>
      <c r="GT513" s="129"/>
      <c r="HD513" s="129"/>
      <c r="HN513" s="129"/>
      <c r="HX513" s="129"/>
      <c r="IH513" s="129"/>
    </row>
    <row xmlns:x14ac="http://schemas.microsoft.com/office/spreadsheetml/2009/9/ac" r="514" s="3" customFormat="true" x14ac:dyDescent="0.25">
      <c r="A514" s="411"/>
      <c r="B514" s="129"/>
      <c r="L514" s="129"/>
      <c r="V514" s="129"/>
      <c r="AF514" s="129"/>
      <c r="AP514" s="129"/>
      <c r="AZ514" s="129"/>
      <c r="BA514" s="129"/>
      <c r="BB514" s="129"/>
      <c r="BC514" s="129"/>
      <c r="BD514" s="129"/>
      <c r="BE514" s="129"/>
      <c r="BF514" s="129"/>
      <c r="BG514" s="129"/>
      <c r="BJ514" s="129"/>
      <c r="BT514" s="129"/>
      <c r="CD514" s="129"/>
      <c r="CN514" s="129"/>
      <c r="CX514" s="129"/>
      <c r="DH514" s="129"/>
      <c r="DR514" s="129"/>
      <c r="EB514" s="129"/>
      <c r="EL514" s="129"/>
      <c r="EV514" s="129"/>
      <c r="FF514" s="129"/>
      <c r="FP514" s="129"/>
      <c r="FZ514" s="129"/>
      <c r="GJ514" s="129"/>
      <c r="GT514" s="129"/>
      <c r="HD514" s="129"/>
      <c r="HN514" s="129"/>
      <c r="HX514" s="129"/>
      <c r="IH514" s="129"/>
    </row>
    <row xmlns:x14ac="http://schemas.microsoft.com/office/spreadsheetml/2009/9/ac" r="515" s="3" customFormat="true" x14ac:dyDescent="0.25">
      <c r="A515" s="411"/>
      <c r="B515" s="129"/>
      <c r="L515" s="129"/>
      <c r="V515" s="129"/>
      <c r="AF515" s="129"/>
      <c r="AP515" s="129"/>
      <c r="AZ515" s="129"/>
      <c r="BA515" s="129"/>
      <c r="BB515" s="129"/>
      <c r="BC515" s="129"/>
      <c r="BD515" s="129"/>
      <c r="BE515" s="129"/>
      <c r="BF515" s="129"/>
      <c r="BG515" s="129"/>
      <c r="BJ515" s="129"/>
      <c r="BT515" s="129"/>
      <c r="CD515" s="129"/>
      <c r="CN515" s="129"/>
      <c r="CX515" s="129"/>
      <c r="DH515" s="129"/>
      <c r="DR515" s="129"/>
      <c r="EB515" s="129"/>
      <c r="EL515" s="129"/>
      <c r="EV515" s="129"/>
      <c r="FF515" s="129"/>
      <c r="FP515" s="129"/>
      <c r="FZ515" s="129"/>
      <c r="GJ515" s="129"/>
      <c r="GT515" s="129"/>
      <c r="HD515" s="129"/>
      <c r="HN515" s="129"/>
      <c r="HX515" s="129"/>
      <c r="IH515" s="129"/>
    </row>
    <row xmlns:x14ac="http://schemas.microsoft.com/office/spreadsheetml/2009/9/ac" r="516" s="3" customFormat="true" x14ac:dyDescent="0.25">
      <c r="A516" s="411"/>
      <c r="B516" s="129"/>
      <c r="L516" s="129"/>
      <c r="V516" s="129"/>
      <c r="AF516" s="129"/>
      <c r="AP516" s="129"/>
      <c r="AZ516" s="129"/>
      <c r="BA516" s="129"/>
      <c r="BB516" s="129"/>
      <c r="BC516" s="129"/>
      <c r="BD516" s="129"/>
      <c r="BE516" s="129"/>
      <c r="BF516" s="129"/>
      <c r="BG516" s="129"/>
      <c r="BJ516" s="129"/>
      <c r="BT516" s="129"/>
      <c r="CD516" s="129"/>
      <c r="CN516" s="129"/>
      <c r="CX516" s="129"/>
      <c r="DH516" s="129"/>
      <c r="DR516" s="129"/>
      <c r="EB516" s="129"/>
      <c r="EL516" s="129"/>
      <c r="EV516" s="129"/>
      <c r="FF516" s="129"/>
      <c r="FP516" s="129"/>
      <c r="FZ516" s="129"/>
      <c r="GJ516" s="129"/>
      <c r="GT516" s="129"/>
      <c r="HD516" s="129"/>
      <c r="HN516" s="129"/>
      <c r="HX516" s="129"/>
      <c r="IH516" s="129"/>
    </row>
    <row xmlns:x14ac="http://schemas.microsoft.com/office/spreadsheetml/2009/9/ac" r="517" s="3" customFormat="true" x14ac:dyDescent="0.25">
      <c r="A517" s="411"/>
      <c r="B517" s="129"/>
      <c r="L517" s="129"/>
      <c r="V517" s="129"/>
      <c r="AF517" s="129"/>
      <c r="AP517" s="129"/>
      <c r="AZ517" s="129"/>
      <c r="BA517" s="129"/>
      <c r="BB517" s="129"/>
      <c r="BC517" s="129"/>
      <c r="BD517" s="129"/>
      <c r="BE517" s="129"/>
      <c r="BF517" s="129"/>
      <c r="BG517" s="129"/>
      <c r="BJ517" s="129"/>
      <c r="BT517" s="129"/>
      <c r="CD517" s="129"/>
      <c r="CN517" s="129"/>
      <c r="CX517" s="129"/>
      <c r="DH517" s="129"/>
      <c r="DR517" s="129"/>
      <c r="EB517" s="129"/>
      <c r="EL517" s="129"/>
      <c r="EV517" s="129"/>
      <c r="FF517" s="129"/>
      <c r="FP517" s="129"/>
      <c r="FZ517" s="129"/>
      <c r="GJ517" s="129"/>
      <c r="GT517" s="129"/>
      <c r="HD517" s="129"/>
      <c r="HN517" s="129"/>
      <c r="HX517" s="129"/>
      <c r="IH517" s="129"/>
    </row>
    <row xmlns:x14ac="http://schemas.microsoft.com/office/spreadsheetml/2009/9/ac" r="518" s="3" customFormat="true" x14ac:dyDescent="0.25">
      <c r="A518" s="411"/>
      <c r="B518" s="129"/>
      <c r="L518" s="129"/>
      <c r="V518" s="129"/>
      <c r="AF518" s="129"/>
      <c r="AP518" s="129"/>
      <c r="AZ518" s="129"/>
      <c r="BA518" s="129"/>
      <c r="BB518" s="129"/>
      <c r="BC518" s="129"/>
      <c r="BD518" s="129"/>
      <c r="BE518" s="129"/>
      <c r="BF518" s="129"/>
      <c r="BG518" s="129"/>
      <c r="BJ518" s="129"/>
      <c r="BT518" s="129"/>
      <c r="CD518" s="129"/>
      <c r="CN518" s="129"/>
      <c r="CX518" s="129"/>
      <c r="DH518" s="129"/>
      <c r="DR518" s="129"/>
      <c r="EB518" s="129"/>
      <c r="EL518" s="129"/>
      <c r="EV518" s="129"/>
      <c r="FF518" s="129"/>
      <c r="FP518" s="129"/>
      <c r="FZ518" s="129"/>
      <c r="GJ518" s="129"/>
      <c r="GT518" s="129"/>
      <c r="HD518" s="129"/>
      <c r="HN518" s="129"/>
      <c r="HX518" s="129"/>
      <c r="IH518" s="129"/>
    </row>
    <row xmlns:x14ac="http://schemas.microsoft.com/office/spreadsheetml/2009/9/ac" r="519" s="3" customFormat="true" x14ac:dyDescent="0.25">
      <c r="A519" s="411"/>
      <c r="B519" s="129"/>
      <c r="L519" s="129"/>
      <c r="V519" s="129"/>
      <c r="AF519" s="129"/>
      <c r="AP519" s="129"/>
      <c r="AZ519" s="129"/>
      <c r="BA519" s="129"/>
      <c r="BB519" s="129"/>
      <c r="BC519" s="129"/>
      <c r="BD519" s="129"/>
      <c r="BE519" s="129"/>
      <c r="BF519" s="129"/>
      <c r="BG519" s="129"/>
      <c r="BJ519" s="129"/>
      <c r="BT519" s="129"/>
      <c r="CD519" s="129"/>
      <c r="CN519" s="129"/>
      <c r="CX519" s="129"/>
      <c r="DH519" s="129"/>
      <c r="DR519" s="129"/>
      <c r="EB519" s="129"/>
      <c r="EL519" s="129"/>
      <c r="EV519" s="129"/>
      <c r="FF519" s="129"/>
      <c r="FP519" s="129"/>
      <c r="FZ519" s="129"/>
      <c r="GJ519" s="129"/>
      <c r="GT519" s="129"/>
      <c r="HD519" s="129"/>
      <c r="HN519" s="129"/>
      <c r="HX519" s="129"/>
      <c r="IH519" s="129"/>
    </row>
    <row xmlns:x14ac="http://schemas.microsoft.com/office/spreadsheetml/2009/9/ac" r="520" s="3" customFormat="true" x14ac:dyDescent="0.25">
      <c r="A520" s="411"/>
      <c r="B520" s="129"/>
      <c r="L520" s="129"/>
      <c r="V520" s="129"/>
      <c r="AF520" s="129"/>
      <c r="AP520" s="129"/>
      <c r="AZ520" s="129"/>
      <c r="BA520" s="129"/>
      <c r="BB520" s="129"/>
      <c r="BC520" s="129"/>
      <c r="BD520" s="129"/>
      <c r="BE520" s="129"/>
      <c r="BF520" s="129"/>
      <c r="BG520" s="129"/>
      <c r="BJ520" s="129"/>
      <c r="BT520" s="129"/>
      <c r="CD520" s="129"/>
      <c r="CN520" s="129"/>
      <c r="CX520" s="129"/>
      <c r="DH520" s="129"/>
      <c r="DR520" s="129"/>
      <c r="EB520" s="129"/>
      <c r="EL520" s="129"/>
      <c r="EV520" s="129"/>
      <c r="FF520" s="129"/>
      <c r="FP520" s="129"/>
      <c r="FZ520" s="129"/>
      <c r="GJ520" s="129"/>
      <c r="GT520" s="129"/>
      <c r="HD520" s="129"/>
      <c r="HN520" s="129"/>
      <c r="HX520" s="129"/>
      <c r="IH520" s="129"/>
    </row>
    <row xmlns:x14ac="http://schemas.microsoft.com/office/spreadsheetml/2009/9/ac" r="521" s="3" customFormat="true" x14ac:dyDescent="0.25">
      <c r="A521" s="411"/>
      <c r="B521" s="129"/>
      <c r="L521" s="129"/>
      <c r="V521" s="129"/>
      <c r="AF521" s="129"/>
      <c r="AP521" s="129"/>
      <c r="AZ521" s="129"/>
      <c r="BA521" s="129"/>
      <c r="BB521" s="129"/>
      <c r="BC521" s="129"/>
      <c r="BD521" s="129"/>
      <c r="BE521" s="129"/>
      <c r="BF521" s="129"/>
      <c r="BG521" s="129"/>
      <c r="BJ521" s="129"/>
      <c r="BT521" s="129"/>
      <c r="CD521" s="129"/>
      <c r="CN521" s="129"/>
      <c r="CX521" s="129"/>
      <c r="DH521" s="129"/>
      <c r="DR521" s="129"/>
      <c r="EB521" s="129"/>
      <c r="EL521" s="129"/>
      <c r="EV521" s="129"/>
      <c r="FF521" s="129"/>
      <c r="FP521" s="129"/>
      <c r="FZ521" s="129"/>
      <c r="GJ521" s="129"/>
      <c r="GT521" s="129"/>
      <c r="HD521" s="129"/>
      <c r="HN521" s="129"/>
      <c r="HX521" s="129"/>
      <c r="IH521" s="129"/>
    </row>
    <row xmlns:x14ac="http://schemas.microsoft.com/office/spreadsheetml/2009/9/ac" r="522" s="3" customFormat="true" x14ac:dyDescent="0.25">
      <c r="A522" s="411"/>
      <c r="B522" s="129"/>
      <c r="L522" s="129"/>
      <c r="V522" s="129"/>
      <c r="AF522" s="129"/>
      <c r="AP522" s="129"/>
      <c r="AZ522" s="129"/>
      <c r="BA522" s="129"/>
      <c r="BB522" s="129"/>
      <c r="BC522" s="129"/>
      <c r="BD522" s="129"/>
      <c r="BE522" s="129"/>
      <c r="BF522" s="129"/>
      <c r="BG522" s="129"/>
      <c r="BJ522" s="129"/>
      <c r="BT522" s="129"/>
      <c r="CD522" s="129"/>
      <c r="CN522" s="129"/>
      <c r="CX522" s="129"/>
      <c r="DH522" s="129"/>
      <c r="DR522" s="129"/>
      <c r="EB522" s="129"/>
      <c r="EL522" s="129"/>
      <c r="EV522" s="129"/>
      <c r="FF522" s="129"/>
      <c r="FP522" s="129"/>
      <c r="FZ522" s="129"/>
      <c r="GJ522" s="129"/>
      <c r="GT522" s="129"/>
      <c r="HD522" s="129"/>
      <c r="HN522" s="129"/>
      <c r="HX522" s="129"/>
      <c r="IH522" s="129"/>
    </row>
    <row xmlns:x14ac="http://schemas.microsoft.com/office/spreadsheetml/2009/9/ac" r="523" s="3" customFormat="true" x14ac:dyDescent="0.25">
      <c r="A523" s="411"/>
      <c r="B523" s="129"/>
      <c r="L523" s="129"/>
      <c r="V523" s="129"/>
      <c r="AF523" s="129"/>
      <c r="AP523" s="129"/>
      <c r="AZ523" s="129"/>
      <c r="BA523" s="129"/>
      <c r="BB523" s="129"/>
      <c r="BC523" s="129"/>
      <c r="BD523" s="129"/>
      <c r="BE523" s="129"/>
      <c r="BF523" s="129"/>
      <c r="BG523" s="129"/>
      <c r="BJ523" s="129"/>
      <c r="BT523" s="129"/>
      <c r="CD523" s="129"/>
      <c r="CN523" s="129"/>
      <c r="CX523" s="129"/>
      <c r="DH523" s="129"/>
      <c r="DR523" s="129"/>
      <c r="EB523" s="129"/>
      <c r="EL523" s="129"/>
      <c r="EV523" s="129"/>
      <c r="FF523" s="129"/>
      <c r="FP523" s="129"/>
      <c r="FZ523" s="129"/>
      <c r="GJ523" s="129"/>
      <c r="GT523" s="129"/>
      <c r="HD523" s="129"/>
      <c r="HN523" s="129"/>
      <c r="HX523" s="129"/>
      <c r="IH523" s="129"/>
    </row>
    <row xmlns:x14ac="http://schemas.microsoft.com/office/spreadsheetml/2009/9/ac" r="524" s="3" customFormat="true" x14ac:dyDescent="0.25">
      <c r="A524" s="411"/>
      <c r="B524" s="129"/>
      <c r="L524" s="129"/>
      <c r="V524" s="129"/>
      <c r="AF524" s="129"/>
      <c r="AP524" s="129"/>
      <c r="AZ524" s="129"/>
      <c r="BA524" s="129"/>
      <c r="BB524" s="129"/>
      <c r="BC524" s="129"/>
      <c r="BD524" s="129"/>
      <c r="BE524" s="129"/>
      <c r="BF524" s="129"/>
      <c r="BG524" s="129"/>
      <c r="BJ524" s="129"/>
      <c r="BT524" s="129"/>
      <c r="CD524" s="129"/>
      <c r="CN524" s="129"/>
      <c r="CX524" s="129"/>
      <c r="DH524" s="129"/>
      <c r="DR524" s="129"/>
      <c r="EB524" s="129"/>
      <c r="EL524" s="129"/>
      <c r="EV524" s="129"/>
      <c r="FF524" s="129"/>
      <c r="FP524" s="129"/>
      <c r="FZ524" s="129"/>
      <c r="GJ524" s="129"/>
      <c r="GT524" s="129"/>
      <c r="HD524" s="129"/>
      <c r="HN524" s="129"/>
      <c r="HX524" s="129"/>
      <c r="IH524" s="129"/>
    </row>
    <row xmlns:x14ac="http://schemas.microsoft.com/office/spreadsheetml/2009/9/ac" r="525" s="3" customFormat="true" x14ac:dyDescent="0.25">
      <c r="A525" s="411"/>
      <c r="B525" s="129"/>
      <c r="L525" s="129"/>
      <c r="V525" s="129"/>
      <c r="AF525" s="129"/>
      <c r="AP525" s="129"/>
      <c r="AZ525" s="129"/>
      <c r="BA525" s="129"/>
      <c r="BB525" s="129"/>
      <c r="BC525" s="129"/>
      <c r="BD525" s="129"/>
      <c r="BE525" s="129"/>
      <c r="BF525" s="129"/>
      <c r="BG525" s="129"/>
      <c r="BJ525" s="129"/>
      <c r="BT525" s="129"/>
      <c r="CD525" s="129"/>
      <c r="CN525" s="129"/>
      <c r="CX525" s="129"/>
      <c r="DH525" s="129"/>
      <c r="DR525" s="129"/>
      <c r="EB525" s="129"/>
      <c r="EL525" s="129"/>
      <c r="EV525" s="129"/>
      <c r="FF525" s="129"/>
      <c r="FP525" s="129"/>
      <c r="FZ525" s="129"/>
      <c r="GJ525" s="129"/>
      <c r="GT525" s="129"/>
      <c r="HD525" s="129"/>
      <c r="HN525" s="129"/>
      <c r="HX525" s="129"/>
      <c r="IH525" s="129"/>
    </row>
    <row xmlns:x14ac="http://schemas.microsoft.com/office/spreadsheetml/2009/9/ac" r="526" s="3" customFormat="true" x14ac:dyDescent="0.25">
      <c r="A526" s="411"/>
      <c r="B526" s="129"/>
      <c r="L526" s="129"/>
      <c r="V526" s="129"/>
      <c r="AF526" s="129"/>
      <c r="AP526" s="129"/>
      <c r="AZ526" s="129"/>
      <c r="BA526" s="129"/>
      <c r="BB526" s="129"/>
      <c r="BC526" s="129"/>
      <c r="BD526" s="129"/>
      <c r="BE526" s="129"/>
      <c r="BF526" s="129"/>
      <c r="BG526" s="129"/>
      <c r="BJ526" s="129"/>
      <c r="BT526" s="129"/>
      <c r="CD526" s="129"/>
      <c r="CN526" s="129"/>
      <c r="CX526" s="129"/>
      <c r="DH526" s="129"/>
      <c r="DR526" s="129"/>
      <c r="EB526" s="129"/>
      <c r="EL526" s="129"/>
      <c r="EV526" s="129"/>
      <c r="FF526" s="129"/>
      <c r="FP526" s="129"/>
      <c r="FZ526" s="129"/>
      <c r="GJ526" s="129"/>
      <c r="GT526" s="129"/>
      <c r="HD526" s="129"/>
      <c r="HN526" s="129"/>
      <c r="HX526" s="129"/>
      <c r="IH526" s="129"/>
    </row>
    <row xmlns:x14ac="http://schemas.microsoft.com/office/spreadsheetml/2009/9/ac" r="527" s="3" customFormat="true" x14ac:dyDescent="0.25">
      <c r="A527" s="411"/>
      <c r="B527" s="129"/>
      <c r="L527" s="129"/>
      <c r="V527" s="129"/>
      <c r="AF527" s="129"/>
      <c r="AP527" s="129"/>
      <c r="AZ527" s="129"/>
      <c r="BA527" s="129"/>
      <c r="BB527" s="129"/>
      <c r="BC527" s="129"/>
      <c r="BD527" s="129"/>
      <c r="BE527" s="129"/>
      <c r="BF527" s="129"/>
      <c r="BG527" s="129"/>
      <c r="BJ527" s="129"/>
      <c r="BT527" s="129"/>
      <c r="CD527" s="129"/>
      <c r="CN527" s="129"/>
      <c r="CX527" s="129"/>
      <c r="DH527" s="129"/>
      <c r="DR527" s="129"/>
      <c r="EB527" s="129"/>
      <c r="EL527" s="129"/>
      <c r="EV527" s="129"/>
      <c r="FF527" s="129"/>
      <c r="FP527" s="129"/>
      <c r="FZ527" s="129"/>
      <c r="GJ527" s="129"/>
      <c r="GT527" s="129"/>
      <c r="HD527" s="129"/>
      <c r="HN527" s="129"/>
      <c r="HX527" s="129"/>
      <c r="IH527" s="129"/>
    </row>
    <row xmlns:x14ac="http://schemas.microsoft.com/office/spreadsheetml/2009/9/ac" r="528" s="3" customFormat="true" x14ac:dyDescent="0.25">
      <c r="A528" s="411"/>
      <c r="B528" s="129"/>
      <c r="L528" s="129"/>
      <c r="V528" s="129"/>
      <c r="AF528" s="129"/>
      <c r="AP528" s="129"/>
      <c r="AZ528" s="129"/>
      <c r="BA528" s="129"/>
      <c r="BB528" s="129"/>
      <c r="BC528" s="129"/>
      <c r="BD528" s="129"/>
      <c r="BE528" s="129"/>
      <c r="BF528" s="129"/>
      <c r="BG528" s="129"/>
      <c r="BJ528" s="129"/>
      <c r="BT528" s="129"/>
      <c r="CD528" s="129"/>
      <c r="CN528" s="129"/>
      <c r="CX528" s="129"/>
      <c r="DH528" s="129"/>
      <c r="DR528" s="129"/>
      <c r="EB528" s="129"/>
      <c r="EL528" s="129"/>
      <c r="EV528" s="129"/>
      <c r="FF528" s="129"/>
      <c r="FP528" s="129"/>
      <c r="FZ528" s="129"/>
      <c r="GJ528" s="129"/>
      <c r="GT528" s="129"/>
      <c r="HD528" s="129"/>
      <c r="HN528" s="129"/>
      <c r="HX528" s="129"/>
      <c r="IH528" s="129"/>
    </row>
    <row xmlns:x14ac="http://schemas.microsoft.com/office/spreadsheetml/2009/9/ac" r="529" s="3" customFormat="true" x14ac:dyDescent="0.25">
      <c r="A529" s="411"/>
      <c r="B529" s="129"/>
      <c r="L529" s="129"/>
      <c r="V529" s="129"/>
      <c r="AF529" s="129"/>
      <c r="AP529" s="129"/>
      <c r="AZ529" s="129"/>
      <c r="BA529" s="129"/>
      <c r="BB529" s="129"/>
      <c r="BC529" s="129"/>
      <c r="BD529" s="129"/>
      <c r="BE529" s="129"/>
      <c r="BF529" s="129"/>
      <c r="BG529" s="129"/>
      <c r="BJ529" s="129"/>
      <c r="BT529" s="129"/>
      <c r="CD529" s="129"/>
      <c r="CN529" s="129"/>
      <c r="CX529" s="129"/>
      <c r="DH529" s="129"/>
      <c r="DR529" s="129"/>
      <c r="EB529" s="129"/>
      <c r="EL529" s="129"/>
      <c r="EV529" s="129"/>
      <c r="FF529" s="129"/>
      <c r="FP529" s="129"/>
      <c r="FZ529" s="129"/>
      <c r="GJ529" s="129"/>
      <c r="GT529" s="129"/>
      <c r="HD529" s="129"/>
      <c r="HN529" s="129"/>
      <c r="HX529" s="129"/>
      <c r="IH529" s="129"/>
    </row>
    <row xmlns:x14ac="http://schemas.microsoft.com/office/spreadsheetml/2009/9/ac" r="530" s="3" customFormat="true" x14ac:dyDescent="0.25">
      <c r="A530" s="411"/>
      <c r="B530" s="129"/>
      <c r="L530" s="129"/>
      <c r="V530" s="129"/>
      <c r="AF530" s="129"/>
      <c r="AP530" s="129"/>
      <c r="AZ530" s="129"/>
      <c r="BA530" s="129"/>
      <c r="BB530" s="129"/>
      <c r="BC530" s="129"/>
      <c r="BD530" s="129"/>
      <c r="BE530" s="129"/>
      <c r="BF530" s="129"/>
      <c r="BG530" s="129"/>
      <c r="BJ530" s="129"/>
      <c r="BT530" s="129"/>
      <c r="CD530" s="129"/>
      <c r="CN530" s="129"/>
      <c r="CX530" s="129"/>
      <c r="DH530" s="129"/>
      <c r="DR530" s="129"/>
      <c r="EB530" s="129"/>
      <c r="EL530" s="129"/>
      <c r="EV530" s="129"/>
      <c r="FF530" s="129"/>
      <c r="FP530" s="129"/>
      <c r="FZ530" s="129"/>
      <c r="GJ530" s="129"/>
      <c r="GT530" s="129"/>
      <c r="HD530" s="129"/>
      <c r="HN530" s="129"/>
      <c r="HX530" s="129"/>
      <c r="IH530" s="129"/>
    </row>
    <row xmlns:x14ac="http://schemas.microsoft.com/office/spreadsheetml/2009/9/ac" r="531" s="3" customFormat="true" x14ac:dyDescent="0.25">
      <c r="A531" s="411"/>
      <c r="B531" s="129"/>
      <c r="L531" s="129"/>
      <c r="V531" s="129"/>
      <c r="AF531" s="129"/>
      <c r="AP531" s="129"/>
      <c r="AZ531" s="129"/>
      <c r="BA531" s="129"/>
      <c r="BB531" s="129"/>
      <c r="BC531" s="129"/>
      <c r="BD531" s="129"/>
      <c r="BE531" s="129"/>
      <c r="BF531" s="129"/>
      <c r="BG531" s="129"/>
      <c r="BJ531" s="129"/>
      <c r="BT531" s="129"/>
      <c r="CD531" s="129"/>
      <c r="CN531" s="129"/>
      <c r="CX531" s="129"/>
      <c r="DH531" s="129"/>
      <c r="DR531" s="129"/>
      <c r="EB531" s="129"/>
      <c r="EL531" s="129"/>
      <c r="EV531" s="129"/>
      <c r="FF531" s="129"/>
      <c r="FP531" s="129"/>
      <c r="FZ531" s="129"/>
      <c r="GJ531" s="129"/>
      <c r="GT531" s="129"/>
      <c r="HD531" s="129"/>
      <c r="HN531" s="129"/>
      <c r="HX531" s="129"/>
      <c r="IH531" s="129"/>
    </row>
    <row xmlns:x14ac="http://schemas.microsoft.com/office/spreadsheetml/2009/9/ac" r="532" s="3" customFormat="true" x14ac:dyDescent="0.25">
      <c r="A532" s="411"/>
      <c r="B532" s="129"/>
      <c r="L532" s="129"/>
      <c r="V532" s="129"/>
      <c r="AF532" s="129"/>
      <c r="AP532" s="129"/>
      <c r="AZ532" s="129"/>
      <c r="BA532" s="129"/>
      <c r="BB532" s="129"/>
      <c r="BC532" s="129"/>
      <c r="BD532" s="129"/>
      <c r="BE532" s="129"/>
      <c r="BF532" s="129"/>
      <c r="BG532" s="129"/>
      <c r="BJ532" s="129"/>
      <c r="BT532" s="129"/>
      <c r="CD532" s="129"/>
      <c r="CN532" s="129"/>
      <c r="CX532" s="129"/>
      <c r="DH532" s="129"/>
      <c r="DR532" s="129"/>
      <c r="EB532" s="129"/>
      <c r="EL532" s="129"/>
      <c r="EV532" s="129"/>
      <c r="FF532" s="129"/>
      <c r="FP532" s="129"/>
      <c r="FZ532" s="129"/>
      <c r="GJ532" s="129"/>
      <c r="GT532" s="129"/>
      <c r="HD532" s="129"/>
      <c r="HN532" s="129"/>
      <c r="HX532" s="129"/>
      <c r="IH532" s="129"/>
    </row>
    <row xmlns:x14ac="http://schemas.microsoft.com/office/spreadsheetml/2009/9/ac" r="533" s="3" customFormat="true" x14ac:dyDescent="0.25">
      <c r="A533" s="411"/>
      <c r="B533" s="129"/>
      <c r="L533" s="129"/>
      <c r="V533" s="129"/>
      <c r="AF533" s="129"/>
      <c r="AP533" s="129"/>
      <c r="AZ533" s="129"/>
      <c r="BA533" s="129"/>
      <c r="BB533" s="129"/>
      <c r="BC533" s="129"/>
      <c r="BD533" s="129"/>
      <c r="BE533" s="129"/>
      <c r="BF533" s="129"/>
      <c r="BG533" s="129"/>
      <c r="BJ533" s="129"/>
      <c r="BT533" s="129"/>
      <c r="CD533" s="129"/>
      <c r="CN533" s="129"/>
      <c r="CX533" s="129"/>
      <c r="DH533" s="129"/>
      <c r="DR533" s="129"/>
      <c r="EB533" s="129"/>
      <c r="EL533" s="129"/>
      <c r="EV533" s="129"/>
      <c r="FF533" s="129"/>
      <c r="FP533" s="129"/>
      <c r="FZ533" s="129"/>
      <c r="GJ533" s="129"/>
      <c r="GT533" s="129"/>
      <c r="HD533" s="129"/>
      <c r="HN533" s="129"/>
      <c r="HX533" s="129"/>
      <c r="IH533" s="129"/>
    </row>
    <row xmlns:x14ac="http://schemas.microsoft.com/office/spreadsheetml/2009/9/ac" r="534" s="3" customFormat="true" x14ac:dyDescent="0.25">
      <c r="A534" s="411"/>
      <c r="B534" s="129"/>
      <c r="L534" s="129"/>
      <c r="V534" s="129"/>
      <c r="AF534" s="129"/>
      <c r="AP534" s="129"/>
      <c r="AZ534" s="129"/>
      <c r="BA534" s="129"/>
      <c r="BB534" s="129"/>
      <c r="BC534" s="129"/>
      <c r="BD534" s="129"/>
      <c r="BE534" s="129"/>
      <c r="BF534" s="129"/>
      <c r="BG534" s="129"/>
      <c r="BJ534" s="129"/>
      <c r="BT534" s="129"/>
      <c r="CD534" s="129"/>
      <c r="CN534" s="129"/>
      <c r="CX534" s="129"/>
      <c r="DH534" s="129"/>
      <c r="DR534" s="129"/>
      <c r="EB534" s="129"/>
      <c r="EL534" s="129"/>
      <c r="EV534" s="129"/>
      <c r="FF534" s="129"/>
      <c r="FP534" s="129"/>
      <c r="FZ534" s="129"/>
      <c r="GJ534" s="129"/>
      <c r="GT534" s="129"/>
      <c r="HD534" s="129"/>
      <c r="HN534" s="129"/>
      <c r="HX534" s="129"/>
      <c r="IH534" s="129"/>
    </row>
    <row xmlns:x14ac="http://schemas.microsoft.com/office/spreadsheetml/2009/9/ac" r="535" s="3" customFormat="true" x14ac:dyDescent="0.25">
      <c r="A535" s="411"/>
      <c r="B535" s="129"/>
      <c r="L535" s="129"/>
      <c r="V535" s="129"/>
      <c r="AF535" s="129"/>
      <c r="AP535" s="129"/>
      <c r="AZ535" s="129"/>
      <c r="BA535" s="129"/>
      <c r="BB535" s="129"/>
      <c r="BC535" s="129"/>
      <c r="BD535" s="129"/>
      <c r="BE535" s="129"/>
      <c r="BF535" s="129"/>
      <c r="BG535" s="129"/>
      <c r="BJ535" s="129"/>
      <c r="BT535" s="129"/>
      <c r="CD535" s="129"/>
      <c r="CN535" s="129"/>
      <c r="CX535" s="129"/>
      <c r="DH535" s="129"/>
      <c r="DR535" s="129"/>
      <c r="EB535" s="129"/>
      <c r="EL535" s="129"/>
      <c r="EV535" s="129"/>
      <c r="FF535" s="129"/>
      <c r="FP535" s="129"/>
      <c r="FZ535" s="129"/>
      <c r="GJ535" s="129"/>
      <c r="GT535" s="129"/>
      <c r="HD535" s="129"/>
      <c r="HN535" s="129"/>
      <c r="HX535" s="129"/>
      <c r="IH535" s="129"/>
    </row>
    <row xmlns:x14ac="http://schemas.microsoft.com/office/spreadsheetml/2009/9/ac" r="536" s="3" customFormat="true" x14ac:dyDescent="0.25">
      <c r="A536" s="411"/>
      <c r="B536" s="129"/>
      <c r="L536" s="129"/>
      <c r="V536" s="129"/>
      <c r="AF536" s="129"/>
      <c r="AP536" s="129"/>
      <c r="AZ536" s="129"/>
      <c r="BA536" s="129"/>
      <c r="BB536" s="129"/>
      <c r="BC536" s="129"/>
      <c r="BD536" s="129"/>
      <c r="BE536" s="129"/>
      <c r="BF536" s="129"/>
      <c r="BG536" s="129"/>
      <c r="BJ536" s="129"/>
      <c r="BT536" s="129"/>
      <c r="CD536" s="129"/>
      <c r="CN536" s="129"/>
      <c r="CX536" s="129"/>
      <c r="DH536" s="129"/>
      <c r="DR536" s="129"/>
      <c r="EB536" s="129"/>
      <c r="EL536" s="129"/>
      <c r="EV536" s="129"/>
      <c r="FF536" s="129"/>
      <c r="FP536" s="129"/>
      <c r="FZ536" s="129"/>
      <c r="GJ536" s="129"/>
      <c r="GT536" s="129"/>
      <c r="HD536" s="129"/>
      <c r="HN536" s="129"/>
      <c r="HX536" s="129"/>
      <c r="IH536" s="129"/>
    </row>
    <row xmlns:x14ac="http://schemas.microsoft.com/office/spreadsheetml/2009/9/ac" r="537" s="3" customFormat="true" x14ac:dyDescent="0.25">
      <c r="A537" s="411"/>
      <c r="B537" s="129"/>
      <c r="L537" s="129"/>
      <c r="V537" s="129"/>
      <c r="AF537" s="129"/>
      <c r="AP537" s="129"/>
      <c r="AZ537" s="129"/>
      <c r="BA537" s="129"/>
      <c r="BB537" s="129"/>
      <c r="BC537" s="129"/>
      <c r="BD537" s="129"/>
      <c r="BE537" s="129"/>
      <c r="BF537" s="129"/>
      <c r="BG537" s="129"/>
      <c r="BJ537" s="129"/>
      <c r="BT537" s="129"/>
      <c r="CD537" s="129"/>
      <c r="CN537" s="129"/>
      <c r="CX537" s="129"/>
      <c r="DH537" s="129"/>
      <c r="DR537" s="129"/>
      <c r="EB537" s="129"/>
      <c r="EL537" s="129"/>
      <c r="EV537" s="129"/>
      <c r="FF537" s="129"/>
      <c r="FP537" s="129"/>
      <c r="FZ537" s="129"/>
      <c r="GJ537" s="129"/>
      <c r="GT537" s="129"/>
      <c r="HD537" s="129"/>
      <c r="HN537" s="129"/>
      <c r="HX537" s="129"/>
      <c r="IH537" s="129"/>
    </row>
    <row xmlns:x14ac="http://schemas.microsoft.com/office/spreadsheetml/2009/9/ac" r="538" s="3" customFormat="true" x14ac:dyDescent="0.25">
      <c r="A538" s="411"/>
      <c r="B538" s="129"/>
      <c r="L538" s="129"/>
      <c r="V538" s="129"/>
      <c r="AF538" s="129"/>
      <c r="AP538" s="129"/>
      <c r="AZ538" s="129"/>
      <c r="BA538" s="129"/>
      <c r="BB538" s="129"/>
      <c r="BC538" s="129"/>
      <c r="BD538" s="129"/>
      <c r="BE538" s="129"/>
      <c r="BF538" s="129"/>
      <c r="BG538" s="129"/>
      <c r="BJ538" s="129"/>
      <c r="BT538" s="129"/>
      <c r="CD538" s="129"/>
      <c r="CN538" s="129"/>
      <c r="CX538" s="129"/>
      <c r="DH538" s="129"/>
      <c r="DR538" s="129"/>
      <c r="EB538" s="129"/>
      <c r="EL538" s="129"/>
      <c r="EV538" s="129"/>
      <c r="FF538" s="129"/>
      <c r="FP538" s="129"/>
      <c r="FZ538" s="129"/>
      <c r="GJ538" s="129"/>
      <c r="GT538" s="129"/>
      <c r="HD538" s="129"/>
      <c r="HN538" s="129"/>
      <c r="HX538" s="129"/>
      <c r="IH538" s="129"/>
    </row>
    <row xmlns:x14ac="http://schemas.microsoft.com/office/spreadsheetml/2009/9/ac" r="539" s="3" customFormat="true" x14ac:dyDescent="0.25">
      <c r="A539" s="411"/>
      <c r="B539" s="129"/>
      <c r="L539" s="129"/>
      <c r="V539" s="129"/>
      <c r="AF539" s="129"/>
      <c r="AP539" s="129"/>
      <c r="AZ539" s="129"/>
      <c r="BA539" s="129"/>
      <c r="BB539" s="129"/>
      <c r="BC539" s="129"/>
      <c r="BD539" s="129"/>
      <c r="BE539" s="129"/>
      <c r="BF539" s="129"/>
      <c r="BG539" s="129"/>
      <c r="BJ539" s="129"/>
      <c r="BT539" s="129"/>
      <c r="CD539" s="129"/>
      <c r="CN539" s="129"/>
      <c r="CX539" s="129"/>
      <c r="DH539" s="129"/>
      <c r="DR539" s="129"/>
      <c r="EB539" s="129"/>
      <c r="EL539" s="129"/>
      <c r="EV539" s="129"/>
      <c r="FF539" s="129"/>
      <c r="FP539" s="129"/>
      <c r="FZ539" s="129"/>
      <c r="GJ539" s="129"/>
      <c r="GT539" s="129"/>
      <c r="HD539" s="129"/>
      <c r="HN539" s="129"/>
      <c r="HX539" s="129"/>
      <c r="IH539" s="129"/>
    </row>
    <row xmlns:x14ac="http://schemas.microsoft.com/office/spreadsheetml/2009/9/ac" r="540" s="3" customFormat="true" x14ac:dyDescent="0.25">
      <c r="A540" s="411"/>
      <c r="B540" s="129"/>
      <c r="L540" s="129"/>
      <c r="V540" s="129"/>
      <c r="AF540" s="129"/>
      <c r="AP540" s="129"/>
      <c r="AZ540" s="129"/>
      <c r="BA540" s="129"/>
      <c r="BB540" s="129"/>
      <c r="BC540" s="129"/>
      <c r="BD540" s="129"/>
      <c r="BE540" s="129"/>
      <c r="BF540" s="129"/>
      <c r="BG540" s="129"/>
      <c r="BJ540" s="129"/>
      <c r="BT540" s="129"/>
      <c r="CD540" s="129"/>
      <c r="CN540" s="129"/>
      <c r="CX540" s="129"/>
      <c r="DH540" s="129"/>
      <c r="DR540" s="129"/>
      <c r="EB540" s="129"/>
      <c r="EL540" s="129"/>
      <c r="EV540" s="129"/>
      <c r="FF540" s="129"/>
      <c r="FP540" s="129"/>
      <c r="FZ540" s="129"/>
      <c r="GJ540" s="129"/>
      <c r="GT540" s="129"/>
      <c r="HD540" s="129"/>
      <c r="HN540" s="129"/>
      <c r="HX540" s="129"/>
      <c r="IH540" s="129"/>
    </row>
    <row xmlns:x14ac="http://schemas.microsoft.com/office/spreadsheetml/2009/9/ac" r="541" s="3" customFormat="true" x14ac:dyDescent="0.25">
      <c r="A541" s="411"/>
      <c r="B541" s="129"/>
      <c r="L541" s="129"/>
      <c r="V541" s="129"/>
      <c r="AF541" s="129"/>
      <c r="AP541" s="129"/>
      <c r="AZ541" s="129"/>
      <c r="BA541" s="129"/>
      <c r="BB541" s="129"/>
      <c r="BC541" s="129"/>
      <c r="BD541" s="129"/>
      <c r="BE541" s="129"/>
      <c r="BF541" s="129"/>
      <c r="BG541" s="129"/>
      <c r="BJ541" s="129"/>
      <c r="BT541" s="129"/>
      <c r="CD541" s="129"/>
      <c r="CN541" s="129"/>
      <c r="CX541" s="129"/>
      <c r="DH541" s="129"/>
      <c r="DR541" s="129"/>
      <c r="EB541" s="129"/>
      <c r="EL541" s="129"/>
      <c r="EV541" s="129"/>
      <c r="FF541" s="129"/>
      <c r="FP541" s="129"/>
      <c r="FZ541" s="129"/>
      <c r="GJ541" s="129"/>
      <c r="GT541" s="129"/>
      <c r="HD541" s="129"/>
      <c r="HN541" s="129"/>
      <c r="HX541" s="129"/>
      <c r="IH541" s="129"/>
    </row>
    <row xmlns:x14ac="http://schemas.microsoft.com/office/spreadsheetml/2009/9/ac" r="542" s="3" customFormat="true" x14ac:dyDescent="0.25">
      <c r="A542" s="411"/>
      <c r="B542" s="129"/>
      <c r="L542" s="129"/>
      <c r="V542" s="129"/>
      <c r="AF542" s="129"/>
      <c r="AP542" s="129"/>
      <c r="AZ542" s="129"/>
      <c r="BA542" s="129"/>
      <c r="BB542" s="129"/>
      <c r="BC542" s="129"/>
      <c r="BD542" s="129"/>
      <c r="BE542" s="129"/>
      <c r="BF542" s="129"/>
      <c r="BG542" s="129"/>
      <c r="BJ542" s="129"/>
      <c r="BT542" s="129"/>
      <c r="CD542" s="129"/>
      <c r="CN542" s="129"/>
      <c r="CX542" s="129"/>
      <c r="DH542" s="129"/>
      <c r="DR542" s="129"/>
      <c r="EB542" s="129"/>
      <c r="EL542" s="129"/>
      <c r="EV542" s="129"/>
      <c r="FF542" s="129"/>
      <c r="FP542" s="129"/>
      <c r="FZ542" s="129"/>
      <c r="GJ542" s="129"/>
      <c r="GT542" s="129"/>
      <c r="HD542" s="129"/>
      <c r="HN542" s="129"/>
      <c r="HX542" s="129"/>
      <c r="IH542" s="129"/>
    </row>
    <row xmlns:x14ac="http://schemas.microsoft.com/office/spreadsheetml/2009/9/ac" r="543" s="3" customFormat="true" x14ac:dyDescent="0.25">
      <c r="A543" s="411"/>
      <c r="B543" s="129"/>
      <c r="L543" s="129"/>
      <c r="V543" s="129"/>
      <c r="AF543" s="129"/>
      <c r="AP543" s="129"/>
      <c r="AZ543" s="129"/>
      <c r="BA543" s="129"/>
      <c r="BB543" s="129"/>
      <c r="BC543" s="129"/>
      <c r="BD543" s="129"/>
      <c r="BE543" s="129"/>
      <c r="BF543" s="129"/>
      <c r="BG543" s="129"/>
      <c r="BJ543" s="129"/>
      <c r="BT543" s="129"/>
      <c r="CD543" s="129"/>
      <c r="CN543" s="129"/>
      <c r="CX543" s="129"/>
      <c r="DH543" s="129"/>
      <c r="DR543" s="129"/>
      <c r="EB543" s="129"/>
      <c r="EL543" s="129"/>
      <c r="EV543" s="129"/>
      <c r="FF543" s="129"/>
      <c r="FP543" s="129"/>
      <c r="FZ543" s="129"/>
      <c r="GJ543" s="129"/>
      <c r="GT543" s="129"/>
      <c r="HD543" s="129"/>
      <c r="HN543" s="129"/>
      <c r="HX543" s="129"/>
      <c r="IH543" s="129"/>
    </row>
    <row xmlns:x14ac="http://schemas.microsoft.com/office/spreadsheetml/2009/9/ac" r="544" s="3" customFormat="true" x14ac:dyDescent="0.25">
      <c r="A544" s="411"/>
      <c r="B544" s="129"/>
      <c r="L544" s="129"/>
      <c r="V544" s="129"/>
      <c r="AF544" s="129"/>
      <c r="AP544" s="129"/>
      <c r="AZ544" s="129"/>
      <c r="BA544" s="129"/>
      <c r="BB544" s="129"/>
      <c r="BC544" s="129"/>
      <c r="BD544" s="129"/>
      <c r="BE544" s="129"/>
      <c r="BF544" s="129"/>
      <c r="BG544" s="129"/>
      <c r="BJ544" s="129"/>
      <c r="BT544" s="129"/>
      <c r="CD544" s="129"/>
      <c r="CN544" s="129"/>
      <c r="CX544" s="129"/>
      <c r="DH544" s="129"/>
      <c r="DR544" s="129"/>
      <c r="EB544" s="129"/>
      <c r="EL544" s="129"/>
      <c r="EV544" s="129"/>
      <c r="FF544" s="129"/>
      <c r="FP544" s="129"/>
      <c r="FZ544" s="129"/>
      <c r="GJ544" s="129"/>
      <c r="GT544" s="129"/>
      <c r="HD544" s="129"/>
      <c r="HN544" s="129"/>
      <c r="HX544" s="129"/>
      <c r="IH544" s="129"/>
    </row>
    <row xmlns:x14ac="http://schemas.microsoft.com/office/spreadsheetml/2009/9/ac" r="545" s="3" customFormat="true" x14ac:dyDescent="0.25">
      <c r="A545" s="411"/>
      <c r="B545" s="129"/>
      <c r="L545" s="129"/>
      <c r="V545" s="129"/>
      <c r="AF545" s="129"/>
      <c r="AP545" s="129"/>
      <c r="AZ545" s="129"/>
      <c r="BA545" s="129"/>
      <c r="BB545" s="129"/>
      <c r="BC545" s="129"/>
      <c r="BD545" s="129"/>
      <c r="BE545" s="129"/>
      <c r="BF545" s="129"/>
      <c r="BG545" s="129"/>
      <c r="BJ545" s="129"/>
      <c r="BT545" s="129"/>
      <c r="CD545" s="129"/>
      <c r="CN545" s="129"/>
      <c r="CX545" s="129"/>
      <c r="DH545" s="129"/>
      <c r="DR545" s="129"/>
      <c r="EB545" s="129"/>
      <c r="EL545" s="129"/>
      <c r="EV545" s="129"/>
      <c r="FF545" s="129"/>
      <c r="FP545" s="129"/>
      <c r="FZ545" s="129"/>
      <c r="GJ545" s="129"/>
      <c r="GT545" s="129"/>
      <c r="HD545" s="129"/>
      <c r="HN545" s="129"/>
      <c r="HX545" s="129"/>
      <c r="IH545" s="129"/>
    </row>
    <row xmlns:x14ac="http://schemas.microsoft.com/office/spreadsheetml/2009/9/ac" r="546" s="3" customFormat="true" x14ac:dyDescent="0.25">
      <c r="A546" s="411"/>
      <c r="B546" s="129"/>
      <c r="L546" s="129"/>
      <c r="V546" s="129"/>
      <c r="AF546" s="129"/>
      <c r="AP546" s="129"/>
      <c r="AZ546" s="129"/>
      <c r="BA546" s="129"/>
      <c r="BB546" s="129"/>
      <c r="BC546" s="129"/>
      <c r="BD546" s="129"/>
      <c r="BE546" s="129"/>
      <c r="BF546" s="129"/>
      <c r="BG546" s="129"/>
      <c r="BJ546" s="129"/>
      <c r="BT546" s="129"/>
      <c r="CD546" s="129"/>
      <c r="CN546" s="129"/>
      <c r="CX546" s="129"/>
      <c r="DH546" s="129"/>
      <c r="DR546" s="129"/>
      <c r="EB546" s="129"/>
      <c r="EL546" s="129"/>
      <c r="EV546" s="129"/>
      <c r="FF546" s="129"/>
      <c r="FP546" s="129"/>
      <c r="FZ546" s="129"/>
      <c r="GJ546" s="129"/>
      <c r="GT546" s="129"/>
      <c r="HD546" s="129"/>
      <c r="HN546" s="129"/>
      <c r="HX546" s="129"/>
      <c r="IH546" s="129"/>
    </row>
    <row xmlns:x14ac="http://schemas.microsoft.com/office/spreadsheetml/2009/9/ac" r="547" s="3" customFormat="true" x14ac:dyDescent="0.25">
      <c r="A547" s="411"/>
      <c r="B547" s="129"/>
      <c r="L547" s="129"/>
      <c r="V547" s="129"/>
      <c r="AF547" s="129"/>
      <c r="AP547" s="129"/>
      <c r="AZ547" s="129"/>
      <c r="BA547" s="129"/>
      <c r="BB547" s="129"/>
      <c r="BC547" s="129"/>
      <c r="BD547" s="129"/>
      <c r="BE547" s="129"/>
      <c r="BF547" s="129"/>
      <c r="BG547" s="129"/>
      <c r="BJ547" s="129"/>
      <c r="BT547" s="129"/>
      <c r="CD547" s="129"/>
      <c r="CN547" s="129"/>
      <c r="CX547" s="129"/>
      <c r="DH547" s="129"/>
      <c r="DR547" s="129"/>
      <c r="EB547" s="129"/>
      <c r="EL547" s="129"/>
      <c r="EV547" s="129"/>
      <c r="FF547" s="129"/>
      <c r="FP547" s="129"/>
      <c r="FZ547" s="129"/>
      <c r="GJ547" s="129"/>
      <c r="GT547" s="129"/>
      <c r="HD547" s="129"/>
      <c r="HN547" s="129"/>
      <c r="HX547" s="129"/>
      <c r="IH547" s="129"/>
    </row>
    <row xmlns:x14ac="http://schemas.microsoft.com/office/spreadsheetml/2009/9/ac" r="548" s="3" customFormat="true" x14ac:dyDescent="0.25">
      <c r="A548" s="411"/>
      <c r="B548" s="129"/>
      <c r="L548" s="129"/>
      <c r="V548" s="129"/>
      <c r="AF548" s="129"/>
      <c r="AP548" s="129"/>
      <c r="AZ548" s="129"/>
      <c r="BA548" s="129"/>
      <c r="BB548" s="129"/>
      <c r="BC548" s="129"/>
      <c r="BD548" s="129"/>
      <c r="BE548" s="129"/>
      <c r="BF548" s="129"/>
      <c r="BG548" s="129"/>
      <c r="BJ548" s="129"/>
      <c r="BT548" s="129"/>
      <c r="CD548" s="129"/>
      <c r="CN548" s="129"/>
      <c r="CX548" s="129"/>
      <c r="DH548" s="129"/>
      <c r="DR548" s="129"/>
      <c r="EB548" s="129"/>
      <c r="EL548" s="129"/>
      <c r="EV548" s="129"/>
      <c r="FF548" s="129"/>
      <c r="FP548" s="129"/>
      <c r="FZ548" s="129"/>
      <c r="GJ548" s="129"/>
      <c r="GT548" s="129"/>
      <c r="HD548" s="129"/>
      <c r="HN548" s="129"/>
      <c r="HX548" s="129"/>
      <c r="IH548" s="129"/>
    </row>
    <row xmlns:x14ac="http://schemas.microsoft.com/office/spreadsheetml/2009/9/ac" r="549" s="3" customFormat="true" x14ac:dyDescent="0.25">
      <c r="A549" s="411"/>
      <c r="B549" s="129"/>
      <c r="L549" s="129"/>
      <c r="V549" s="129"/>
      <c r="AF549" s="129"/>
      <c r="AP549" s="129"/>
      <c r="AZ549" s="129"/>
      <c r="BA549" s="129"/>
      <c r="BB549" s="129"/>
      <c r="BC549" s="129"/>
      <c r="BD549" s="129"/>
      <c r="BE549" s="129"/>
      <c r="BF549" s="129"/>
      <c r="BG549" s="129"/>
      <c r="BJ549" s="129"/>
      <c r="BT549" s="129"/>
      <c r="CD549" s="129"/>
      <c r="CN549" s="129"/>
      <c r="CX549" s="129"/>
      <c r="DH549" s="129"/>
      <c r="DR549" s="129"/>
      <c r="EB549" s="129"/>
      <c r="EL549" s="129"/>
      <c r="EV549" s="129"/>
      <c r="FF549" s="129"/>
      <c r="FP549" s="129"/>
      <c r="FZ549" s="129"/>
      <c r="GJ549" s="129"/>
      <c r="GT549" s="129"/>
      <c r="HD549" s="129"/>
      <c r="HN549" s="129"/>
      <c r="HX549" s="129"/>
      <c r="IH549" s="129"/>
    </row>
    <row xmlns:x14ac="http://schemas.microsoft.com/office/spreadsheetml/2009/9/ac" r="550" s="3" customFormat="true" x14ac:dyDescent="0.25">
      <c r="A550" s="411"/>
      <c r="B550" s="129"/>
      <c r="L550" s="129"/>
      <c r="V550" s="129"/>
      <c r="AF550" s="129"/>
      <c r="AP550" s="129"/>
      <c r="AZ550" s="129"/>
      <c r="BA550" s="129"/>
      <c r="BB550" s="129"/>
      <c r="BC550" s="129"/>
      <c r="BD550" s="129"/>
      <c r="BE550" s="129"/>
      <c r="BF550" s="129"/>
      <c r="BG550" s="129"/>
      <c r="BJ550" s="129"/>
      <c r="BT550" s="129"/>
      <c r="CD550" s="129"/>
      <c r="CN550" s="129"/>
      <c r="CX550" s="129"/>
      <c r="DH550" s="129"/>
      <c r="DR550" s="129"/>
      <c r="EB550" s="129"/>
      <c r="EL550" s="129"/>
      <c r="EV550" s="129"/>
      <c r="FF550" s="129"/>
      <c r="FP550" s="129"/>
      <c r="FZ550" s="129"/>
      <c r="GJ550" s="129"/>
      <c r="GT550" s="129"/>
      <c r="HD550" s="129"/>
      <c r="HN550" s="129"/>
      <c r="HX550" s="129"/>
      <c r="IH550" s="129"/>
    </row>
    <row xmlns:x14ac="http://schemas.microsoft.com/office/spreadsheetml/2009/9/ac" r="551" s="3" customFormat="true" x14ac:dyDescent="0.25">
      <c r="A551" s="411"/>
      <c r="B551" s="129"/>
      <c r="L551" s="129"/>
      <c r="V551" s="129"/>
      <c r="AF551" s="129"/>
      <c r="AP551" s="129"/>
      <c r="AZ551" s="129"/>
      <c r="BA551" s="129"/>
      <c r="BB551" s="129"/>
      <c r="BC551" s="129"/>
      <c r="BD551" s="129"/>
      <c r="BE551" s="129"/>
      <c r="BF551" s="129"/>
      <c r="BG551" s="129"/>
      <c r="BJ551" s="129"/>
      <c r="BT551" s="129"/>
      <c r="CD551" s="129"/>
      <c r="CN551" s="129"/>
      <c r="CX551" s="129"/>
      <c r="DH551" s="129"/>
      <c r="DR551" s="129"/>
      <c r="EB551" s="129"/>
      <c r="EL551" s="129"/>
      <c r="EV551" s="129"/>
      <c r="FF551" s="129"/>
      <c r="FP551" s="129"/>
      <c r="FZ551" s="129"/>
      <c r="GJ551" s="129"/>
      <c r="GT551" s="129"/>
      <c r="HD551" s="129"/>
      <c r="HN551" s="129"/>
      <c r="HX551" s="129"/>
      <c r="IH551" s="129"/>
    </row>
    <row xmlns:x14ac="http://schemas.microsoft.com/office/spreadsheetml/2009/9/ac" r="552" s="3" customFormat="true" x14ac:dyDescent="0.25">
      <c r="A552" s="411"/>
      <c r="B552" s="129"/>
      <c r="L552" s="129"/>
      <c r="V552" s="129"/>
      <c r="AF552" s="129"/>
      <c r="AP552" s="129"/>
      <c r="AZ552" s="129"/>
      <c r="BA552" s="129"/>
      <c r="BB552" s="129"/>
      <c r="BC552" s="129"/>
      <c r="BD552" s="129"/>
      <c r="BE552" s="129"/>
      <c r="BF552" s="129"/>
      <c r="BG552" s="129"/>
      <c r="BJ552" s="129"/>
      <c r="BT552" s="129"/>
      <c r="CD552" s="129"/>
      <c r="CN552" s="129"/>
      <c r="CX552" s="129"/>
      <c r="DH552" s="129"/>
      <c r="DR552" s="129"/>
      <c r="EB552" s="129"/>
      <c r="EL552" s="129"/>
      <c r="EV552" s="129"/>
      <c r="FF552" s="129"/>
      <c r="FP552" s="129"/>
      <c r="FZ552" s="129"/>
      <c r="GJ552" s="129"/>
      <c r="GT552" s="129"/>
      <c r="HD552" s="129"/>
      <c r="HN552" s="129"/>
      <c r="HX552" s="129"/>
      <c r="IH552" s="129"/>
    </row>
    <row xmlns:x14ac="http://schemas.microsoft.com/office/spreadsheetml/2009/9/ac" r="553" s="3" customFormat="true" x14ac:dyDescent="0.25">
      <c r="A553" s="411"/>
      <c r="B553" s="129"/>
      <c r="L553" s="129"/>
      <c r="V553" s="129"/>
      <c r="AF553" s="129"/>
      <c r="AP553" s="129"/>
      <c r="AZ553" s="129"/>
      <c r="BA553" s="129"/>
      <c r="BB553" s="129"/>
      <c r="BC553" s="129"/>
      <c r="BD553" s="129"/>
      <c r="BE553" s="129"/>
      <c r="BF553" s="129"/>
      <c r="BG553" s="129"/>
      <c r="BJ553" s="129"/>
      <c r="BT553" s="129"/>
      <c r="CD553" s="129"/>
      <c r="CN553" s="129"/>
      <c r="CX553" s="129"/>
      <c r="DH553" s="129"/>
      <c r="DR553" s="129"/>
      <c r="EB553" s="129"/>
      <c r="EL553" s="129"/>
      <c r="EV553" s="129"/>
      <c r="FF553" s="129"/>
      <c r="FP553" s="129"/>
      <c r="FZ553" s="129"/>
      <c r="GJ553" s="129"/>
      <c r="GT553" s="129"/>
      <c r="HD553" s="129"/>
      <c r="HN553" s="129"/>
      <c r="HX553" s="129"/>
      <c r="IH553" s="129"/>
    </row>
    <row xmlns:x14ac="http://schemas.microsoft.com/office/spreadsheetml/2009/9/ac" r="554" s="3" customFormat="true" x14ac:dyDescent="0.25">
      <c r="A554" s="411"/>
      <c r="B554" s="129"/>
      <c r="L554" s="129"/>
      <c r="V554" s="129"/>
      <c r="AF554" s="129"/>
      <c r="AP554" s="129"/>
      <c r="AZ554" s="129"/>
      <c r="BA554" s="129"/>
      <c r="BB554" s="129"/>
      <c r="BC554" s="129"/>
      <c r="BD554" s="129"/>
      <c r="BE554" s="129"/>
      <c r="BF554" s="129"/>
      <c r="BG554" s="129"/>
      <c r="BJ554" s="129"/>
      <c r="BT554" s="129"/>
      <c r="CD554" s="129"/>
      <c r="CN554" s="129"/>
      <c r="CX554" s="129"/>
      <c r="DH554" s="129"/>
      <c r="DR554" s="129"/>
      <c r="EB554" s="129"/>
      <c r="EL554" s="129"/>
      <c r="EV554" s="129"/>
      <c r="FF554" s="129"/>
      <c r="FP554" s="129"/>
      <c r="FZ554" s="129"/>
      <c r="GJ554" s="129"/>
      <c r="GT554" s="129"/>
      <c r="HD554" s="129"/>
      <c r="HN554" s="129"/>
      <c r="HX554" s="129"/>
      <c r="IH554" s="129"/>
    </row>
    <row xmlns:x14ac="http://schemas.microsoft.com/office/spreadsheetml/2009/9/ac" r="555" s="3" customFormat="true" x14ac:dyDescent="0.25">
      <c r="A555" s="411"/>
      <c r="B555" s="129"/>
      <c r="L555" s="129"/>
      <c r="V555" s="129"/>
      <c r="AF555" s="129"/>
      <c r="AP555" s="129"/>
      <c r="AZ555" s="129"/>
      <c r="BA555" s="129"/>
      <c r="BB555" s="129"/>
      <c r="BC555" s="129"/>
      <c r="BD555" s="129"/>
      <c r="BE555" s="129"/>
      <c r="BF555" s="129"/>
      <c r="BG555" s="129"/>
      <c r="BJ555" s="129"/>
      <c r="BT555" s="129"/>
      <c r="CD555" s="129"/>
      <c r="CN555" s="129"/>
      <c r="CX555" s="129"/>
      <c r="DH555" s="129"/>
      <c r="DR555" s="129"/>
      <c r="EB555" s="129"/>
      <c r="EL555" s="129"/>
      <c r="EV555" s="129"/>
      <c r="FF555" s="129"/>
      <c r="FP555" s="129"/>
      <c r="FZ555" s="129"/>
      <c r="GJ555" s="129"/>
      <c r="GT555" s="129"/>
      <c r="HD555" s="129"/>
      <c r="HN555" s="129"/>
      <c r="HX555" s="129"/>
      <c r="IH555" s="129"/>
    </row>
    <row xmlns:x14ac="http://schemas.microsoft.com/office/spreadsheetml/2009/9/ac" r="556" s="3" customFormat="true" x14ac:dyDescent="0.25">
      <c r="A556" s="411"/>
      <c r="B556" s="129"/>
      <c r="L556" s="129"/>
      <c r="V556" s="129"/>
      <c r="AF556" s="129"/>
      <c r="AP556" s="129"/>
      <c r="AZ556" s="129"/>
      <c r="BA556" s="129"/>
      <c r="BB556" s="129"/>
      <c r="BC556" s="129"/>
      <c r="BD556" s="129"/>
      <c r="BE556" s="129"/>
      <c r="BF556" s="129"/>
      <c r="BG556" s="129"/>
      <c r="BJ556" s="129"/>
      <c r="BT556" s="129"/>
      <c r="CD556" s="129"/>
      <c r="CN556" s="129"/>
      <c r="CX556" s="129"/>
      <c r="DH556" s="129"/>
      <c r="DR556" s="129"/>
      <c r="EB556" s="129"/>
      <c r="EL556" s="129"/>
      <c r="EV556" s="129"/>
      <c r="FF556" s="129"/>
      <c r="FP556" s="129"/>
      <c r="FZ556" s="129"/>
      <c r="GJ556" s="129"/>
      <c r="GT556" s="129"/>
      <c r="HD556" s="129"/>
      <c r="HN556" s="129"/>
      <c r="HX556" s="129"/>
      <c r="IH556" s="129"/>
    </row>
    <row xmlns:x14ac="http://schemas.microsoft.com/office/spreadsheetml/2009/9/ac" r="557" s="3" customFormat="true" x14ac:dyDescent="0.25">
      <c r="A557" s="411"/>
      <c r="B557" s="129"/>
      <c r="L557" s="129"/>
      <c r="V557" s="129"/>
      <c r="AF557" s="129"/>
      <c r="AP557" s="129"/>
      <c r="AZ557" s="129"/>
      <c r="BA557" s="129"/>
      <c r="BB557" s="129"/>
      <c r="BC557" s="129"/>
      <c r="BD557" s="129"/>
      <c r="BE557" s="129"/>
      <c r="BF557" s="129"/>
      <c r="BG557" s="129"/>
      <c r="BJ557" s="129"/>
      <c r="BT557" s="129"/>
      <c r="CD557" s="129"/>
      <c r="CN557" s="129"/>
      <c r="CX557" s="129"/>
      <c r="DH557" s="129"/>
      <c r="DR557" s="129"/>
      <c r="EB557" s="129"/>
      <c r="EL557" s="129"/>
      <c r="EV557" s="129"/>
      <c r="FF557" s="129"/>
      <c r="FP557" s="129"/>
      <c r="FZ557" s="129"/>
      <c r="GJ557" s="129"/>
      <c r="GT557" s="129"/>
      <c r="HD557" s="129"/>
      <c r="HN557" s="129"/>
      <c r="HX557" s="129"/>
      <c r="IH557" s="129"/>
    </row>
    <row xmlns:x14ac="http://schemas.microsoft.com/office/spreadsheetml/2009/9/ac" r="558" s="3" customFormat="true" x14ac:dyDescent="0.25">
      <c r="A558" s="411"/>
      <c r="B558" s="129"/>
      <c r="L558" s="129"/>
      <c r="V558" s="129"/>
      <c r="AF558" s="129"/>
      <c r="AP558" s="129"/>
      <c r="AZ558" s="129"/>
      <c r="BA558" s="129"/>
      <c r="BB558" s="129"/>
      <c r="BC558" s="129"/>
      <c r="BD558" s="129"/>
      <c r="BE558" s="129"/>
      <c r="BF558" s="129"/>
      <c r="BG558" s="129"/>
      <c r="BJ558" s="129"/>
      <c r="BT558" s="129"/>
      <c r="CD558" s="129"/>
      <c r="CN558" s="129"/>
      <c r="CX558" s="129"/>
      <c r="DH558" s="129"/>
      <c r="DR558" s="129"/>
      <c r="EB558" s="129"/>
      <c r="EL558" s="129"/>
      <c r="EV558" s="129"/>
      <c r="FF558" s="129"/>
      <c r="FP558" s="129"/>
      <c r="FZ558" s="129"/>
      <c r="GJ558" s="129"/>
      <c r="GT558" s="129"/>
      <c r="HD558" s="129"/>
      <c r="HN558" s="129"/>
      <c r="HX558" s="129"/>
      <c r="IH558" s="129"/>
    </row>
    <row xmlns:x14ac="http://schemas.microsoft.com/office/spreadsheetml/2009/9/ac" r="559" s="3" customFormat="true" x14ac:dyDescent="0.25">
      <c r="A559" s="411"/>
      <c r="B559" s="129"/>
      <c r="L559" s="129"/>
      <c r="V559" s="129"/>
      <c r="AF559" s="129"/>
      <c r="AP559" s="129"/>
      <c r="AZ559" s="129"/>
      <c r="BA559" s="129"/>
      <c r="BB559" s="129"/>
      <c r="BC559" s="129"/>
      <c r="BD559" s="129"/>
      <c r="BE559" s="129"/>
      <c r="BF559" s="129"/>
      <c r="BG559" s="129"/>
      <c r="BJ559" s="129"/>
      <c r="BT559" s="129"/>
      <c r="CD559" s="129"/>
      <c r="CN559" s="129"/>
      <c r="CX559" s="129"/>
      <c r="DH559" s="129"/>
      <c r="DR559" s="129"/>
      <c r="EB559" s="129"/>
      <c r="EL559" s="129"/>
      <c r="EV559" s="129"/>
      <c r="FF559" s="129"/>
      <c r="FP559" s="129"/>
      <c r="FZ559" s="129"/>
      <c r="GJ559" s="129"/>
      <c r="GT559" s="129"/>
      <c r="HD559" s="129"/>
      <c r="HN559" s="129"/>
      <c r="HX559" s="129"/>
      <c r="IH559" s="129"/>
    </row>
    <row xmlns:x14ac="http://schemas.microsoft.com/office/spreadsheetml/2009/9/ac" r="560" s="3" customFormat="true" x14ac:dyDescent="0.25">
      <c r="A560" s="411"/>
      <c r="B560" s="129"/>
      <c r="L560" s="129"/>
      <c r="V560" s="129"/>
      <c r="AF560" s="129"/>
      <c r="AP560" s="129"/>
      <c r="AZ560" s="129"/>
      <c r="BA560" s="129"/>
      <c r="BB560" s="129"/>
      <c r="BC560" s="129"/>
      <c r="BD560" s="129"/>
      <c r="BE560" s="129"/>
      <c r="BF560" s="129"/>
      <c r="BG560" s="129"/>
      <c r="BJ560" s="129"/>
      <c r="BT560" s="129"/>
      <c r="CD560" s="129"/>
      <c r="CN560" s="129"/>
      <c r="CX560" s="129"/>
      <c r="DH560" s="129"/>
      <c r="DR560" s="129"/>
      <c r="EB560" s="129"/>
      <c r="EL560" s="129"/>
      <c r="EV560" s="129"/>
      <c r="FF560" s="129"/>
      <c r="FP560" s="129"/>
      <c r="FZ560" s="129"/>
      <c r="GJ560" s="129"/>
      <c r="GT560" s="129"/>
      <c r="HD560" s="129"/>
      <c r="HN560" s="129"/>
      <c r="HX560" s="129"/>
      <c r="IH560" s="129"/>
    </row>
    <row xmlns:x14ac="http://schemas.microsoft.com/office/spreadsheetml/2009/9/ac" r="561" s="3" customFormat="true" x14ac:dyDescent="0.25">
      <c r="A561" s="411"/>
      <c r="B561" s="129"/>
      <c r="L561" s="129"/>
      <c r="V561" s="129"/>
      <c r="AF561" s="129"/>
      <c r="AP561" s="129"/>
      <c r="AZ561" s="129"/>
      <c r="BA561" s="129"/>
      <c r="BB561" s="129"/>
      <c r="BC561" s="129"/>
      <c r="BD561" s="129"/>
      <c r="BE561" s="129"/>
      <c r="BF561" s="129"/>
      <c r="BG561" s="129"/>
      <c r="BJ561" s="129"/>
      <c r="BT561" s="129"/>
      <c r="CD561" s="129"/>
      <c r="CN561" s="129"/>
      <c r="CX561" s="129"/>
      <c r="DH561" s="129"/>
      <c r="DR561" s="129"/>
      <c r="EB561" s="129"/>
      <c r="EL561" s="129"/>
      <c r="EV561" s="129"/>
      <c r="FF561" s="129"/>
      <c r="FP561" s="129"/>
      <c r="FZ561" s="129"/>
      <c r="GJ561" s="129"/>
      <c r="GT561" s="129"/>
      <c r="HD561" s="129"/>
      <c r="HN561" s="129"/>
      <c r="HX561" s="129"/>
      <c r="IH561" s="129"/>
    </row>
    <row xmlns:x14ac="http://schemas.microsoft.com/office/spreadsheetml/2009/9/ac" r="562" s="3" customFormat="true" x14ac:dyDescent="0.25">
      <c r="A562" s="411"/>
      <c r="B562" s="129"/>
      <c r="L562" s="129"/>
      <c r="V562" s="129"/>
      <c r="AF562" s="129"/>
      <c r="AP562" s="129"/>
      <c r="AZ562" s="129"/>
      <c r="BA562" s="129"/>
      <c r="BB562" s="129"/>
      <c r="BC562" s="129"/>
      <c r="BD562" s="129"/>
      <c r="BE562" s="129"/>
      <c r="BF562" s="129"/>
      <c r="BG562" s="129"/>
      <c r="BJ562" s="129"/>
      <c r="BT562" s="129"/>
      <c r="CD562" s="129"/>
      <c r="CN562" s="129"/>
      <c r="CX562" s="129"/>
      <c r="DH562" s="129"/>
      <c r="DR562" s="129"/>
      <c r="EB562" s="129"/>
      <c r="EL562" s="129"/>
      <c r="EV562" s="129"/>
      <c r="FF562" s="129"/>
      <c r="FP562" s="129"/>
      <c r="FZ562" s="129"/>
      <c r="GJ562" s="129"/>
      <c r="GT562" s="129"/>
      <c r="HD562" s="129"/>
      <c r="HN562" s="129"/>
      <c r="HX562" s="129"/>
      <c r="IH562" s="129"/>
    </row>
    <row xmlns:x14ac="http://schemas.microsoft.com/office/spreadsheetml/2009/9/ac" r="563" s="3" customFormat="true" x14ac:dyDescent="0.25">
      <c r="A563" s="411"/>
      <c r="B563" s="129"/>
      <c r="L563" s="129"/>
      <c r="V563" s="129"/>
      <c r="AF563" s="129"/>
      <c r="AP563" s="129"/>
      <c r="AZ563" s="129"/>
      <c r="BA563" s="129"/>
      <c r="BB563" s="129"/>
      <c r="BC563" s="129"/>
      <c r="BD563" s="129"/>
      <c r="BE563" s="129"/>
      <c r="BF563" s="129"/>
      <c r="BG563" s="129"/>
      <c r="BJ563" s="129"/>
      <c r="BT563" s="129"/>
      <c r="CD563" s="129"/>
      <c r="CN563" s="129"/>
      <c r="CX563" s="129"/>
      <c r="DH563" s="129"/>
      <c r="DR563" s="129"/>
      <c r="EB563" s="129"/>
      <c r="EL563" s="129"/>
      <c r="EV563" s="129"/>
      <c r="FF563" s="129"/>
      <c r="FP563" s="129"/>
      <c r="FZ563" s="129"/>
      <c r="GJ563" s="129"/>
      <c r="GT563" s="129"/>
      <c r="HD563" s="129"/>
      <c r="HN563" s="129"/>
      <c r="HX563" s="129"/>
      <c r="IH563" s="129"/>
    </row>
    <row xmlns:x14ac="http://schemas.microsoft.com/office/spreadsheetml/2009/9/ac" r="564" s="3" customFormat="true" x14ac:dyDescent="0.25">
      <c r="A564" s="411"/>
      <c r="B564" s="129"/>
      <c r="L564" s="129"/>
      <c r="V564" s="129"/>
      <c r="AF564" s="129"/>
      <c r="AP564" s="129"/>
      <c r="AZ564" s="129"/>
      <c r="BA564" s="129"/>
      <c r="BB564" s="129"/>
      <c r="BC564" s="129"/>
      <c r="BD564" s="129"/>
      <c r="BE564" s="129"/>
      <c r="BF564" s="129"/>
      <c r="BG564" s="129"/>
      <c r="BJ564" s="129"/>
      <c r="BT564" s="129"/>
      <c r="CD564" s="129"/>
      <c r="CN564" s="129"/>
      <c r="CX564" s="129"/>
      <c r="DH564" s="129"/>
      <c r="DR564" s="129"/>
      <c r="EB564" s="129"/>
      <c r="EL564" s="129"/>
      <c r="EV564" s="129"/>
      <c r="FF564" s="129"/>
      <c r="FP564" s="129"/>
      <c r="FZ564" s="129"/>
      <c r="GJ564" s="129"/>
      <c r="GT564" s="129"/>
      <c r="HD564" s="129"/>
      <c r="HN564" s="129"/>
      <c r="HX564" s="129"/>
      <c r="IH564" s="129"/>
    </row>
    <row xmlns:x14ac="http://schemas.microsoft.com/office/spreadsheetml/2009/9/ac" r="565" s="3" customFormat="true" x14ac:dyDescent="0.25">
      <c r="A565" s="411"/>
      <c r="B565" s="129"/>
      <c r="L565" s="129"/>
      <c r="V565" s="129"/>
      <c r="AF565" s="129"/>
      <c r="AP565" s="129"/>
      <c r="AZ565" s="129"/>
      <c r="BA565" s="129"/>
      <c r="BB565" s="129"/>
      <c r="BC565" s="129"/>
      <c r="BD565" s="129"/>
      <c r="BE565" s="129"/>
      <c r="BF565" s="129"/>
      <c r="BG565" s="129"/>
      <c r="BJ565" s="129"/>
      <c r="BT565" s="129"/>
      <c r="CD565" s="129"/>
      <c r="CN565" s="129"/>
      <c r="CX565" s="129"/>
      <c r="DH565" s="129"/>
      <c r="DR565" s="129"/>
      <c r="EB565" s="129"/>
      <c r="EL565" s="129"/>
      <c r="EV565" s="129"/>
      <c r="FF565" s="129"/>
      <c r="FP565" s="129"/>
      <c r="FZ565" s="129"/>
      <c r="GJ565" s="129"/>
      <c r="GT565" s="129"/>
      <c r="HD565" s="129"/>
      <c r="HN565" s="129"/>
      <c r="HX565" s="129"/>
      <c r="IH565" s="129"/>
    </row>
    <row xmlns:x14ac="http://schemas.microsoft.com/office/spreadsheetml/2009/9/ac" r="566" s="3" customFormat="true" x14ac:dyDescent="0.25">
      <c r="A566" s="411"/>
      <c r="B566" s="129"/>
      <c r="L566" s="129"/>
      <c r="V566" s="129"/>
      <c r="AF566" s="129"/>
      <c r="AP566" s="129"/>
      <c r="AZ566" s="129"/>
      <c r="BA566" s="129"/>
      <c r="BB566" s="129"/>
      <c r="BC566" s="129"/>
      <c r="BD566" s="129"/>
      <c r="BE566" s="129"/>
      <c r="BF566" s="129"/>
      <c r="BG566" s="129"/>
      <c r="BJ566" s="129"/>
      <c r="BT566" s="129"/>
      <c r="CD566" s="129"/>
      <c r="CN566" s="129"/>
      <c r="CX566" s="129"/>
      <c r="DH566" s="129"/>
      <c r="DR566" s="129"/>
      <c r="EB566" s="129"/>
      <c r="EL566" s="129"/>
      <c r="EV566" s="129"/>
      <c r="FF566" s="129"/>
      <c r="FP566" s="129"/>
      <c r="FZ566" s="129"/>
      <c r="GJ566" s="129"/>
      <c r="GT566" s="129"/>
      <c r="HD566" s="129"/>
      <c r="HN566" s="129"/>
      <c r="HX566" s="129"/>
      <c r="IH566" s="129"/>
    </row>
    <row xmlns:x14ac="http://schemas.microsoft.com/office/spreadsheetml/2009/9/ac" r="567" s="3" customFormat="true" x14ac:dyDescent="0.25">
      <c r="A567" s="411"/>
      <c r="B567" s="129"/>
      <c r="L567" s="129"/>
      <c r="V567" s="129"/>
      <c r="AF567" s="129"/>
      <c r="AP567" s="129"/>
      <c r="AZ567" s="129"/>
      <c r="BA567" s="129"/>
      <c r="BB567" s="129"/>
      <c r="BC567" s="129"/>
      <c r="BD567" s="129"/>
      <c r="BE567" s="129"/>
      <c r="BF567" s="129"/>
      <c r="BG567" s="129"/>
      <c r="BJ567" s="129"/>
      <c r="BT567" s="129"/>
      <c r="CD567" s="129"/>
      <c r="CN567" s="129"/>
      <c r="CX567" s="129"/>
      <c r="DH567" s="129"/>
      <c r="DR567" s="129"/>
      <c r="EB567" s="129"/>
      <c r="EL567" s="129"/>
      <c r="EV567" s="129"/>
      <c r="FF567" s="129"/>
      <c r="FP567" s="129"/>
      <c r="FZ567" s="129"/>
      <c r="GJ567" s="129"/>
      <c r="GT567" s="129"/>
      <c r="HD567" s="129"/>
      <c r="HN567" s="129"/>
      <c r="HX567" s="129"/>
      <c r="IH567" s="129"/>
    </row>
    <row xmlns:x14ac="http://schemas.microsoft.com/office/spreadsheetml/2009/9/ac" r="568" s="3" customFormat="true" x14ac:dyDescent="0.25">
      <c r="A568" s="411"/>
      <c r="B568" s="129"/>
      <c r="L568" s="129"/>
      <c r="V568" s="129"/>
      <c r="AF568" s="129"/>
      <c r="AP568" s="129"/>
      <c r="AZ568" s="129"/>
      <c r="BA568" s="129"/>
      <c r="BB568" s="129"/>
      <c r="BC568" s="129"/>
      <c r="BD568" s="129"/>
      <c r="BE568" s="129"/>
      <c r="BF568" s="129"/>
      <c r="BG568" s="129"/>
      <c r="BJ568" s="129"/>
      <c r="BT568" s="129"/>
      <c r="CD568" s="129"/>
      <c r="CN568" s="129"/>
      <c r="CX568" s="129"/>
      <c r="DH568" s="129"/>
      <c r="DR568" s="129"/>
      <c r="EB568" s="129"/>
      <c r="EL568" s="129"/>
      <c r="EV568" s="129"/>
      <c r="FF568" s="129"/>
      <c r="FP568" s="129"/>
      <c r="FZ568" s="129"/>
      <c r="GJ568" s="129"/>
      <c r="GT568" s="129"/>
      <c r="HD568" s="129"/>
      <c r="HN568" s="129"/>
      <c r="HX568" s="129"/>
      <c r="IH568" s="129"/>
    </row>
    <row xmlns:x14ac="http://schemas.microsoft.com/office/spreadsheetml/2009/9/ac" r="569" s="3" customFormat="true" x14ac:dyDescent="0.25">
      <c r="A569" s="411"/>
      <c r="B569" s="129"/>
      <c r="L569" s="129"/>
      <c r="V569" s="129"/>
      <c r="AF569" s="129"/>
      <c r="AP569" s="129"/>
      <c r="AZ569" s="129"/>
      <c r="BA569" s="129"/>
      <c r="BB569" s="129"/>
      <c r="BC569" s="129"/>
      <c r="BD569" s="129"/>
      <c r="BE569" s="129"/>
      <c r="BF569" s="129"/>
      <c r="BG569" s="129"/>
      <c r="BJ569" s="129"/>
      <c r="BT569" s="129"/>
      <c r="CD569" s="129"/>
      <c r="CN569" s="129"/>
      <c r="CX569" s="129"/>
      <c r="DH569" s="129"/>
      <c r="DR569" s="129"/>
      <c r="EB569" s="129"/>
      <c r="EL569" s="129"/>
      <c r="EV569" s="129"/>
      <c r="FF569" s="129"/>
      <c r="FP569" s="129"/>
      <c r="FZ569" s="129"/>
      <c r="GJ569" s="129"/>
      <c r="GT569" s="129"/>
      <c r="HD569" s="129"/>
      <c r="HN569" s="129"/>
      <c r="HX569" s="129"/>
      <c r="IH569" s="129"/>
    </row>
    <row xmlns:x14ac="http://schemas.microsoft.com/office/spreadsheetml/2009/9/ac" r="570" s="3" customFormat="true" x14ac:dyDescent="0.25">
      <c r="A570" s="411"/>
      <c r="B570" s="129"/>
      <c r="L570" s="129"/>
      <c r="V570" s="129"/>
      <c r="AF570" s="129"/>
      <c r="AP570" s="129"/>
      <c r="AZ570" s="129"/>
      <c r="BA570" s="129"/>
      <c r="BB570" s="129"/>
      <c r="BC570" s="129"/>
      <c r="BD570" s="129"/>
      <c r="BE570" s="129"/>
      <c r="BF570" s="129"/>
      <c r="BG570" s="129"/>
      <c r="BJ570" s="129"/>
      <c r="BT570" s="129"/>
      <c r="CD570" s="129"/>
      <c r="CN570" s="129"/>
      <c r="CX570" s="129"/>
      <c r="DH570" s="129"/>
      <c r="DR570" s="129"/>
      <c r="EB570" s="129"/>
      <c r="EL570" s="129"/>
      <c r="EV570" s="129"/>
      <c r="FF570" s="129"/>
      <c r="FP570" s="129"/>
      <c r="FZ570" s="129"/>
      <c r="GJ570" s="129"/>
      <c r="GT570" s="129"/>
      <c r="HD570" s="129"/>
      <c r="HN570" s="129"/>
      <c r="HX570" s="129"/>
      <c r="IH570" s="129"/>
    </row>
    <row xmlns:x14ac="http://schemas.microsoft.com/office/spreadsheetml/2009/9/ac" r="571" s="3" customFormat="true" x14ac:dyDescent="0.25">
      <c r="A571" s="411"/>
      <c r="B571" s="129"/>
      <c r="L571" s="129"/>
      <c r="V571" s="129"/>
      <c r="AF571" s="129"/>
      <c r="AP571" s="129"/>
      <c r="AZ571" s="129"/>
      <c r="BA571" s="129"/>
      <c r="BB571" s="129"/>
      <c r="BC571" s="129"/>
      <c r="BD571" s="129"/>
      <c r="BE571" s="129"/>
      <c r="BF571" s="129"/>
      <c r="BG571" s="129"/>
      <c r="BJ571" s="129"/>
      <c r="BT571" s="129"/>
      <c r="CD571" s="129"/>
      <c r="CN571" s="129"/>
      <c r="CX571" s="129"/>
      <c r="DH571" s="129"/>
      <c r="DR571" s="129"/>
      <c r="EB571" s="129"/>
      <c r="EL571" s="129"/>
      <c r="EV571" s="129"/>
      <c r="FF571" s="129"/>
      <c r="FP571" s="129"/>
      <c r="FZ571" s="129"/>
      <c r="GJ571" s="129"/>
      <c r="GT571" s="129"/>
      <c r="HD571" s="129"/>
      <c r="HN571" s="129"/>
      <c r="HX571" s="129"/>
      <c r="IH571" s="129"/>
    </row>
    <row xmlns:x14ac="http://schemas.microsoft.com/office/spreadsheetml/2009/9/ac" r="572" s="3" customFormat="true" x14ac:dyDescent="0.25">
      <c r="A572" s="411"/>
      <c r="B572" s="129"/>
      <c r="L572" s="129"/>
      <c r="V572" s="129"/>
      <c r="AF572" s="129"/>
      <c r="AP572" s="129"/>
      <c r="AZ572" s="129"/>
      <c r="BA572" s="129"/>
      <c r="BB572" s="129"/>
      <c r="BC572" s="129"/>
      <c r="BD572" s="129"/>
      <c r="BE572" s="129"/>
      <c r="BF572" s="129"/>
      <c r="BG572" s="129"/>
      <c r="BJ572" s="129"/>
      <c r="BT572" s="129"/>
      <c r="CD572" s="129"/>
      <c r="CN572" s="129"/>
      <c r="CX572" s="129"/>
      <c r="DH572" s="129"/>
      <c r="DR572" s="129"/>
      <c r="EB572" s="129"/>
      <c r="EL572" s="129"/>
      <c r="EV572" s="129"/>
      <c r="FF572" s="129"/>
      <c r="FP572" s="129"/>
      <c r="FZ572" s="129"/>
      <c r="GJ572" s="129"/>
      <c r="GT572" s="129"/>
      <c r="HD572" s="129"/>
      <c r="HN572" s="129"/>
      <c r="HX572" s="129"/>
      <c r="IH572" s="129"/>
    </row>
    <row xmlns:x14ac="http://schemas.microsoft.com/office/spreadsheetml/2009/9/ac" r="573" s="3" customFormat="true" x14ac:dyDescent="0.25">
      <c r="A573" s="411"/>
      <c r="B573" s="129"/>
      <c r="L573" s="129"/>
      <c r="V573" s="129"/>
      <c r="AF573" s="129"/>
      <c r="AP573" s="129"/>
      <c r="AZ573" s="129"/>
      <c r="BA573" s="129"/>
      <c r="BB573" s="129"/>
      <c r="BC573" s="129"/>
      <c r="BD573" s="129"/>
      <c r="BE573" s="129"/>
      <c r="BF573" s="129"/>
      <c r="BG573" s="129"/>
      <c r="BJ573" s="129"/>
      <c r="BT573" s="129"/>
      <c r="CD573" s="129"/>
      <c r="CN573" s="129"/>
      <c r="CX573" s="129"/>
      <c r="DH573" s="129"/>
      <c r="DR573" s="129"/>
      <c r="EB573" s="129"/>
      <c r="EL573" s="129"/>
      <c r="EV573" s="129"/>
      <c r="FF573" s="129"/>
      <c r="FP573" s="129"/>
      <c r="FZ573" s="129"/>
      <c r="GJ573" s="129"/>
      <c r="GT573" s="129"/>
      <c r="HD573" s="129"/>
      <c r="HN573" s="129"/>
      <c r="HX573" s="129"/>
      <c r="IH573" s="129"/>
    </row>
    <row xmlns:x14ac="http://schemas.microsoft.com/office/spreadsheetml/2009/9/ac" r="574" s="3" customFormat="true" x14ac:dyDescent="0.25">
      <c r="A574" s="411"/>
      <c r="B574" s="129"/>
      <c r="L574" s="129"/>
      <c r="V574" s="129"/>
      <c r="AF574" s="129"/>
      <c r="AP574" s="129"/>
      <c r="AZ574" s="129"/>
      <c r="BA574" s="129"/>
      <c r="BB574" s="129"/>
      <c r="BC574" s="129"/>
      <c r="BD574" s="129"/>
      <c r="BE574" s="129"/>
      <c r="BF574" s="129"/>
      <c r="BG574" s="129"/>
      <c r="BJ574" s="129"/>
      <c r="BT574" s="129"/>
      <c r="CD574" s="129"/>
      <c r="CN574" s="129"/>
      <c r="CX574" s="129"/>
      <c r="DH574" s="129"/>
      <c r="DR574" s="129"/>
      <c r="EB574" s="129"/>
      <c r="EL574" s="129"/>
      <c r="EV574" s="129"/>
      <c r="FF574" s="129"/>
      <c r="FP574" s="129"/>
      <c r="FZ574" s="129"/>
      <c r="GJ574" s="129"/>
      <c r="GT574" s="129"/>
      <c r="HD574" s="129"/>
      <c r="HN574" s="129"/>
      <c r="HX574" s="129"/>
      <c r="IH574" s="129"/>
    </row>
    <row xmlns:x14ac="http://schemas.microsoft.com/office/spreadsheetml/2009/9/ac" r="575" s="3" customFormat="true" x14ac:dyDescent="0.25">
      <c r="A575" s="411"/>
      <c r="B575" s="129"/>
      <c r="L575" s="129"/>
      <c r="V575" s="129"/>
      <c r="AF575" s="129"/>
      <c r="AP575" s="129"/>
      <c r="AZ575" s="129"/>
      <c r="BA575" s="129"/>
      <c r="BB575" s="129"/>
      <c r="BC575" s="129"/>
      <c r="BD575" s="129"/>
      <c r="BE575" s="129"/>
      <c r="BF575" s="129"/>
      <c r="BG575" s="129"/>
      <c r="BJ575" s="129"/>
      <c r="BT575" s="129"/>
      <c r="CD575" s="129"/>
      <c r="CN575" s="129"/>
      <c r="CX575" s="129"/>
      <c r="DH575" s="129"/>
      <c r="DR575" s="129"/>
      <c r="EB575" s="129"/>
      <c r="EL575" s="129"/>
      <c r="EV575" s="129"/>
      <c r="FF575" s="129"/>
      <c r="FP575" s="129"/>
      <c r="FZ575" s="129"/>
      <c r="GJ575" s="129"/>
      <c r="GT575" s="129"/>
      <c r="HD575" s="129"/>
      <c r="HN575" s="129"/>
      <c r="HX575" s="129"/>
      <c r="IH575" s="129"/>
    </row>
    <row xmlns:x14ac="http://schemas.microsoft.com/office/spreadsheetml/2009/9/ac" r="576" s="3" customFormat="true" x14ac:dyDescent="0.25">
      <c r="A576" s="411"/>
      <c r="B576" s="129"/>
      <c r="L576" s="129"/>
      <c r="V576" s="129"/>
      <c r="AF576" s="129"/>
      <c r="AP576" s="129"/>
      <c r="AZ576" s="129"/>
      <c r="BA576" s="129"/>
      <c r="BB576" s="129"/>
      <c r="BC576" s="129"/>
      <c r="BD576" s="129"/>
      <c r="BE576" s="129"/>
      <c r="BF576" s="129"/>
      <c r="BG576" s="129"/>
      <c r="BJ576" s="129"/>
      <c r="BT576" s="129"/>
      <c r="CD576" s="129"/>
      <c r="CN576" s="129"/>
      <c r="CX576" s="129"/>
      <c r="DH576" s="129"/>
      <c r="DR576" s="129"/>
      <c r="EB576" s="129"/>
      <c r="EL576" s="129"/>
      <c r="EV576" s="129"/>
      <c r="FF576" s="129"/>
      <c r="FP576" s="129"/>
      <c r="FZ576" s="129"/>
      <c r="GJ576" s="129"/>
      <c r="GT576" s="129"/>
      <c r="HD576" s="129"/>
      <c r="HN576" s="129"/>
      <c r="HX576" s="129"/>
      <c r="IH576" s="129"/>
    </row>
    <row xmlns:x14ac="http://schemas.microsoft.com/office/spreadsheetml/2009/9/ac" r="577" s="3" customFormat="true" x14ac:dyDescent="0.25">
      <c r="A577" s="411"/>
      <c r="B577" s="129"/>
      <c r="L577" s="129"/>
      <c r="V577" s="129"/>
      <c r="AF577" s="129"/>
      <c r="AP577" s="129"/>
      <c r="AZ577" s="129"/>
      <c r="BA577" s="129"/>
      <c r="BB577" s="129"/>
      <c r="BC577" s="129"/>
      <c r="BD577" s="129"/>
      <c r="BE577" s="129"/>
      <c r="BF577" s="129"/>
      <c r="BG577" s="129"/>
      <c r="BJ577" s="129"/>
      <c r="BT577" s="129"/>
      <c r="CD577" s="129"/>
      <c r="CN577" s="129"/>
      <c r="CX577" s="129"/>
      <c r="DH577" s="129"/>
      <c r="DR577" s="129"/>
      <c r="EB577" s="129"/>
      <c r="EL577" s="129"/>
      <c r="EV577" s="129"/>
      <c r="FF577" s="129"/>
      <c r="FP577" s="129"/>
      <c r="FZ577" s="129"/>
      <c r="GJ577" s="129"/>
      <c r="GT577" s="129"/>
      <c r="HD577" s="129"/>
      <c r="HN577" s="129"/>
      <c r="HX577" s="129"/>
      <c r="IH577" s="129"/>
    </row>
    <row xmlns:x14ac="http://schemas.microsoft.com/office/spreadsheetml/2009/9/ac" r="578" s="3" customFormat="true" x14ac:dyDescent="0.25">
      <c r="A578" s="411"/>
      <c r="B578" s="129"/>
      <c r="L578" s="129"/>
      <c r="V578" s="129"/>
      <c r="AF578" s="129"/>
      <c r="AP578" s="129"/>
      <c r="AZ578" s="129"/>
      <c r="BA578" s="129"/>
      <c r="BB578" s="129"/>
      <c r="BC578" s="129"/>
      <c r="BD578" s="129"/>
      <c r="BE578" s="129"/>
      <c r="BF578" s="129"/>
      <c r="BG578" s="129"/>
      <c r="BJ578" s="129"/>
      <c r="BT578" s="129"/>
      <c r="CD578" s="129"/>
      <c r="CN578" s="129"/>
      <c r="CX578" s="129"/>
      <c r="DH578" s="129"/>
      <c r="DR578" s="129"/>
      <c r="EB578" s="129"/>
      <c r="EL578" s="129"/>
      <c r="EV578" s="129"/>
      <c r="FF578" s="129"/>
      <c r="FP578" s="129"/>
      <c r="FZ578" s="129"/>
      <c r="GJ578" s="129"/>
      <c r="GT578" s="129"/>
      <c r="HD578" s="129"/>
      <c r="HN578" s="129"/>
      <c r="HX578" s="129"/>
      <c r="IH578" s="129"/>
    </row>
    <row xmlns:x14ac="http://schemas.microsoft.com/office/spreadsheetml/2009/9/ac" r="579" s="3" customFormat="true" x14ac:dyDescent="0.25">
      <c r="A579" s="411"/>
      <c r="B579" s="129"/>
      <c r="L579" s="129"/>
      <c r="V579" s="129"/>
      <c r="AF579" s="129"/>
      <c r="AP579" s="129"/>
      <c r="AZ579" s="129"/>
      <c r="BA579" s="129"/>
      <c r="BB579" s="129"/>
      <c r="BC579" s="129"/>
      <c r="BD579" s="129"/>
      <c r="BE579" s="129"/>
      <c r="BF579" s="129"/>
      <c r="BG579" s="129"/>
      <c r="BJ579" s="129"/>
      <c r="BT579" s="129"/>
      <c r="CD579" s="129"/>
      <c r="CN579" s="129"/>
      <c r="CX579" s="129"/>
      <c r="DH579" s="129"/>
      <c r="DR579" s="129"/>
      <c r="EB579" s="129"/>
      <c r="EL579" s="129"/>
      <c r="EV579" s="129"/>
      <c r="FF579" s="129"/>
      <c r="FP579" s="129"/>
      <c r="FZ579" s="129"/>
      <c r="GJ579" s="129"/>
      <c r="GT579" s="129"/>
      <c r="HD579" s="129"/>
      <c r="HN579" s="129"/>
      <c r="HX579" s="129"/>
      <c r="IH579" s="129"/>
    </row>
    <row xmlns:x14ac="http://schemas.microsoft.com/office/spreadsheetml/2009/9/ac" r="580" s="3" customFormat="true" x14ac:dyDescent="0.25">
      <c r="A580" s="411"/>
      <c r="B580" s="129"/>
      <c r="L580" s="129"/>
      <c r="V580" s="129"/>
      <c r="AF580" s="129"/>
      <c r="AP580" s="129"/>
      <c r="AZ580" s="129"/>
      <c r="BA580" s="129"/>
      <c r="BB580" s="129"/>
      <c r="BC580" s="129"/>
      <c r="BD580" s="129"/>
      <c r="BE580" s="129"/>
      <c r="BF580" s="129"/>
      <c r="BG580" s="129"/>
      <c r="BJ580" s="129"/>
      <c r="BT580" s="129"/>
      <c r="CD580" s="129"/>
      <c r="CN580" s="129"/>
      <c r="CX580" s="129"/>
      <c r="DH580" s="129"/>
      <c r="DR580" s="129"/>
      <c r="EB580" s="129"/>
      <c r="EL580" s="129"/>
      <c r="EV580" s="129"/>
      <c r="FF580" s="129"/>
      <c r="FP580" s="129"/>
      <c r="FZ580" s="129"/>
      <c r="GJ580" s="129"/>
      <c r="GT580" s="129"/>
      <c r="HD580" s="129"/>
      <c r="HN580" s="129"/>
      <c r="HX580" s="129"/>
      <c r="IH580" s="129"/>
    </row>
    <row xmlns:x14ac="http://schemas.microsoft.com/office/spreadsheetml/2009/9/ac" r="581" s="3" customFormat="true" x14ac:dyDescent="0.25">
      <c r="A581" s="411"/>
      <c r="B581" s="129"/>
      <c r="L581" s="129"/>
      <c r="V581" s="129"/>
      <c r="AF581" s="129"/>
      <c r="AP581" s="129"/>
      <c r="AZ581" s="129"/>
      <c r="BA581" s="129"/>
      <c r="BB581" s="129"/>
      <c r="BC581" s="129"/>
      <c r="BD581" s="129"/>
      <c r="BE581" s="129"/>
      <c r="BF581" s="129"/>
      <c r="BG581" s="129"/>
      <c r="BJ581" s="129"/>
      <c r="BT581" s="129"/>
      <c r="CD581" s="129"/>
      <c r="CN581" s="129"/>
      <c r="CX581" s="129"/>
      <c r="DH581" s="129"/>
      <c r="DR581" s="129"/>
      <c r="EB581" s="129"/>
      <c r="EL581" s="129"/>
      <c r="EV581" s="129"/>
      <c r="FF581" s="129"/>
      <c r="FP581" s="129"/>
      <c r="FZ581" s="129"/>
      <c r="GJ581" s="129"/>
      <c r="GT581" s="129"/>
      <c r="HD581" s="129"/>
      <c r="HN581" s="129"/>
      <c r="HX581" s="129"/>
      <c r="IH581" s="129"/>
    </row>
    <row xmlns:x14ac="http://schemas.microsoft.com/office/spreadsheetml/2009/9/ac" r="582" s="3" customFormat="true" x14ac:dyDescent="0.25">
      <c r="A582" s="411"/>
      <c r="B582" s="129"/>
      <c r="L582" s="129"/>
      <c r="V582" s="129"/>
      <c r="AF582" s="129"/>
      <c r="AP582" s="129"/>
      <c r="AZ582" s="129"/>
      <c r="BA582" s="129"/>
      <c r="BB582" s="129"/>
      <c r="BC582" s="129"/>
      <c r="BD582" s="129"/>
      <c r="BE582" s="129"/>
      <c r="BF582" s="129"/>
      <c r="BG582" s="129"/>
      <c r="BJ582" s="129"/>
      <c r="BT582" s="129"/>
      <c r="CD582" s="129"/>
      <c r="CN582" s="129"/>
      <c r="CX582" s="129"/>
      <c r="DH582" s="129"/>
      <c r="DR582" s="129"/>
      <c r="EB582" s="129"/>
      <c r="EL582" s="129"/>
      <c r="EV582" s="129"/>
      <c r="FF582" s="129"/>
      <c r="FP582" s="129"/>
      <c r="FZ582" s="129"/>
      <c r="GJ582" s="129"/>
      <c r="GT582" s="129"/>
      <c r="HD582" s="129"/>
      <c r="HN582" s="129"/>
      <c r="HX582" s="129"/>
      <c r="IH582" s="129"/>
    </row>
    <row xmlns:x14ac="http://schemas.microsoft.com/office/spreadsheetml/2009/9/ac" r="583" s="3" customFormat="true" x14ac:dyDescent="0.25">
      <c r="A583" s="411"/>
      <c r="B583" s="129"/>
      <c r="L583" s="129"/>
      <c r="V583" s="129"/>
      <c r="AF583" s="129"/>
      <c r="AP583" s="129"/>
      <c r="AZ583" s="129"/>
      <c r="BA583" s="129"/>
      <c r="BB583" s="129"/>
      <c r="BC583" s="129"/>
      <c r="BD583" s="129"/>
      <c r="BE583" s="129"/>
      <c r="BF583" s="129"/>
      <c r="BG583" s="129"/>
      <c r="BJ583" s="129"/>
      <c r="BT583" s="129"/>
      <c r="CD583" s="129"/>
      <c r="CN583" s="129"/>
      <c r="CX583" s="129"/>
      <c r="DH583" s="129"/>
      <c r="DR583" s="129"/>
      <c r="EB583" s="129"/>
      <c r="EL583" s="129"/>
      <c r="EV583" s="129"/>
      <c r="FF583" s="129"/>
      <c r="FP583" s="129"/>
      <c r="FZ583" s="129"/>
      <c r="GJ583" s="129"/>
      <c r="GT583" s="129"/>
      <c r="HD583" s="129"/>
      <c r="HN583" s="129"/>
      <c r="HX583" s="129"/>
      <c r="IH583" s="129"/>
    </row>
    <row xmlns:x14ac="http://schemas.microsoft.com/office/spreadsheetml/2009/9/ac" r="584" s="3" customFormat="true" x14ac:dyDescent="0.25">
      <c r="A584" s="411"/>
      <c r="B584" s="129"/>
      <c r="L584" s="129"/>
      <c r="V584" s="129"/>
      <c r="AF584" s="129"/>
      <c r="AP584" s="129"/>
      <c r="AZ584" s="129"/>
      <c r="BA584" s="129"/>
      <c r="BB584" s="129"/>
      <c r="BC584" s="129"/>
      <c r="BD584" s="129"/>
      <c r="BE584" s="129"/>
      <c r="BF584" s="129"/>
      <c r="BG584" s="129"/>
      <c r="BJ584" s="129"/>
      <c r="BT584" s="129"/>
      <c r="CD584" s="129"/>
      <c r="CN584" s="129"/>
      <c r="CX584" s="129"/>
      <c r="DH584" s="129"/>
      <c r="DR584" s="129"/>
      <c r="EB584" s="129"/>
      <c r="EL584" s="129"/>
      <c r="EV584" s="129"/>
      <c r="FF584" s="129"/>
      <c r="FP584" s="129"/>
      <c r="FZ584" s="129"/>
      <c r="GJ584" s="129"/>
      <c r="GT584" s="129"/>
      <c r="HD584" s="129"/>
      <c r="HN584" s="129"/>
      <c r="HX584" s="129"/>
      <c r="IH584" s="129"/>
    </row>
    <row xmlns:x14ac="http://schemas.microsoft.com/office/spreadsheetml/2009/9/ac" r="585" s="3" customFormat="true" x14ac:dyDescent="0.25">
      <c r="A585" s="411"/>
      <c r="B585" s="129"/>
      <c r="L585" s="129"/>
      <c r="V585" s="129"/>
      <c r="AF585" s="129"/>
      <c r="AP585" s="129"/>
      <c r="AZ585" s="129"/>
      <c r="BA585" s="129"/>
      <c r="BB585" s="129"/>
      <c r="BC585" s="129"/>
      <c r="BD585" s="129"/>
      <c r="BE585" s="129"/>
      <c r="BF585" s="129"/>
      <c r="BG585" s="129"/>
      <c r="BJ585" s="129"/>
      <c r="BT585" s="129"/>
      <c r="CD585" s="129"/>
      <c r="CN585" s="129"/>
      <c r="CX585" s="129"/>
      <c r="DH585" s="129"/>
      <c r="DR585" s="129"/>
      <c r="EB585" s="129"/>
      <c r="EL585" s="129"/>
      <c r="EV585" s="129"/>
      <c r="FF585" s="129"/>
      <c r="FP585" s="129"/>
      <c r="FZ585" s="129"/>
      <c r="GJ585" s="129"/>
      <c r="GT585" s="129"/>
      <c r="HD585" s="129"/>
      <c r="HN585" s="129"/>
      <c r="HX585" s="129"/>
      <c r="IH585" s="129"/>
    </row>
    <row xmlns:x14ac="http://schemas.microsoft.com/office/spreadsheetml/2009/9/ac" r="586" s="3" customFormat="true" x14ac:dyDescent="0.25">
      <c r="A586" s="411"/>
      <c r="B586" s="129"/>
      <c r="L586" s="129"/>
      <c r="V586" s="129"/>
      <c r="AF586" s="129"/>
      <c r="AP586" s="129"/>
      <c r="AZ586" s="129"/>
      <c r="BA586" s="129"/>
      <c r="BB586" s="129"/>
      <c r="BC586" s="129"/>
      <c r="BD586" s="129"/>
      <c r="BE586" s="129"/>
      <c r="BF586" s="129"/>
      <c r="BG586" s="129"/>
      <c r="BJ586" s="129"/>
      <c r="BT586" s="129"/>
      <c r="CD586" s="129"/>
      <c r="CN586" s="129"/>
      <c r="CX586" s="129"/>
      <c r="DH586" s="129"/>
      <c r="DR586" s="129"/>
      <c r="EB586" s="129"/>
      <c r="EL586" s="129"/>
      <c r="EV586" s="129"/>
      <c r="FF586" s="129"/>
      <c r="FP586" s="129"/>
      <c r="FZ586" s="129"/>
      <c r="GJ586" s="129"/>
      <c r="GT586" s="129"/>
      <c r="HD586" s="129"/>
      <c r="HN586" s="129"/>
      <c r="HX586" s="129"/>
      <c r="IH586" s="129"/>
    </row>
    <row xmlns:x14ac="http://schemas.microsoft.com/office/spreadsheetml/2009/9/ac" r="587" s="3" customFormat="true" x14ac:dyDescent="0.25">
      <c r="A587" s="411"/>
      <c r="B587" s="129"/>
      <c r="L587" s="129"/>
      <c r="V587" s="129"/>
      <c r="AF587" s="129"/>
      <c r="AP587" s="129"/>
      <c r="AZ587" s="129"/>
      <c r="BA587" s="129"/>
      <c r="BB587" s="129"/>
      <c r="BC587" s="129"/>
      <c r="BD587" s="129"/>
      <c r="BE587" s="129"/>
      <c r="BF587" s="129"/>
      <c r="BG587" s="129"/>
      <c r="BJ587" s="129"/>
      <c r="BT587" s="129"/>
      <c r="CD587" s="129"/>
      <c r="CN587" s="129"/>
      <c r="CX587" s="129"/>
      <c r="DH587" s="129"/>
      <c r="DR587" s="129"/>
      <c r="EB587" s="129"/>
      <c r="EL587" s="129"/>
      <c r="EV587" s="129"/>
      <c r="FF587" s="129"/>
      <c r="FP587" s="129"/>
      <c r="FZ587" s="129"/>
      <c r="GJ587" s="129"/>
      <c r="GT587" s="129"/>
      <c r="HD587" s="129"/>
      <c r="HN587" s="129"/>
      <c r="HX587" s="129"/>
      <c r="IH587" s="129"/>
    </row>
    <row xmlns:x14ac="http://schemas.microsoft.com/office/spreadsheetml/2009/9/ac" r="588" s="3" customFormat="true" x14ac:dyDescent="0.25">
      <c r="A588" s="411"/>
      <c r="B588" s="129"/>
      <c r="L588" s="129"/>
      <c r="V588" s="129"/>
      <c r="AF588" s="129"/>
      <c r="AP588" s="129"/>
      <c r="AZ588" s="129"/>
      <c r="BA588" s="129"/>
      <c r="BB588" s="129"/>
      <c r="BC588" s="129"/>
      <c r="BD588" s="129"/>
      <c r="BE588" s="129"/>
      <c r="BF588" s="129"/>
      <c r="BG588" s="129"/>
      <c r="BJ588" s="129"/>
      <c r="BT588" s="129"/>
      <c r="CD588" s="129"/>
      <c r="CN588" s="129"/>
      <c r="CX588" s="129"/>
      <c r="DH588" s="129"/>
      <c r="DR588" s="129"/>
      <c r="EB588" s="129"/>
      <c r="EL588" s="129"/>
      <c r="EV588" s="129"/>
      <c r="FF588" s="129"/>
      <c r="FP588" s="129"/>
      <c r="FZ588" s="129"/>
      <c r="GJ588" s="129"/>
      <c r="GT588" s="129"/>
      <c r="HD588" s="129"/>
      <c r="HN588" s="129"/>
      <c r="HX588" s="129"/>
      <c r="IH588" s="129"/>
    </row>
    <row xmlns:x14ac="http://schemas.microsoft.com/office/spreadsheetml/2009/9/ac" r="589" s="3" customFormat="true" x14ac:dyDescent="0.25">
      <c r="A589" s="411"/>
      <c r="B589" s="129"/>
      <c r="L589" s="129"/>
      <c r="V589" s="129"/>
      <c r="AF589" s="129"/>
      <c r="AP589" s="129"/>
      <c r="AZ589" s="129"/>
      <c r="BA589" s="129"/>
      <c r="BB589" s="129"/>
      <c r="BC589" s="129"/>
      <c r="BD589" s="129"/>
      <c r="BE589" s="129"/>
      <c r="BF589" s="129"/>
      <c r="BG589" s="129"/>
      <c r="BJ589" s="129"/>
      <c r="BT589" s="129"/>
      <c r="CD589" s="129"/>
      <c r="CN589" s="129"/>
      <c r="CX589" s="129"/>
      <c r="DH589" s="129"/>
      <c r="DR589" s="129"/>
      <c r="EB589" s="129"/>
      <c r="EL589" s="129"/>
      <c r="EV589" s="129"/>
      <c r="FF589" s="129"/>
      <c r="FP589" s="129"/>
      <c r="FZ589" s="129"/>
      <c r="GJ589" s="129"/>
      <c r="GT589" s="129"/>
      <c r="HD589" s="129"/>
      <c r="HN589" s="129"/>
      <c r="HX589" s="129"/>
      <c r="IH589" s="129"/>
    </row>
    <row xmlns:x14ac="http://schemas.microsoft.com/office/spreadsheetml/2009/9/ac" r="590" s="3" customFormat="true" x14ac:dyDescent="0.25">
      <c r="A590" s="411"/>
      <c r="B590" s="129"/>
      <c r="L590" s="129"/>
      <c r="V590" s="129"/>
      <c r="AF590" s="129"/>
      <c r="AP590" s="129"/>
      <c r="AZ590" s="129"/>
      <c r="BA590" s="129"/>
      <c r="BB590" s="129"/>
      <c r="BC590" s="129"/>
      <c r="BD590" s="129"/>
      <c r="BE590" s="129"/>
      <c r="BF590" s="129"/>
      <c r="BG590" s="129"/>
      <c r="BJ590" s="129"/>
      <c r="BT590" s="129"/>
      <c r="CD590" s="129"/>
      <c r="CN590" s="129"/>
      <c r="CX590" s="129"/>
      <c r="DH590" s="129"/>
      <c r="DR590" s="129"/>
      <c r="EB590" s="129"/>
      <c r="EL590" s="129"/>
      <c r="EV590" s="129"/>
      <c r="FF590" s="129"/>
      <c r="FP590" s="129"/>
      <c r="FZ590" s="129"/>
      <c r="GJ590" s="129"/>
      <c r="GT590" s="129"/>
      <c r="HD590" s="129"/>
      <c r="HN590" s="129"/>
      <c r="HX590" s="129"/>
      <c r="IH590" s="129"/>
    </row>
    <row xmlns:x14ac="http://schemas.microsoft.com/office/spreadsheetml/2009/9/ac" r="591" s="3" customFormat="true" x14ac:dyDescent="0.25">
      <c r="A591" s="411"/>
      <c r="B591" s="129"/>
      <c r="L591" s="129"/>
      <c r="V591" s="129"/>
      <c r="AF591" s="129"/>
      <c r="AP591" s="129"/>
      <c r="AZ591" s="129"/>
      <c r="BA591" s="129"/>
      <c r="BB591" s="129"/>
      <c r="BC591" s="129"/>
      <c r="BD591" s="129"/>
      <c r="BE591" s="129"/>
      <c r="BF591" s="129"/>
      <c r="BG591" s="129"/>
      <c r="BJ591" s="129"/>
      <c r="BT591" s="129"/>
      <c r="CD591" s="129"/>
      <c r="CN591" s="129"/>
      <c r="CX591" s="129"/>
      <c r="DH591" s="129"/>
      <c r="DR591" s="129"/>
      <c r="EB591" s="129"/>
      <c r="EL591" s="129"/>
      <c r="EV591" s="129"/>
      <c r="FF591" s="129"/>
      <c r="FP591" s="129"/>
      <c r="FZ591" s="129"/>
      <c r="GJ591" s="129"/>
      <c r="GT591" s="129"/>
      <c r="HD591" s="129"/>
      <c r="HN591" s="129"/>
      <c r="HX591" s="129"/>
      <c r="IH591" s="129"/>
    </row>
    <row xmlns:x14ac="http://schemas.microsoft.com/office/spreadsheetml/2009/9/ac" r="592" s="3" customFormat="true" x14ac:dyDescent="0.25">
      <c r="A592" s="411"/>
      <c r="B592" s="129"/>
      <c r="L592" s="129"/>
      <c r="V592" s="129"/>
      <c r="AF592" s="129"/>
      <c r="AP592" s="129"/>
      <c r="AZ592" s="129"/>
      <c r="BA592" s="129"/>
      <c r="BB592" s="129"/>
      <c r="BC592" s="129"/>
      <c r="BD592" s="129"/>
      <c r="BE592" s="129"/>
      <c r="BF592" s="129"/>
      <c r="BG592" s="129"/>
      <c r="BJ592" s="129"/>
      <c r="BT592" s="129"/>
      <c r="CD592" s="129"/>
      <c r="CN592" s="129"/>
      <c r="CX592" s="129"/>
      <c r="DH592" s="129"/>
      <c r="DR592" s="129"/>
      <c r="EB592" s="129"/>
      <c r="EL592" s="129"/>
      <c r="EV592" s="129"/>
      <c r="FF592" s="129"/>
      <c r="FP592" s="129"/>
      <c r="FZ592" s="129"/>
      <c r="GJ592" s="129"/>
      <c r="GT592" s="129"/>
      <c r="HD592" s="129"/>
      <c r="HN592" s="129"/>
      <c r="HX592" s="129"/>
      <c r="IH592" s="129"/>
    </row>
    <row xmlns:x14ac="http://schemas.microsoft.com/office/spreadsheetml/2009/9/ac" r="593" s="3" customFormat="true" x14ac:dyDescent="0.25">
      <c r="A593" s="411"/>
      <c r="B593" s="129"/>
      <c r="L593" s="129"/>
      <c r="V593" s="129"/>
      <c r="AF593" s="129"/>
      <c r="AP593" s="129"/>
      <c r="AZ593" s="129"/>
      <c r="BA593" s="129"/>
      <c r="BB593" s="129"/>
      <c r="BC593" s="129"/>
      <c r="BD593" s="129"/>
      <c r="BE593" s="129"/>
      <c r="BF593" s="129"/>
      <c r="BG593" s="129"/>
      <c r="BJ593" s="129"/>
      <c r="BT593" s="129"/>
      <c r="CD593" s="129"/>
      <c r="CN593" s="129"/>
      <c r="CX593" s="129"/>
      <c r="DH593" s="129"/>
      <c r="DR593" s="129"/>
      <c r="EB593" s="129"/>
      <c r="EL593" s="129"/>
      <c r="EV593" s="129"/>
      <c r="FF593" s="129"/>
      <c r="FP593" s="129"/>
      <c r="FZ593" s="129"/>
      <c r="GJ593" s="129"/>
      <c r="GT593" s="129"/>
      <c r="HD593" s="129"/>
      <c r="HN593" s="129"/>
      <c r="HX593" s="129"/>
      <c r="IH593" s="129"/>
    </row>
    <row xmlns:x14ac="http://schemas.microsoft.com/office/spreadsheetml/2009/9/ac" r="594" s="3" customFormat="true" x14ac:dyDescent="0.25">
      <c r="A594" s="411"/>
      <c r="B594" s="129"/>
      <c r="L594" s="129"/>
      <c r="V594" s="129"/>
      <c r="AF594" s="129"/>
      <c r="AP594" s="129"/>
      <c r="AZ594" s="129"/>
      <c r="BA594" s="129"/>
      <c r="BB594" s="129"/>
      <c r="BC594" s="129"/>
      <c r="BD594" s="129"/>
      <c r="BE594" s="129"/>
      <c r="BF594" s="129"/>
      <c r="BG594" s="129"/>
      <c r="BJ594" s="129"/>
      <c r="BT594" s="129"/>
      <c r="CD594" s="129"/>
      <c r="CN594" s="129"/>
      <c r="CX594" s="129"/>
      <c r="DH594" s="129"/>
      <c r="DR594" s="129"/>
      <c r="EB594" s="129"/>
      <c r="EL594" s="129"/>
      <c r="EV594" s="129"/>
      <c r="FF594" s="129"/>
      <c r="FP594" s="129"/>
      <c r="FZ594" s="129"/>
      <c r="GJ594" s="129"/>
      <c r="GT594" s="129"/>
      <c r="HD594" s="129"/>
      <c r="HN594" s="129"/>
      <c r="HX594" s="129"/>
      <c r="IH594" s="129"/>
    </row>
    <row xmlns:x14ac="http://schemas.microsoft.com/office/spreadsheetml/2009/9/ac" r="595" s="3" customFormat="true" x14ac:dyDescent="0.25">
      <c r="A595" s="411"/>
      <c r="B595" s="129"/>
      <c r="L595" s="129"/>
      <c r="V595" s="129"/>
      <c r="AF595" s="129"/>
      <c r="AP595" s="129"/>
      <c r="AZ595" s="129"/>
      <c r="BA595" s="129"/>
      <c r="BB595" s="129"/>
      <c r="BC595" s="129"/>
      <c r="BD595" s="129"/>
      <c r="BE595" s="129"/>
      <c r="BF595" s="129"/>
      <c r="BG595" s="129"/>
      <c r="BJ595" s="129"/>
      <c r="BT595" s="129"/>
      <c r="CD595" s="129"/>
      <c r="CN595" s="129"/>
      <c r="CX595" s="129"/>
      <c r="DH595" s="129"/>
      <c r="DR595" s="129"/>
      <c r="EB595" s="129"/>
      <c r="EL595" s="129"/>
      <c r="EV595" s="129"/>
      <c r="FF595" s="129"/>
      <c r="FP595" s="129"/>
      <c r="FZ595" s="129"/>
      <c r="GJ595" s="129"/>
      <c r="GT595" s="129"/>
      <c r="HD595" s="129"/>
      <c r="HN595" s="129"/>
      <c r="HX595" s="129"/>
      <c r="IH595" s="129"/>
    </row>
    <row xmlns:x14ac="http://schemas.microsoft.com/office/spreadsheetml/2009/9/ac" r="596" s="3" customFormat="true" x14ac:dyDescent="0.25">
      <c r="A596" s="411"/>
      <c r="B596" s="129"/>
      <c r="L596" s="129"/>
      <c r="V596" s="129"/>
      <c r="AF596" s="129"/>
      <c r="AP596" s="129"/>
      <c r="AZ596" s="129"/>
      <c r="BA596" s="129"/>
      <c r="BB596" s="129"/>
      <c r="BC596" s="129"/>
      <c r="BD596" s="129"/>
      <c r="BE596" s="129"/>
      <c r="BF596" s="129"/>
      <c r="BG596" s="129"/>
      <c r="BJ596" s="129"/>
      <c r="BT596" s="129"/>
      <c r="CD596" s="129"/>
      <c r="CN596" s="129"/>
      <c r="CX596" s="129"/>
      <c r="DH596" s="129"/>
      <c r="DR596" s="129"/>
      <c r="EB596" s="129"/>
      <c r="EL596" s="129"/>
      <c r="EV596" s="129"/>
      <c r="FF596" s="129"/>
      <c r="FP596" s="129"/>
      <c r="FZ596" s="129"/>
      <c r="GJ596" s="129"/>
      <c r="GT596" s="129"/>
      <c r="HD596" s="129"/>
      <c r="HN596" s="129"/>
      <c r="HX596" s="129"/>
      <c r="IH596" s="129"/>
    </row>
    <row xmlns:x14ac="http://schemas.microsoft.com/office/spreadsheetml/2009/9/ac" r="597" s="3" customFormat="true" x14ac:dyDescent="0.25">
      <c r="A597" s="411"/>
      <c r="B597" s="129"/>
      <c r="L597" s="129"/>
      <c r="V597" s="129"/>
      <c r="AF597" s="129"/>
      <c r="AP597" s="129"/>
      <c r="AZ597" s="129"/>
      <c r="BA597" s="129"/>
      <c r="BB597" s="129"/>
      <c r="BC597" s="129"/>
      <c r="BD597" s="129"/>
      <c r="BE597" s="129"/>
      <c r="BF597" s="129"/>
      <c r="BG597" s="129"/>
      <c r="BJ597" s="129"/>
      <c r="BT597" s="129"/>
      <c r="CD597" s="129"/>
      <c r="CN597" s="129"/>
      <c r="CX597" s="129"/>
      <c r="DH597" s="129"/>
      <c r="DR597" s="129"/>
      <c r="EB597" s="129"/>
      <c r="EL597" s="129"/>
      <c r="EV597" s="129"/>
      <c r="FF597" s="129"/>
      <c r="FP597" s="129"/>
      <c r="FZ597" s="129"/>
      <c r="GJ597" s="129"/>
      <c r="GT597" s="129"/>
      <c r="HD597" s="129"/>
      <c r="HN597" s="129"/>
      <c r="HX597" s="129"/>
      <c r="IH597" s="129"/>
    </row>
    <row xmlns:x14ac="http://schemas.microsoft.com/office/spreadsheetml/2009/9/ac" r="598" s="3" customFormat="true" x14ac:dyDescent="0.25">
      <c r="A598" s="411"/>
      <c r="B598" s="129"/>
      <c r="L598" s="129"/>
      <c r="V598" s="129"/>
      <c r="AF598" s="129"/>
      <c r="AP598" s="129"/>
      <c r="AZ598" s="129"/>
      <c r="BA598" s="129"/>
      <c r="BB598" s="129"/>
      <c r="BC598" s="129"/>
      <c r="BD598" s="129"/>
      <c r="BE598" s="129"/>
      <c r="BF598" s="129"/>
      <c r="BG598" s="129"/>
      <c r="BJ598" s="129"/>
      <c r="BT598" s="129"/>
      <c r="CD598" s="129"/>
      <c r="CN598" s="129"/>
      <c r="CX598" s="129"/>
      <c r="DH598" s="129"/>
      <c r="DR598" s="129"/>
      <c r="EB598" s="129"/>
      <c r="EL598" s="129"/>
      <c r="EV598" s="129"/>
      <c r="FF598" s="129"/>
      <c r="FP598" s="129"/>
      <c r="FZ598" s="129"/>
      <c r="GJ598" s="129"/>
      <c r="GT598" s="129"/>
      <c r="HD598" s="129"/>
      <c r="HN598" s="129"/>
      <c r="HX598" s="129"/>
      <c r="IH598" s="129"/>
    </row>
    <row xmlns:x14ac="http://schemas.microsoft.com/office/spreadsheetml/2009/9/ac" r="599" s="3" customFormat="true" x14ac:dyDescent="0.25">
      <c r="A599" s="411"/>
      <c r="B599" s="129"/>
      <c r="L599" s="129"/>
      <c r="V599" s="129"/>
      <c r="AF599" s="129"/>
      <c r="AP599" s="129"/>
      <c r="AZ599" s="129"/>
      <c r="BA599" s="129"/>
      <c r="BB599" s="129"/>
      <c r="BC599" s="129"/>
      <c r="BD599" s="129"/>
      <c r="BE599" s="129"/>
      <c r="BF599" s="129"/>
      <c r="BG599" s="129"/>
      <c r="BJ599" s="129"/>
      <c r="BT599" s="129"/>
      <c r="CD599" s="129"/>
      <c r="CN599" s="129"/>
      <c r="CX599" s="129"/>
      <c r="DH599" s="129"/>
      <c r="DR599" s="129"/>
      <c r="EB599" s="129"/>
      <c r="EL599" s="129"/>
      <c r="EV599" s="129"/>
      <c r="FF599" s="129"/>
      <c r="FP599" s="129"/>
      <c r="FZ599" s="129"/>
      <c r="GJ599" s="129"/>
      <c r="GT599" s="129"/>
      <c r="HD599" s="129"/>
      <c r="HN599" s="129"/>
      <c r="HX599" s="129"/>
      <c r="IH599" s="129"/>
    </row>
    <row xmlns:x14ac="http://schemas.microsoft.com/office/spreadsheetml/2009/9/ac" r="600" s="3" customFormat="true" x14ac:dyDescent="0.25">
      <c r="A600" s="411"/>
      <c r="B600" s="129"/>
      <c r="L600" s="129"/>
      <c r="V600" s="129"/>
      <c r="AF600" s="129"/>
      <c r="AP600" s="129"/>
      <c r="AZ600" s="129"/>
      <c r="BA600" s="129"/>
      <c r="BB600" s="129"/>
      <c r="BC600" s="129"/>
      <c r="BD600" s="129"/>
      <c r="BE600" s="129"/>
      <c r="BF600" s="129"/>
      <c r="BG600" s="129"/>
      <c r="BJ600" s="129"/>
      <c r="BT600" s="129"/>
      <c r="CD600" s="129"/>
      <c r="CN600" s="129"/>
      <c r="CX600" s="129"/>
      <c r="DH600" s="129"/>
      <c r="DR600" s="129"/>
      <c r="EB600" s="129"/>
      <c r="EL600" s="129"/>
      <c r="EV600" s="129"/>
      <c r="FF600" s="129"/>
      <c r="FP600" s="129"/>
      <c r="FZ600" s="129"/>
      <c r="GJ600" s="129"/>
      <c r="GT600" s="129"/>
      <c r="HD600" s="129"/>
      <c r="HN600" s="129"/>
      <c r="HX600" s="129"/>
      <c r="IH600" s="129"/>
    </row>
    <row xmlns:x14ac="http://schemas.microsoft.com/office/spreadsheetml/2009/9/ac" r="601" s="3" customFormat="true" x14ac:dyDescent="0.25">
      <c r="A601" s="411"/>
      <c r="B601" s="129"/>
      <c r="L601" s="129"/>
      <c r="V601" s="129"/>
      <c r="AF601" s="129"/>
      <c r="AP601" s="129"/>
      <c r="AZ601" s="129"/>
      <c r="BA601" s="129"/>
      <c r="BB601" s="129"/>
      <c r="BC601" s="129"/>
      <c r="BD601" s="129"/>
      <c r="BE601" s="129"/>
      <c r="BF601" s="129"/>
      <c r="BG601" s="129"/>
      <c r="BJ601" s="129"/>
      <c r="BT601" s="129"/>
      <c r="CD601" s="129"/>
      <c r="CN601" s="129"/>
      <c r="CX601" s="129"/>
      <c r="DH601" s="129"/>
      <c r="DR601" s="129"/>
      <c r="EB601" s="129"/>
      <c r="EL601" s="129"/>
      <c r="EV601" s="129"/>
      <c r="FF601" s="129"/>
      <c r="FP601" s="129"/>
      <c r="FZ601" s="129"/>
      <c r="GJ601" s="129"/>
      <c r="GT601" s="129"/>
      <c r="HD601" s="129"/>
      <c r="HN601" s="129"/>
      <c r="HX601" s="129"/>
      <c r="IH601" s="129"/>
    </row>
    <row xmlns:x14ac="http://schemas.microsoft.com/office/spreadsheetml/2009/9/ac" r="602" s="3" customFormat="true" x14ac:dyDescent="0.25">
      <c r="A602" s="411"/>
      <c r="B602" s="129"/>
      <c r="L602" s="129"/>
      <c r="V602" s="129"/>
      <c r="AF602" s="129"/>
      <c r="AP602" s="129"/>
      <c r="AZ602" s="129"/>
      <c r="BA602" s="129"/>
      <c r="BB602" s="129"/>
      <c r="BC602" s="129"/>
      <c r="BD602" s="129"/>
      <c r="BE602" s="129"/>
      <c r="BF602" s="129"/>
      <c r="BG602" s="129"/>
      <c r="BJ602" s="129"/>
      <c r="BT602" s="129"/>
      <c r="CD602" s="129"/>
      <c r="CN602" s="129"/>
      <c r="CX602" s="129"/>
      <c r="DH602" s="129"/>
      <c r="DR602" s="129"/>
      <c r="EB602" s="129"/>
      <c r="EL602" s="129"/>
      <c r="EV602" s="129"/>
      <c r="FF602" s="129"/>
      <c r="FP602" s="129"/>
      <c r="FZ602" s="129"/>
      <c r="GJ602" s="129"/>
      <c r="GT602" s="129"/>
      <c r="HD602" s="129"/>
      <c r="HN602" s="129"/>
      <c r="HX602" s="129"/>
      <c r="IH602" s="129"/>
    </row>
    <row xmlns:x14ac="http://schemas.microsoft.com/office/spreadsheetml/2009/9/ac" r="603" s="3" customFormat="true" x14ac:dyDescent="0.25">
      <c r="A603" s="411"/>
      <c r="B603" s="129"/>
      <c r="L603" s="129"/>
      <c r="V603" s="129"/>
      <c r="AF603" s="129"/>
      <c r="AP603" s="129"/>
      <c r="AZ603" s="129"/>
      <c r="BA603" s="129"/>
      <c r="BB603" s="129"/>
      <c r="BC603" s="129"/>
      <c r="BD603" s="129"/>
      <c r="BE603" s="129"/>
      <c r="BF603" s="129"/>
      <c r="BG603" s="129"/>
      <c r="BJ603" s="129"/>
      <c r="BT603" s="129"/>
      <c r="CD603" s="129"/>
      <c r="CN603" s="129"/>
      <c r="CX603" s="129"/>
      <c r="DH603" s="129"/>
      <c r="DR603" s="129"/>
      <c r="EB603" s="129"/>
      <c r="EL603" s="129"/>
      <c r="EV603" s="129"/>
      <c r="FF603" s="129"/>
      <c r="FP603" s="129"/>
      <c r="FZ603" s="129"/>
      <c r="GJ603" s="129"/>
      <c r="GT603" s="129"/>
      <c r="HD603" s="129"/>
      <c r="HN603" s="129"/>
      <c r="HX603" s="129"/>
      <c r="IH603" s="129"/>
    </row>
    <row xmlns:x14ac="http://schemas.microsoft.com/office/spreadsheetml/2009/9/ac" r="604" s="3" customFormat="true" x14ac:dyDescent="0.25">
      <c r="A604" s="411"/>
      <c r="B604" s="129"/>
      <c r="L604" s="129"/>
      <c r="V604" s="129"/>
      <c r="AF604" s="129"/>
      <c r="AP604" s="129"/>
      <c r="AZ604" s="129"/>
      <c r="BA604" s="129"/>
      <c r="BB604" s="129"/>
      <c r="BC604" s="129"/>
      <c r="BD604" s="129"/>
      <c r="BE604" s="129"/>
      <c r="BF604" s="129"/>
      <c r="BG604" s="129"/>
      <c r="BJ604" s="129"/>
      <c r="BT604" s="129"/>
      <c r="CD604" s="129"/>
      <c r="CN604" s="129"/>
      <c r="CX604" s="129"/>
      <c r="DH604" s="129"/>
      <c r="DR604" s="129"/>
      <c r="EB604" s="129"/>
      <c r="EL604" s="129"/>
      <c r="EV604" s="129"/>
      <c r="FF604" s="129"/>
      <c r="FP604" s="129"/>
      <c r="FZ604" s="129"/>
      <c r="GJ604" s="129"/>
      <c r="GT604" s="129"/>
      <c r="HD604" s="129"/>
      <c r="HN604" s="129"/>
      <c r="HX604" s="129"/>
      <c r="IH604" s="129"/>
    </row>
    <row xmlns:x14ac="http://schemas.microsoft.com/office/spreadsheetml/2009/9/ac" r="605" s="3" customFormat="true" x14ac:dyDescent="0.25">
      <c r="A605" s="411"/>
      <c r="B605" s="129"/>
      <c r="L605" s="129"/>
      <c r="V605" s="129"/>
      <c r="AF605" s="129"/>
      <c r="AP605" s="129"/>
      <c r="AZ605" s="129"/>
      <c r="BA605" s="129"/>
      <c r="BB605" s="129"/>
      <c r="BC605" s="129"/>
      <c r="BD605" s="129"/>
      <c r="BE605" s="129"/>
      <c r="BF605" s="129"/>
      <c r="BG605" s="129"/>
      <c r="BJ605" s="129"/>
      <c r="BT605" s="129"/>
      <c r="CD605" s="129"/>
      <c r="CN605" s="129"/>
      <c r="CX605" s="129"/>
      <c r="DH605" s="129"/>
      <c r="DR605" s="129"/>
      <c r="EB605" s="129"/>
      <c r="EL605" s="129"/>
      <c r="EV605" s="129"/>
      <c r="FF605" s="129"/>
      <c r="FP605" s="129"/>
      <c r="FZ605" s="129"/>
      <c r="GJ605" s="129"/>
      <c r="GT605" s="129"/>
      <c r="HD605" s="129"/>
      <c r="HN605" s="129"/>
      <c r="HX605" s="129"/>
      <c r="IH605" s="129"/>
    </row>
    <row xmlns:x14ac="http://schemas.microsoft.com/office/spreadsheetml/2009/9/ac" r="606" s="3" customFormat="true" x14ac:dyDescent="0.25">
      <c r="A606" s="411"/>
      <c r="B606" s="129"/>
      <c r="L606" s="129"/>
      <c r="V606" s="129"/>
      <c r="AF606" s="129"/>
      <c r="AP606" s="129"/>
      <c r="AZ606" s="129"/>
      <c r="BA606" s="129"/>
      <c r="BB606" s="129"/>
      <c r="BC606" s="129"/>
      <c r="BD606" s="129"/>
      <c r="BE606" s="129"/>
      <c r="BF606" s="129"/>
      <c r="BG606" s="129"/>
      <c r="BJ606" s="129"/>
      <c r="BT606" s="129"/>
      <c r="CD606" s="129"/>
      <c r="CN606" s="129"/>
      <c r="CX606" s="129"/>
      <c r="DH606" s="129"/>
      <c r="DR606" s="129"/>
      <c r="EB606" s="129"/>
      <c r="EL606" s="129"/>
      <c r="EV606" s="129"/>
      <c r="FF606" s="129"/>
      <c r="FP606" s="129"/>
      <c r="FZ606" s="129"/>
      <c r="GJ606" s="129"/>
      <c r="GT606" s="129"/>
      <c r="HD606" s="129"/>
      <c r="HN606" s="129"/>
      <c r="HX606" s="129"/>
      <c r="IH606" s="129"/>
    </row>
    <row xmlns:x14ac="http://schemas.microsoft.com/office/spreadsheetml/2009/9/ac" r="607" s="3" customFormat="true" x14ac:dyDescent="0.25">
      <c r="A607" s="411"/>
      <c r="B607" s="129"/>
      <c r="L607" s="129"/>
      <c r="V607" s="129"/>
      <c r="AF607" s="129"/>
      <c r="AP607" s="129"/>
      <c r="AZ607" s="129"/>
      <c r="BA607" s="129"/>
      <c r="BB607" s="129"/>
      <c r="BC607" s="129"/>
      <c r="BD607" s="129"/>
      <c r="BE607" s="129"/>
      <c r="BF607" s="129"/>
      <c r="BG607" s="129"/>
      <c r="BJ607" s="129"/>
      <c r="BT607" s="129"/>
      <c r="CD607" s="129"/>
      <c r="CN607" s="129"/>
      <c r="CX607" s="129"/>
      <c r="DH607" s="129"/>
      <c r="DR607" s="129"/>
      <c r="EB607" s="129"/>
      <c r="EL607" s="129"/>
      <c r="EV607" s="129"/>
      <c r="FF607" s="129"/>
      <c r="FP607" s="129"/>
      <c r="FZ607" s="129"/>
      <c r="GJ607" s="129"/>
      <c r="GT607" s="129"/>
      <c r="HD607" s="129"/>
      <c r="HN607" s="129"/>
      <c r="HX607" s="129"/>
      <c r="IH607" s="129"/>
    </row>
    <row xmlns:x14ac="http://schemas.microsoft.com/office/spreadsheetml/2009/9/ac" r="608" s="3" customFormat="true" x14ac:dyDescent="0.25">
      <c r="A608" s="411"/>
      <c r="B608" s="129"/>
      <c r="L608" s="129"/>
      <c r="V608" s="129"/>
      <c r="AF608" s="129"/>
      <c r="AP608" s="129"/>
      <c r="AZ608" s="129"/>
      <c r="BA608" s="129"/>
      <c r="BB608" s="129"/>
      <c r="BC608" s="129"/>
      <c r="BD608" s="129"/>
      <c r="BE608" s="129"/>
      <c r="BF608" s="129"/>
      <c r="BG608" s="129"/>
      <c r="BJ608" s="129"/>
      <c r="BT608" s="129"/>
      <c r="CD608" s="129"/>
      <c r="CN608" s="129"/>
      <c r="CX608" s="129"/>
      <c r="DH608" s="129"/>
      <c r="DR608" s="129"/>
      <c r="EB608" s="129"/>
      <c r="EL608" s="129"/>
      <c r="EV608" s="129"/>
      <c r="FF608" s="129"/>
      <c r="FP608" s="129"/>
      <c r="FZ608" s="129"/>
      <c r="GJ608" s="129"/>
      <c r="GT608" s="129"/>
      <c r="HD608" s="129"/>
      <c r="HN608" s="129"/>
      <c r="HX608" s="129"/>
      <c r="IH608" s="129"/>
    </row>
    <row xmlns:x14ac="http://schemas.microsoft.com/office/spreadsheetml/2009/9/ac" r="609" s="3" customFormat="true" x14ac:dyDescent="0.25">
      <c r="A609" s="411"/>
      <c r="B609" s="129"/>
      <c r="L609" s="129"/>
      <c r="V609" s="129"/>
      <c r="AF609" s="129"/>
      <c r="AP609" s="129"/>
      <c r="AZ609" s="129"/>
      <c r="BA609" s="129"/>
      <c r="BB609" s="129"/>
      <c r="BC609" s="129"/>
      <c r="BD609" s="129"/>
      <c r="BE609" s="129"/>
      <c r="BF609" s="129"/>
      <c r="BG609" s="129"/>
      <c r="BJ609" s="129"/>
      <c r="BT609" s="129"/>
      <c r="CD609" s="129"/>
      <c r="CN609" s="129"/>
      <c r="CX609" s="129"/>
      <c r="DH609" s="129"/>
      <c r="DR609" s="129"/>
      <c r="EB609" s="129"/>
      <c r="EL609" s="129"/>
      <c r="EV609" s="129"/>
      <c r="FF609" s="129"/>
      <c r="FP609" s="129"/>
      <c r="FZ609" s="129"/>
      <c r="GJ609" s="129"/>
      <c r="GT609" s="129"/>
      <c r="HD609" s="129"/>
      <c r="HN609" s="129"/>
      <c r="HX609" s="129"/>
      <c r="IH609" s="129"/>
    </row>
    <row xmlns:x14ac="http://schemas.microsoft.com/office/spreadsheetml/2009/9/ac" r="610" s="3" customFormat="true" x14ac:dyDescent="0.25">
      <c r="A610" s="411"/>
      <c r="B610" s="129"/>
      <c r="L610" s="129"/>
      <c r="V610" s="129"/>
      <c r="AF610" s="129"/>
      <c r="AP610" s="129"/>
      <c r="AZ610" s="129"/>
      <c r="BA610" s="129"/>
      <c r="BB610" s="129"/>
      <c r="BC610" s="129"/>
      <c r="BD610" s="129"/>
      <c r="BE610" s="129"/>
      <c r="BF610" s="129"/>
      <c r="BG610" s="129"/>
      <c r="BJ610" s="129"/>
      <c r="BT610" s="129"/>
      <c r="CD610" s="129"/>
      <c r="CN610" s="129"/>
      <c r="CX610" s="129"/>
      <c r="DH610" s="129"/>
      <c r="DR610" s="129"/>
      <c r="EB610" s="129"/>
      <c r="EL610" s="129"/>
      <c r="EV610" s="129"/>
      <c r="FF610" s="129"/>
      <c r="FP610" s="129"/>
      <c r="FZ610" s="129"/>
      <c r="GJ610" s="129"/>
      <c r="GT610" s="129"/>
      <c r="HD610" s="129"/>
      <c r="HN610" s="129"/>
      <c r="HX610" s="129"/>
      <c r="IH610" s="129"/>
    </row>
    <row xmlns:x14ac="http://schemas.microsoft.com/office/spreadsheetml/2009/9/ac" r="611" s="3" customFormat="true" x14ac:dyDescent="0.25">
      <c r="A611" s="411"/>
      <c r="B611" s="129"/>
      <c r="L611" s="129"/>
      <c r="V611" s="129"/>
      <c r="AF611" s="129"/>
      <c r="AP611" s="129"/>
      <c r="AZ611" s="129"/>
      <c r="BA611" s="129"/>
      <c r="BB611" s="129"/>
      <c r="BC611" s="129"/>
      <c r="BD611" s="129"/>
      <c r="BE611" s="129"/>
      <c r="BF611" s="129"/>
      <c r="BG611" s="129"/>
      <c r="BJ611" s="129"/>
      <c r="BT611" s="129"/>
      <c r="CD611" s="129"/>
      <c r="CN611" s="129"/>
      <c r="CX611" s="129"/>
      <c r="DH611" s="129"/>
      <c r="DR611" s="129"/>
      <c r="EB611" s="129"/>
      <c r="EL611" s="129"/>
      <c r="EV611" s="129"/>
      <c r="FF611" s="129"/>
      <c r="FP611" s="129"/>
      <c r="FZ611" s="129"/>
      <c r="GJ611" s="129"/>
      <c r="GT611" s="129"/>
      <c r="HD611" s="129"/>
      <c r="HN611" s="129"/>
      <c r="HX611" s="129"/>
      <c r="IH611" s="129"/>
    </row>
    <row xmlns:x14ac="http://schemas.microsoft.com/office/spreadsheetml/2009/9/ac" r="612" s="3" customFormat="true" x14ac:dyDescent="0.25">
      <c r="A612" s="411"/>
      <c r="B612" s="129"/>
      <c r="L612" s="129"/>
      <c r="V612" s="129"/>
      <c r="AF612" s="129"/>
      <c r="AP612" s="129"/>
      <c r="AZ612" s="129"/>
      <c r="BA612" s="129"/>
      <c r="BB612" s="129"/>
      <c r="BC612" s="129"/>
      <c r="BD612" s="129"/>
      <c r="BE612" s="129"/>
      <c r="BF612" s="129"/>
      <c r="BG612" s="129"/>
      <c r="BJ612" s="129"/>
      <c r="BT612" s="129"/>
      <c r="CD612" s="129"/>
      <c r="CN612" s="129"/>
      <c r="CX612" s="129"/>
      <c r="DH612" s="129"/>
      <c r="DR612" s="129"/>
      <c r="EB612" s="129"/>
      <c r="EL612" s="129"/>
      <c r="EV612" s="129"/>
      <c r="FF612" s="129"/>
      <c r="FP612" s="129"/>
      <c r="FZ612" s="129"/>
      <c r="GJ612" s="129"/>
      <c r="GT612" s="129"/>
      <c r="HD612" s="129"/>
      <c r="HN612" s="129"/>
      <c r="HX612" s="129"/>
      <c r="IH612" s="129"/>
    </row>
    <row xmlns:x14ac="http://schemas.microsoft.com/office/spreadsheetml/2009/9/ac" r="613" s="3" customFormat="true" x14ac:dyDescent="0.25">
      <c r="A613" s="411"/>
      <c r="B613" s="129"/>
      <c r="L613" s="129"/>
      <c r="V613" s="129"/>
      <c r="AF613" s="129"/>
      <c r="AP613" s="129"/>
      <c r="AZ613" s="129"/>
      <c r="BA613" s="129"/>
      <c r="BB613" s="129"/>
      <c r="BC613" s="129"/>
      <c r="BD613" s="129"/>
      <c r="BE613" s="129"/>
      <c r="BF613" s="129"/>
      <c r="BG613" s="129"/>
      <c r="BJ613" s="129"/>
      <c r="BT613" s="129"/>
      <c r="CD613" s="129"/>
      <c r="CN613" s="129"/>
      <c r="CX613" s="129"/>
      <c r="DH613" s="129"/>
      <c r="DR613" s="129"/>
      <c r="EB613" s="129"/>
      <c r="EL613" s="129"/>
      <c r="EV613" s="129"/>
      <c r="FF613" s="129"/>
      <c r="FP613" s="129"/>
      <c r="FZ613" s="129"/>
      <c r="GJ613" s="129"/>
      <c r="GT613" s="129"/>
      <c r="HD613" s="129"/>
      <c r="HN613" s="129"/>
      <c r="HX613" s="129"/>
      <c r="IH613" s="129"/>
    </row>
    <row xmlns:x14ac="http://schemas.microsoft.com/office/spreadsheetml/2009/9/ac" r="614" s="3" customFormat="true" x14ac:dyDescent="0.25">
      <c r="A614" s="411"/>
      <c r="B614" s="129"/>
      <c r="L614" s="129"/>
      <c r="V614" s="129"/>
      <c r="AF614" s="129"/>
      <c r="AP614" s="129"/>
      <c r="AZ614" s="129"/>
      <c r="BA614" s="129"/>
      <c r="BB614" s="129"/>
      <c r="BC614" s="129"/>
      <c r="BD614" s="129"/>
      <c r="BE614" s="129"/>
      <c r="BF614" s="129"/>
      <c r="BG614" s="129"/>
      <c r="BJ614" s="129"/>
      <c r="BT614" s="129"/>
      <c r="CD614" s="129"/>
      <c r="CN614" s="129"/>
      <c r="CX614" s="129"/>
      <c r="DH614" s="129"/>
      <c r="DR614" s="129"/>
      <c r="EB614" s="129"/>
      <c r="EL614" s="129"/>
      <c r="EV614" s="129"/>
      <c r="FF614" s="129"/>
      <c r="FP614" s="129"/>
      <c r="FZ614" s="129"/>
      <c r="GJ614" s="129"/>
      <c r="GT614" s="129"/>
      <c r="HD614" s="129"/>
      <c r="HN614" s="129"/>
      <c r="HX614" s="129"/>
      <c r="IH614" s="129"/>
    </row>
    <row xmlns:x14ac="http://schemas.microsoft.com/office/spreadsheetml/2009/9/ac" r="615" s="3" customFormat="true" x14ac:dyDescent="0.25">
      <c r="A615" s="411"/>
      <c r="B615" s="129"/>
      <c r="L615" s="129"/>
      <c r="V615" s="129"/>
      <c r="AF615" s="129"/>
      <c r="AP615" s="129"/>
      <c r="AZ615" s="129"/>
      <c r="BA615" s="129"/>
      <c r="BB615" s="129"/>
      <c r="BC615" s="129"/>
      <c r="BD615" s="129"/>
      <c r="BE615" s="129"/>
      <c r="BF615" s="129"/>
      <c r="BG615" s="129"/>
      <c r="BJ615" s="129"/>
      <c r="BT615" s="129"/>
      <c r="CD615" s="129"/>
      <c r="CN615" s="129"/>
      <c r="CX615" s="129"/>
      <c r="DH615" s="129"/>
      <c r="DR615" s="129"/>
      <c r="EB615" s="129"/>
      <c r="EL615" s="129"/>
      <c r="EV615" s="129"/>
      <c r="FF615" s="129"/>
      <c r="FP615" s="129"/>
      <c r="FZ615" s="129"/>
      <c r="GJ615" s="129"/>
      <c r="GT615" s="129"/>
      <c r="HD615" s="129"/>
      <c r="HN615" s="129"/>
      <c r="HX615" s="129"/>
      <c r="IH615" s="129"/>
    </row>
    <row xmlns:x14ac="http://schemas.microsoft.com/office/spreadsheetml/2009/9/ac" r="616" s="3" customFormat="true" x14ac:dyDescent="0.25">
      <c r="A616" s="411"/>
      <c r="B616" s="129"/>
      <c r="L616" s="129"/>
      <c r="V616" s="129"/>
      <c r="AF616" s="129"/>
      <c r="AP616" s="129"/>
      <c r="AZ616" s="129"/>
      <c r="BA616" s="129"/>
      <c r="BB616" s="129"/>
      <c r="BC616" s="129"/>
      <c r="BD616" s="129"/>
      <c r="BE616" s="129"/>
      <c r="BF616" s="129"/>
      <c r="BG616" s="129"/>
      <c r="BJ616" s="129"/>
      <c r="BT616" s="129"/>
      <c r="CD616" s="129"/>
      <c r="CN616" s="129"/>
      <c r="CX616" s="129"/>
      <c r="DH616" s="129"/>
      <c r="DR616" s="129"/>
      <c r="EB616" s="129"/>
      <c r="EL616" s="129"/>
      <c r="EV616" s="129"/>
      <c r="FF616" s="129"/>
      <c r="FP616" s="129"/>
      <c r="FZ616" s="129"/>
      <c r="GJ616" s="129"/>
      <c r="GT616" s="129"/>
      <c r="HD616" s="129"/>
      <c r="HN616" s="129"/>
      <c r="HX616" s="129"/>
      <c r="IH616" s="129"/>
    </row>
    <row xmlns:x14ac="http://schemas.microsoft.com/office/spreadsheetml/2009/9/ac" r="617" s="3" customFormat="true" x14ac:dyDescent="0.25">
      <c r="A617" s="411"/>
      <c r="B617" s="129"/>
      <c r="L617" s="129"/>
      <c r="V617" s="129"/>
      <c r="AF617" s="129"/>
      <c r="AP617" s="129"/>
      <c r="AZ617" s="129"/>
      <c r="BA617" s="129"/>
      <c r="BB617" s="129"/>
      <c r="BC617" s="129"/>
      <c r="BD617" s="129"/>
      <c r="BE617" s="129"/>
      <c r="BF617" s="129"/>
      <c r="BG617" s="129"/>
      <c r="BJ617" s="129"/>
      <c r="BT617" s="129"/>
      <c r="CD617" s="129"/>
      <c r="CN617" s="129"/>
      <c r="CX617" s="129"/>
      <c r="DH617" s="129"/>
      <c r="DR617" s="129"/>
      <c r="EB617" s="129"/>
      <c r="EL617" s="129"/>
      <c r="EV617" s="129"/>
      <c r="FF617" s="129"/>
      <c r="FP617" s="129"/>
      <c r="FZ617" s="129"/>
      <c r="GJ617" s="129"/>
      <c r="GT617" s="129"/>
      <c r="HD617" s="129"/>
      <c r="HN617" s="129"/>
      <c r="HX617" s="129"/>
      <c r="IH617" s="129"/>
    </row>
    <row xmlns:x14ac="http://schemas.microsoft.com/office/spreadsheetml/2009/9/ac" r="618" s="3" customFormat="true" x14ac:dyDescent="0.25">
      <c r="A618" s="411"/>
      <c r="B618" s="129"/>
      <c r="L618" s="129"/>
      <c r="V618" s="129"/>
      <c r="AF618" s="129"/>
      <c r="AP618" s="129"/>
      <c r="AZ618" s="129"/>
      <c r="BA618" s="129"/>
      <c r="BB618" s="129"/>
      <c r="BC618" s="129"/>
      <c r="BD618" s="129"/>
      <c r="BE618" s="129"/>
      <c r="BF618" s="129"/>
      <c r="BG618" s="129"/>
      <c r="BJ618" s="129"/>
      <c r="BT618" s="129"/>
      <c r="CD618" s="129"/>
      <c r="CN618" s="129"/>
      <c r="CX618" s="129"/>
      <c r="DH618" s="129"/>
      <c r="DR618" s="129"/>
      <c r="EB618" s="129"/>
      <c r="EL618" s="129"/>
      <c r="EV618" s="129"/>
      <c r="FF618" s="129"/>
      <c r="FP618" s="129"/>
      <c r="FZ618" s="129"/>
      <c r="GJ618" s="129"/>
      <c r="GT618" s="129"/>
      <c r="HD618" s="129"/>
      <c r="HN618" s="129"/>
      <c r="HX618" s="129"/>
      <c r="IH618" s="129"/>
    </row>
    <row xmlns:x14ac="http://schemas.microsoft.com/office/spreadsheetml/2009/9/ac" r="619" s="3" customFormat="true" x14ac:dyDescent="0.25">
      <c r="A619" s="411"/>
      <c r="B619" s="129"/>
      <c r="L619" s="129"/>
      <c r="V619" s="129"/>
      <c r="AF619" s="129"/>
      <c r="AP619" s="129"/>
      <c r="AZ619" s="129"/>
      <c r="BA619" s="129"/>
      <c r="BB619" s="129"/>
      <c r="BC619" s="129"/>
      <c r="BD619" s="129"/>
      <c r="BE619" s="129"/>
      <c r="BF619" s="129"/>
      <c r="BG619" s="129"/>
      <c r="BJ619" s="129"/>
      <c r="BT619" s="129"/>
      <c r="CD619" s="129"/>
      <c r="CN619" s="129"/>
      <c r="CX619" s="129"/>
      <c r="DH619" s="129"/>
      <c r="DR619" s="129"/>
      <c r="EB619" s="129"/>
      <c r="EL619" s="129"/>
      <c r="EV619" s="129"/>
      <c r="FF619" s="129"/>
      <c r="FP619" s="129"/>
      <c r="FZ619" s="129"/>
      <c r="GJ619" s="129"/>
      <c r="GT619" s="129"/>
      <c r="HD619" s="129"/>
      <c r="HN619" s="129"/>
      <c r="HX619" s="129"/>
      <c r="IH619" s="129"/>
    </row>
    <row xmlns:x14ac="http://schemas.microsoft.com/office/spreadsheetml/2009/9/ac" r="620" s="3" customFormat="true" x14ac:dyDescent="0.25">
      <c r="A620" s="411"/>
      <c r="B620" s="129"/>
      <c r="L620" s="129"/>
      <c r="V620" s="129"/>
      <c r="AF620" s="129"/>
      <c r="AP620" s="129"/>
      <c r="AZ620" s="129"/>
      <c r="BA620" s="129"/>
      <c r="BB620" s="129"/>
      <c r="BC620" s="129"/>
      <c r="BD620" s="129"/>
      <c r="BE620" s="129"/>
      <c r="BF620" s="129"/>
      <c r="BG620" s="129"/>
      <c r="BJ620" s="129"/>
      <c r="BT620" s="129"/>
      <c r="CD620" s="129"/>
      <c r="CN620" s="129"/>
      <c r="CX620" s="129"/>
      <c r="DH620" s="129"/>
      <c r="DR620" s="129"/>
      <c r="EB620" s="129"/>
      <c r="EL620" s="129"/>
      <c r="EV620" s="129"/>
      <c r="FF620" s="129"/>
      <c r="FP620" s="129"/>
      <c r="FZ620" s="129"/>
      <c r="GJ620" s="129"/>
      <c r="GT620" s="129"/>
      <c r="HD620" s="129"/>
      <c r="HN620" s="129"/>
      <c r="HX620" s="129"/>
      <c r="IH620" s="129"/>
    </row>
    <row xmlns:x14ac="http://schemas.microsoft.com/office/spreadsheetml/2009/9/ac" r="621" s="3" customFormat="true" x14ac:dyDescent="0.25">
      <c r="A621" s="411"/>
      <c r="B621" s="129"/>
      <c r="L621" s="129"/>
      <c r="V621" s="129"/>
      <c r="AF621" s="129"/>
      <c r="AP621" s="129"/>
      <c r="AZ621" s="129"/>
      <c r="BA621" s="129"/>
      <c r="BB621" s="129"/>
      <c r="BC621" s="129"/>
      <c r="BD621" s="129"/>
      <c r="BE621" s="129"/>
      <c r="BF621" s="129"/>
      <c r="BG621" s="129"/>
      <c r="BJ621" s="129"/>
      <c r="BT621" s="129"/>
      <c r="CD621" s="129"/>
      <c r="CN621" s="129"/>
      <c r="CX621" s="129"/>
      <c r="DH621" s="129"/>
      <c r="DR621" s="129"/>
      <c r="EB621" s="129"/>
      <c r="EL621" s="129"/>
      <c r="EV621" s="129"/>
      <c r="FF621" s="129"/>
      <c r="FP621" s="129"/>
      <c r="FZ621" s="129"/>
      <c r="GJ621" s="129"/>
      <c r="GT621" s="129"/>
      <c r="HD621" s="129"/>
      <c r="HN621" s="129"/>
      <c r="HX621" s="129"/>
      <c r="IH621" s="129"/>
    </row>
    <row xmlns:x14ac="http://schemas.microsoft.com/office/spreadsheetml/2009/9/ac" r="622" s="3" customFormat="true" x14ac:dyDescent="0.25">
      <c r="A622" s="411"/>
      <c r="B622" s="129"/>
      <c r="L622" s="129"/>
      <c r="V622" s="129"/>
      <c r="AF622" s="129"/>
      <c r="AP622" s="129"/>
      <c r="AZ622" s="129"/>
      <c r="BA622" s="129"/>
      <c r="BB622" s="129"/>
      <c r="BC622" s="129"/>
      <c r="BD622" s="129"/>
      <c r="BE622" s="129"/>
      <c r="BF622" s="129"/>
      <c r="BG622" s="129"/>
      <c r="BJ622" s="129"/>
      <c r="BT622" s="129"/>
      <c r="CD622" s="129"/>
      <c r="CN622" s="129"/>
      <c r="CX622" s="129"/>
      <c r="DH622" s="129"/>
      <c r="DR622" s="129"/>
      <c r="EB622" s="129"/>
      <c r="EL622" s="129"/>
      <c r="EV622" s="129"/>
      <c r="FF622" s="129"/>
      <c r="FP622" s="129"/>
      <c r="FZ622" s="129"/>
      <c r="GJ622" s="129"/>
      <c r="GT622" s="129"/>
      <c r="HD622" s="129"/>
      <c r="HN622" s="129"/>
      <c r="HX622" s="129"/>
      <c r="IH622" s="129"/>
    </row>
    <row xmlns:x14ac="http://schemas.microsoft.com/office/spreadsheetml/2009/9/ac" r="623" s="3" customFormat="true" x14ac:dyDescent="0.25">
      <c r="A623" s="411"/>
      <c r="B623" s="129"/>
      <c r="L623" s="129"/>
      <c r="V623" s="129"/>
      <c r="AF623" s="129"/>
      <c r="AP623" s="129"/>
      <c r="AZ623" s="129"/>
      <c r="BA623" s="129"/>
      <c r="BB623" s="129"/>
      <c r="BC623" s="129"/>
      <c r="BD623" s="129"/>
      <c r="BE623" s="129"/>
      <c r="BF623" s="129"/>
      <c r="BG623" s="129"/>
      <c r="BJ623" s="129"/>
      <c r="BT623" s="129"/>
      <c r="CD623" s="129"/>
      <c r="CN623" s="129"/>
      <c r="CX623" s="129"/>
      <c r="DH623" s="129"/>
      <c r="DR623" s="129"/>
      <c r="EB623" s="129"/>
      <c r="EL623" s="129"/>
      <c r="EV623" s="129"/>
      <c r="FF623" s="129"/>
      <c r="FP623" s="129"/>
      <c r="FZ623" s="129"/>
      <c r="GJ623" s="129"/>
      <c r="GT623" s="129"/>
      <c r="HD623" s="129"/>
      <c r="HN623" s="129"/>
      <c r="HX623" s="129"/>
      <c r="IH623" s="129"/>
    </row>
    <row xmlns:x14ac="http://schemas.microsoft.com/office/spreadsheetml/2009/9/ac" r="624" s="3" customFormat="true" x14ac:dyDescent="0.25">
      <c r="A624" s="411"/>
      <c r="B624" s="129"/>
      <c r="L624" s="129"/>
      <c r="V624" s="129"/>
      <c r="AF624" s="129"/>
      <c r="AP624" s="129"/>
      <c r="AZ624" s="129"/>
      <c r="BA624" s="129"/>
      <c r="BB624" s="129"/>
      <c r="BC624" s="129"/>
      <c r="BD624" s="129"/>
      <c r="BE624" s="129"/>
      <c r="BF624" s="129"/>
      <c r="BG624" s="129"/>
      <c r="BJ624" s="129"/>
      <c r="BT624" s="129"/>
      <c r="CD624" s="129"/>
      <c r="CN624" s="129"/>
      <c r="CX624" s="129"/>
      <c r="DH624" s="129"/>
      <c r="DR624" s="129"/>
      <c r="EB624" s="129"/>
      <c r="EL624" s="129"/>
      <c r="EV624" s="129"/>
      <c r="FF624" s="129"/>
      <c r="FP624" s="129"/>
      <c r="FZ624" s="129"/>
      <c r="GJ624" s="129"/>
      <c r="GT624" s="129"/>
      <c r="HD624" s="129"/>
      <c r="HN624" s="129"/>
      <c r="HX624" s="129"/>
      <c r="IH624" s="129"/>
    </row>
    <row xmlns:x14ac="http://schemas.microsoft.com/office/spreadsheetml/2009/9/ac" r="625" s="3" customFormat="true" x14ac:dyDescent="0.25">
      <c r="A625" s="411"/>
      <c r="B625" s="129"/>
      <c r="L625" s="129"/>
      <c r="V625" s="129"/>
      <c r="AF625" s="129"/>
      <c r="AP625" s="129"/>
      <c r="AZ625" s="129"/>
      <c r="BA625" s="129"/>
      <c r="BB625" s="129"/>
      <c r="BC625" s="129"/>
      <c r="BD625" s="129"/>
      <c r="BE625" s="129"/>
      <c r="BF625" s="129"/>
      <c r="BG625" s="129"/>
      <c r="BJ625" s="129"/>
      <c r="BT625" s="129"/>
      <c r="CD625" s="129"/>
      <c r="CN625" s="129"/>
      <c r="CX625" s="129"/>
      <c r="DH625" s="129"/>
      <c r="DR625" s="129"/>
      <c r="EB625" s="129"/>
      <c r="EL625" s="129"/>
      <c r="EV625" s="129"/>
      <c r="FF625" s="129"/>
      <c r="FP625" s="129"/>
      <c r="FZ625" s="129"/>
      <c r="GJ625" s="129"/>
      <c r="GT625" s="129"/>
      <c r="HD625" s="129"/>
      <c r="HN625" s="129"/>
      <c r="HX625" s="129"/>
      <c r="IH625" s="129"/>
    </row>
    <row xmlns:x14ac="http://schemas.microsoft.com/office/spreadsheetml/2009/9/ac" r="626" s="3" customFormat="true" x14ac:dyDescent="0.25">
      <c r="A626" s="411"/>
      <c r="B626" s="129"/>
      <c r="L626" s="129"/>
      <c r="V626" s="129"/>
      <c r="AF626" s="129"/>
      <c r="AP626" s="129"/>
      <c r="AZ626" s="129"/>
      <c r="BA626" s="129"/>
      <c r="BB626" s="129"/>
      <c r="BC626" s="129"/>
      <c r="BD626" s="129"/>
      <c r="BE626" s="129"/>
      <c r="BF626" s="129"/>
      <c r="BG626" s="129"/>
      <c r="BJ626" s="129"/>
      <c r="BT626" s="129"/>
      <c r="CD626" s="129"/>
      <c r="CN626" s="129"/>
      <c r="CX626" s="129"/>
      <c r="DH626" s="129"/>
      <c r="DR626" s="129"/>
      <c r="EB626" s="129"/>
      <c r="EL626" s="129"/>
      <c r="EV626" s="129"/>
      <c r="FF626" s="129"/>
      <c r="FP626" s="129"/>
      <c r="FZ626" s="129"/>
      <c r="GJ626" s="129"/>
      <c r="GT626" s="129"/>
      <c r="HD626" s="129"/>
      <c r="HN626" s="129"/>
      <c r="HX626" s="129"/>
      <c r="IH626" s="129"/>
    </row>
    <row xmlns:x14ac="http://schemas.microsoft.com/office/spreadsheetml/2009/9/ac" r="627" s="3" customFormat="true" x14ac:dyDescent="0.25">
      <c r="A627" s="411"/>
      <c r="B627" s="129"/>
      <c r="L627" s="129"/>
      <c r="V627" s="129"/>
      <c r="AF627" s="129"/>
      <c r="AP627" s="129"/>
      <c r="AZ627" s="129"/>
      <c r="BA627" s="129"/>
      <c r="BB627" s="129"/>
      <c r="BC627" s="129"/>
      <c r="BD627" s="129"/>
      <c r="BE627" s="129"/>
      <c r="BF627" s="129"/>
      <c r="BG627" s="129"/>
      <c r="BJ627" s="129"/>
      <c r="BT627" s="129"/>
      <c r="CD627" s="129"/>
      <c r="CN627" s="129"/>
      <c r="CX627" s="129"/>
      <c r="DH627" s="129"/>
      <c r="DR627" s="129"/>
      <c r="EB627" s="129"/>
      <c r="EL627" s="129"/>
      <c r="EV627" s="129"/>
      <c r="FF627" s="129"/>
      <c r="FP627" s="129"/>
      <c r="FZ627" s="129"/>
      <c r="GJ627" s="129"/>
      <c r="GT627" s="129"/>
      <c r="HD627" s="129"/>
      <c r="HN627" s="129"/>
      <c r="HX627" s="129"/>
      <c r="IH627" s="129"/>
    </row>
    <row xmlns:x14ac="http://schemas.microsoft.com/office/spreadsheetml/2009/9/ac" r="628" s="3" customFormat="true" x14ac:dyDescent="0.25">
      <c r="A628" s="411"/>
      <c r="B628" s="129"/>
      <c r="L628" s="129"/>
      <c r="V628" s="129"/>
      <c r="AF628" s="129"/>
      <c r="AP628" s="129"/>
      <c r="AZ628" s="129"/>
      <c r="BA628" s="129"/>
      <c r="BB628" s="129"/>
      <c r="BC628" s="129"/>
      <c r="BD628" s="129"/>
      <c r="BE628" s="129"/>
      <c r="BF628" s="129"/>
      <c r="BG628" s="129"/>
      <c r="BJ628" s="129"/>
      <c r="BT628" s="129"/>
      <c r="CD628" s="129"/>
      <c r="CN628" s="129"/>
      <c r="CX628" s="129"/>
      <c r="DH628" s="129"/>
      <c r="DR628" s="129"/>
      <c r="EB628" s="129"/>
      <c r="EL628" s="129"/>
      <c r="EV628" s="129"/>
      <c r="FF628" s="129"/>
      <c r="FP628" s="129"/>
      <c r="FZ628" s="129"/>
      <c r="GJ628" s="129"/>
      <c r="GT628" s="129"/>
      <c r="HD628" s="129"/>
      <c r="HN628" s="129"/>
      <c r="HX628" s="129"/>
      <c r="IH628" s="129"/>
    </row>
    <row xmlns:x14ac="http://schemas.microsoft.com/office/spreadsheetml/2009/9/ac" r="629" s="3" customFormat="true" x14ac:dyDescent="0.25">
      <c r="A629" s="411"/>
      <c r="B629" s="129"/>
      <c r="L629" s="129"/>
      <c r="V629" s="129"/>
      <c r="AF629" s="129"/>
      <c r="AP629" s="129"/>
      <c r="AZ629" s="129"/>
      <c r="BA629" s="129"/>
      <c r="BB629" s="129"/>
      <c r="BC629" s="129"/>
      <c r="BD629" s="129"/>
      <c r="BE629" s="129"/>
      <c r="BF629" s="129"/>
      <c r="BG629" s="129"/>
      <c r="BJ629" s="129"/>
      <c r="BT629" s="129"/>
      <c r="CD629" s="129"/>
      <c r="CN629" s="129"/>
      <c r="CX629" s="129"/>
      <c r="DH629" s="129"/>
      <c r="DR629" s="129"/>
      <c r="EB629" s="129"/>
      <c r="EL629" s="129"/>
      <c r="EV629" s="129"/>
      <c r="FF629" s="129"/>
      <c r="FP629" s="129"/>
      <c r="FZ629" s="129"/>
      <c r="GJ629" s="129"/>
      <c r="GT629" s="129"/>
      <c r="HD629" s="129"/>
      <c r="HN629" s="129"/>
      <c r="HX629" s="129"/>
      <c r="IH629" s="129"/>
    </row>
    <row xmlns:x14ac="http://schemas.microsoft.com/office/spreadsheetml/2009/9/ac" r="630" s="3" customFormat="true" x14ac:dyDescent="0.25">
      <c r="A630" s="411"/>
      <c r="B630" s="129"/>
      <c r="L630" s="129"/>
      <c r="V630" s="129"/>
      <c r="AF630" s="129"/>
      <c r="AP630" s="129"/>
      <c r="AZ630" s="129"/>
      <c r="BA630" s="129"/>
      <c r="BB630" s="129"/>
      <c r="BC630" s="129"/>
      <c r="BD630" s="129"/>
      <c r="BE630" s="129"/>
      <c r="BF630" s="129"/>
      <c r="BG630" s="129"/>
      <c r="BJ630" s="129"/>
      <c r="BT630" s="129"/>
      <c r="CD630" s="129"/>
      <c r="CN630" s="129"/>
      <c r="CX630" s="129"/>
      <c r="DH630" s="129"/>
      <c r="DR630" s="129"/>
      <c r="EB630" s="129"/>
      <c r="EL630" s="129"/>
      <c r="EV630" s="129"/>
      <c r="FF630" s="129"/>
      <c r="FP630" s="129"/>
      <c r="FZ630" s="129"/>
      <c r="GJ630" s="129"/>
      <c r="GT630" s="129"/>
      <c r="HD630" s="129"/>
      <c r="HN630" s="129"/>
      <c r="HX630" s="129"/>
      <c r="IH630" s="129"/>
    </row>
    <row xmlns:x14ac="http://schemas.microsoft.com/office/spreadsheetml/2009/9/ac" r="631" s="3" customFormat="true" x14ac:dyDescent="0.25">
      <c r="A631" s="411"/>
      <c r="B631" s="129"/>
      <c r="L631" s="129"/>
      <c r="V631" s="129"/>
      <c r="AF631" s="129"/>
      <c r="AP631" s="129"/>
      <c r="AZ631" s="129"/>
      <c r="BA631" s="129"/>
      <c r="BB631" s="129"/>
      <c r="BC631" s="129"/>
      <c r="BD631" s="129"/>
      <c r="BE631" s="129"/>
      <c r="BF631" s="129"/>
      <c r="BG631" s="129"/>
      <c r="BJ631" s="129"/>
      <c r="BT631" s="129"/>
      <c r="CD631" s="129"/>
      <c r="CN631" s="129"/>
      <c r="CX631" s="129"/>
      <c r="DH631" s="129"/>
      <c r="DR631" s="129"/>
      <c r="EB631" s="129"/>
      <c r="EL631" s="129"/>
      <c r="EV631" s="129"/>
      <c r="FF631" s="129"/>
      <c r="FP631" s="129"/>
      <c r="FZ631" s="129"/>
      <c r="GJ631" s="129"/>
      <c r="GT631" s="129"/>
      <c r="HD631" s="129"/>
      <c r="HN631" s="129"/>
      <c r="HX631" s="129"/>
      <c r="IH631" s="129"/>
    </row>
    <row xmlns:x14ac="http://schemas.microsoft.com/office/spreadsheetml/2009/9/ac" r="632" s="3" customFormat="true" x14ac:dyDescent="0.25">
      <c r="A632" s="411"/>
      <c r="B632" s="129"/>
      <c r="L632" s="129"/>
      <c r="V632" s="129"/>
      <c r="AF632" s="129"/>
      <c r="AP632" s="129"/>
      <c r="AZ632" s="129"/>
      <c r="BA632" s="129"/>
      <c r="BB632" s="129"/>
      <c r="BC632" s="129"/>
      <c r="BD632" s="129"/>
      <c r="BE632" s="129"/>
      <c r="BF632" s="129"/>
      <c r="BG632" s="129"/>
      <c r="BJ632" s="129"/>
      <c r="BT632" s="129"/>
      <c r="CD632" s="129"/>
      <c r="CN632" s="129"/>
      <c r="CX632" s="129"/>
      <c r="DH632" s="129"/>
      <c r="DR632" s="129"/>
      <c r="EB632" s="129"/>
      <c r="EL632" s="129"/>
      <c r="EV632" s="129"/>
      <c r="FF632" s="129"/>
      <c r="FP632" s="129"/>
      <c r="FZ632" s="129"/>
      <c r="GJ632" s="129"/>
      <c r="GT632" s="129"/>
      <c r="HD632" s="129"/>
      <c r="HN632" s="129"/>
      <c r="HX632" s="129"/>
      <c r="IH632" s="129"/>
    </row>
    <row xmlns:x14ac="http://schemas.microsoft.com/office/spreadsheetml/2009/9/ac" r="633" s="3" customFormat="true" x14ac:dyDescent="0.25">
      <c r="A633" s="411"/>
      <c r="B633" s="129"/>
      <c r="L633" s="129"/>
      <c r="V633" s="129"/>
      <c r="AF633" s="129"/>
      <c r="AP633" s="129"/>
      <c r="AZ633" s="129"/>
      <c r="BA633" s="129"/>
      <c r="BB633" s="129"/>
      <c r="BC633" s="129"/>
      <c r="BD633" s="129"/>
      <c r="BE633" s="129"/>
      <c r="BF633" s="129"/>
      <c r="BG633" s="129"/>
      <c r="BJ633" s="129"/>
      <c r="BT633" s="129"/>
      <c r="CD633" s="129"/>
      <c r="CN633" s="129"/>
      <c r="CX633" s="129"/>
      <c r="DH633" s="129"/>
      <c r="DR633" s="129"/>
      <c r="EB633" s="129"/>
      <c r="EL633" s="129"/>
      <c r="EV633" s="129"/>
      <c r="FF633" s="129"/>
      <c r="FP633" s="129"/>
      <c r="FZ633" s="129"/>
      <c r="GJ633" s="129"/>
      <c r="GT633" s="129"/>
      <c r="HD633" s="129"/>
      <c r="HN633" s="129"/>
      <c r="HX633" s="129"/>
      <c r="IH633" s="129"/>
    </row>
    <row xmlns:x14ac="http://schemas.microsoft.com/office/spreadsheetml/2009/9/ac" r="634" s="3" customFormat="true" x14ac:dyDescent="0.25">
      <c r="A634" s="411"/>
      <c r="B634" s="129"/>
      <c r="L634" s="129"/>
      <c r="V634" s="129"/>
      <c r="AF634" s="129"/>
      <c r="AP634" s="129"/>
      <c r="AZ634" s="129"/>
      <c r="BA634" s="129"/>
      <c r="BB634" s="129"/>
      <c r="BC634" s="129"/>
      <c r="BD634" s="129"/>
      <c r="BE634" s="129"/>
      <c r="BF634" s="129"/>
      <c r="BG634" s="129"/>
      <c r="BJ634" s="129"/>
      <c r="BT634" s="129"/>
      <c r="CD634" s="129"/>
      <c r="CN634" s="129"/>
      <c r="CX634" s="129"/>
      <c r="DH634" s="129"/>
      <c r="DR634" s="129"/>
      <c r="EB634" s="129"/>
      <c r="EL634" s="129"/>
      <c r="EV634" s="129"/>
      <c r="FF634" s="129"/>
      <c r="FP634" s="129"/>
      <c r="FZ634" s="129"/>
      <c r="GJ634" s="129"/>
      <c r="GT634" s="129"/>
      <c r="HD634" s="129"/>
      <c r="HN634" s="129"/>
      <c r="HX634" s="129"/>
      <c r="IH634" s="129"/>
    </row>
    <row xmlns:x14ac="http://schemas.microsoft.com/office/spreadsheetml/2009/9/ac" r="635" s="3" customFormat="true" x14ac:dyDescent="0.25">
      <c r="A635" s="411"/>
      <c r="B635" s="129"/>
      <c r="L635" s="129"/>
      <c r="V635" s="129"/>
      <c r="AF635" s="129"/>
      <c r="AP635" s="129"/>
      <c r="AZ635" s="129"/>
      <c r="BA635" s="129"/>
      <c r="BB635" s="129"/>
      <c r="BC635" s="129"/>
      <c r="BD635" s="129"/>
      <c r="BE635" s="129"/>
      <c r="BF635" s="129"/>
      <c r="BG635" s="129"/>
      <c r="BJ635" s="129"/>
      <c r="BT635" s="129"/>
      <c r="CD635" s="129"/>
      <c r="CN635" s="129"/>
      <c r="CX635" s="129"/>
      <c r="DH635" s="129"/>
      <c r="DR635" s="129"/>
      <c r="EB635" s="129"/>
      <c r="EL635" s="129"/>
      <c r="EV635" s="129"/>
      <c r="FF635" s="129"/>
      <c r="FP635" s="129"/>
      <c r="FZ635" s="129"/>
      <c r="GJ635" s="129"/>
      <c r="GT635" s="129"/>
      <c r="HD635" s="129"/>
      <c r="HN635" s="129"/>
      <c r="HX635" s="129"/>
      <c r="IH635" s="129"/>
    </row>
    <row xmlns:x14ac="http://schemas.microsoft.com/office/spreadsheetml/2009/9/ac" r="636" s="3" customFormat="true" x14ac:dyDescent="0.25">
      <c r="A636" s="411"/>
      <c r="B636" s="129"/>
      <c r="L636" s="129"/>
      <c r="V636" s="129"/>
      <c r="AF636" s="129"/>
      <c r="AP636" s="129"/>
      <c r="AZ636" s="129"/>
      <c r="BA636" s="129"/>
      <c r="BB636" s="129"/>
      <c r="BC636" s="129"/>
      <c r="BD636" s="129"/>
      <c r="BE636" s="129"/>
      <c r="BF636" s="129"/>
      <c r="BG636" s="129"/>
      <c r="BJ636" s="129"/>
      <c r="BT636" s="129"/>
      <c r="CD636" s="129"/>
      <c r="CN636" s="129"/>
      <c r="CX636" s="129"/>
      <c r="DH636" s="129"/>
      <c r="DR636" s="129"/>
      <c r="EB636" s="129"/>
      <c r="EL636" s="129"/>
      <c r="EV636" s="129"/>
      <c r="FF636" s="129"/>
      <c r="FP636" s="129"/>
      <c r="FZ636" s="129"/>
      <c r="GJ636" s="129"/>
      <c r="GT636" s="129"/>
      <c r="HD636" s="129"/>
      <c r="HN636" s="129"/>
      <c r="HX636" s="129"/>
      <c r="IH636" s="129"/>
    </row>
    <row xmlns:x14ac="http://schemas.microsoft.com/office/spreadsheetml/2009/9/ac" r="637" s="3" customFormat="true" x14ac:dyDescent="0.25">
      <c r="A637" s="411"/>
      <c r="B637" s="129"/>
      <c r="L637" s="129"/>
      <c r="V637" s="129"/>
      <c r="AF637" s="129"/>
      <c r="AP637" s="129"/>
      <c r="AZ637" s="129"/>
      <c r="BA637" s="129"/>
      <c r="BB637" s="129"/>
      <c r="BC637" s="129"/>
      <c r="BD637" s="129"/>
      <c r="BE637" s="129"/>
      <c r="BF637" s="129"/>
      <c r="BG637" s="129"/>
      <c r="BJ637" s="129"/>
      <c r="BT637" s="129"/>
      <c r="CD637" s="129"/>
      <c r="CN637" s="129"/>
      <c r="CX637" s="129"/>
      <c r="DH637" s="129"/>
      <c r="DR637" s="129"/>
      <c r="EB637" s="129"/>
      <c r="EL637" s="129"/>
      <c r="EV637" s="129"/>
      <c r="FF637" s="129"/>
      <c r="FP637" s="129"/>
      <c r="FZ637" s="129"/>
      <c r="GJ637" s="129"/>
      <c r="GT637" s="129"/>
      <c r="HD637" s="129"/>
      <c r="HN637" s="129"/>
      <c r="HX637" s="129"/>
      <c r="IH637" s="129"/>
    </row>
    <row xmlns:x14ac="http://schemas.microsoft.com/office/spreadsheetml/2009/9/ac" r="638" s="3" customFormat="true" x14ac:dyDescent="0.25">
      <c r="A638" s="411"/>
      <c r="B638" s="129"/>
      <c r="L638" s="129"/>
      <c r="V638" s="129"/>
      <c r="AF638" s="129"/>
      <c r="AP638" s="129"/>
      <c r="AZ638" s="129"/>
      <c r="BA638" s="129"/>
      <c r="BB638" s="129"/>
      <c r="BC638" s="129"/>
      <c r="BD638" s="129"/>
      <c r="BE638" s="129"/>
      <c r="BF638" s="129"/>
      <c r="BG638" s="129"/>
      <c r="BJ638" s="129"/>
      <c r="BT638" s="129"/>
      <c r="CD638" s="129"/>
      <c r="CN638" s="129"/>
      <c r="CX638" s="129"/>
      <c r="DH638" s="129"/>
      <c r="DR638" s="129"/>
      <c r="EB638" s="129"/>
      <c r="EL638" s="129"/>
      <c r="EV638" s="129"/>
      <c r="FF638" s="129"/>
      <c r="FP638" s="129"/>
      <c r="FZ638" s="129"/>
      <c r="GJ638" s="129"/>
      <c r="GT638" s="129"/>
      <c r="HD638" s="129"/>
      <c r="HN638" s="129"/>
      <c r="HX638" s="129"/>
      <c r="IH638" s="129"/>
    </row>
    <row xmlns:x14ac="http://schemas.microsoft.com/office/spreadsheetml/2009/9/ac" r="639" s="3" customFormat="true" x14ac:dyDescent="0.25">
      <c r="A639" s="411"/>
      <c r="B639" s="129"/>
      <c r="L639" s="129"/>
      <c r="V639" s="129"/>
      <c r="AF639" s="129"/>
      <c r="AP639" s="129"/>
      <c r="AZ639" s="129"/>
      <c r="BA639" s="129"/>
      <c r="BB639" s="129"/>
      <c r="BC639" s="129"/>
      <c r="BD639" s="129"/>
      <c r="BE639" s="129"/>
      <c r="BF639" s="129"/>
      <c r="BG639" s="129"/>
      <c r="BJ639" s="129"/>
      <c r="BT639" s="129"/>
      <c r="CD639" s="129"/>
      <c r="CN639" s="129"/>
      <c r="CX639" s="129"/>
      <c r="DH639" s="129"/>
      <c r="DR639" s="129"/>
      <c r="EB639" s="129"/>
      <c r="EL639" s="129"/>
      <c r="EV639" s="129"/>
      <c r="FF639" s="129"/>
      <c r="FP639" s="129"/>
      <c r="FZ639" s="129"/>
      <c r="GJ639" s="129"/>
      <c r="GT639" s="129"/>
      <c r="HD639" s="129"/>
      <c r="HN639" s="129"/>
      <c r="HX639" s="129"/>
      <c r="IH639" s="129"/>
    </row>
    <row xmlns:x14ac="http://schemas.microsoft.com/office/spreadsheetml/2009/9/ac" r="640" s="3" customFormat="true" x14ac:dyDescent="0.25">
      <c r="A640" s="411"/>
      <c r="B640" s="129"/>
      <c r="L640" s="129"/>
      <c r="V640" s="129"/>
      <c r="AF640" s="129"/>
      <c r="AP640" s="129"/>
      <c r="AZ640" s="129"/>
      <c r="BA640" s="129"/>
      <c r="BB640" s="129"/>
      <c r="BC640" s="129"/>
      <c r="BD640" s="129"/>
      <c r="BE640" s="129"/>
      <c r="BF640" s="129"/>
      <c r="BG640" s="129"/>
      <c r="BJ640" s="129"/>
      <c r="BT640" s="129"/>
      <c r="CD640" s="129"/>
      <c r="CN640" s="129"/>
      <c r="CX640" s="129"/>
      <c r="DH640" s="129"/>
      <c r="DR640" s="129"/>
      <c r="EB640" s="129"/>
      <c r="EL640" s="129"/>
      <c r="EV640" s="129"/>
      <c r="FF640" s="129"/>
      <c r="FP640" s="129"/>
      <c r="FZ640" s="129"/>
      <c r="GJ640" s="129"/>
      <c r="GT640" s="129"/>
      <c r="HD640" s="129"/>
      <c r="HN640" s="129"/>
      <c r="HX640" s="129"/>
      <c r="IH640" s="129"/>
    </row>
  </sheetData>
  <mergeCells count="23">
    <mergeCell ref="GU27:HA27"/>
    <mergeCell ref="HE27:HK27"/>
    <mergeCell ref="A2:A3"/>
    <mergeCell ref="DS27:DY27"/>
    <mergeCell ref="CY27:DE27"/>
    <mergeCell ref="DI27:DO27"/>
    <mergeCell ref="BU27:CA27"/>
    <mergeCell ref="CO27:CU27"/>
    <mergeCell ref="BK27:BQ27"/>
    <mergeCell ref="C27:I27"/>
    <mergeCell ref="M27:S27"/>
    <mergeCell ref="W27:AC27"/>
    <mergeCell ref="AG27:AM27"/>
    <mergeCell ref="AQ27:AW27"/>
    <mergeCell ref="BA27:BG27"/>
    <mergeCell ref="CE27:CK27"/>
    <mergeCell ref="GK27:GQ27"/>
    <mergeCell ref="EC27:EI27"/>
    <mergeCell ref="FG27:FM27"/>
    <mergeCell ref="EM27:ES27"/>
    <mergeCell ref="EW27:FC27"/>
    <mergeCell ref="GA27:GG27"/>
    <mergeCell ref="FQ27:F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 ref="A24" location="myrangeS20" display="myrangeS20"/>
    <hyperlink ref="A25" location="myrangeS21" display="myrangeS2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66</vt:i4>
      </vt:variant>
    </vt:vector>
  </HeadingPairs>
  <TitlesOfParts>
    <vt:vector size="7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myrangeH20</vt:lpstr>
      <vt:lpstr>myrangeH21</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myrangeS20</vt:lpstr>
      <vt:lpstr>myrangeS21</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myrangeW20</vt:lpstr>
      <vt:lpstr>myrangeW21</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2024-04-24T06:17:02Z</dcterms:modified>
</cp:coreProperties>
</file>