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F7C48A5-DF5D-495B-99E2-33711568D7FB}"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<sst xmlns="http://schemas.openxmlformats.org/spreadsheetml/2006/main" xmlns:r="http://schemas.openxmlformats.org/officeDocument/2006/relationships" xmlns:xdr="http://schemas.openxmlformats.org/drawingml/2006/spreadsheetDrawing" count="2006" uniqueCount="261">
  <si>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</si>
  <si>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</si>
  <si>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</si>
  <si>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</si>
  <si>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</si>
  <si>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</si>
  <si>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</si>
  <si>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</si>
  <si>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</si>
  <si>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</si>
  <si>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</si>
  <si>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</si>
  <si>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</si>
  <si>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</si>
  <si>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</si>
  <si>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</si>
  <si>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</si>
  <si>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</si>
  <si>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</si>
  <si>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</si>
  <si>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</si>
  <si>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</si>
  <si>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</si>
  <si>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</si>
  <si>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</si>
  <si>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</si>
  <si>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</si>
  <si>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</si>
  <si>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</si>
  <si>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</si>
  <si>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</si>
  <si>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</si>
  <si>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</si>
  <si>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</si>
  <si>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</si>
  <si>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</si>
  <si>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</si>
  <si>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</si>
  <si>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</si>
  <si>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</si>
  <si>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</si>
  <si>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</si>
  <si>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</si>
  <si>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</si>
  <si>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</si>
  <si>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</si>
  <si>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</si>
  <si>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</si>
  <si>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</si>
  <si>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</si>
  <si>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</si>
  <si>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</si>
  <si>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</si>
  <si>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</si>
  <si>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</si>
  <si>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</si>
  <si>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</si>
  <si>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</si>
  <si>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</si>
  <si>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</si>
  <si>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</si>
  <si>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</si>
  <si>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</si>
  <si>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</si>
  <si>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</si>
  <si>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</si>
  <si>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</si>
  <si>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</si>
  <si>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</si>
  <si>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</si>
  <si>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</si>
  <si>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</si>
  <si>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</si>
  <si>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</si>
  <si>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</si>
  <si>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</si>
  <si>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</si>
  <si>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</si>
  <si>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</si>
  <si>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</si>
  <si>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</si>
  <si>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</si>
  <si>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</si>
  <si>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</si>
  <si>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</si>
  <si>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</si>
  <si>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</si>
  <si>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</si>
  <si>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</si>
  <si>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</si>
  <si>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</si>
  <si>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</si>
  <si>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</si>
  <si>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</si>
  <si>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</si>
  <si>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</si>
  <si>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</si>
  <si>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</si>
  <si>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</si>
  <si>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</si>
  <si>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</si>
  <si>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</si>
  <si>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</si>
  <si>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</si>
  <si>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</si>
  <si>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</si>
  <si>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</si>
  <si>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</si>
  <si>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</si>
  <si>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</si>
  <si>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</si>
  <si>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</si>
  <si>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</si>
  <si>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</si>
  <si>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</si>
  <si>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</si>
  <si>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</si>
  <si>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</si>
  <si>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</si>
  <si>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</si>
  <si>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</si>
  <si>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</si>
  <si>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</si>
  <si>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</si>
  <si>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</si>
  <si>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</si>
  <si>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</si>
  <si>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</si>
  <si>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</si>
  <si>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</si>
  <si>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</si>
  <si>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</si>
  <si>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</si>
  <si>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</si>
  <si>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</si>
  <si>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</si>
  <si>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</si>
  <si>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</si>
  <si>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</si>
  <si>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</si>
  <si>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</si>
  <si>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</si>
  <si>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</si>
  <si>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</si>
  <si>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</si>
  <si>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</si>
  <si>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</si>
  <si>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</si>
  <si>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</si>
  <si>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</si>
  <si>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</si>
  <si>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</si>
  <si>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</si>
  <si>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</si>
  <si>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</si>
  <si>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</si>
  <si>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</si>
  <si>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</si>
  <si>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</si>
  <si>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</si>
  <si>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</si>
  <si>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</si>
  <si>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</si>
  <si>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</si>
  <si>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</si>
  <si>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</si>
  <si>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</si>
  <si>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</si>
  <si>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</si>
  <si>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</si>
  <si>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</si>
  <si>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</si>
  <si>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</si>
  <si>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</si>
  <si>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</si>
  <si>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</si>
  <si>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</si>
  <si>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</si>
  <si>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</si>
  <si>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</si>
  <si>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Monaco</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</si>
  <si>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</si>
  <si>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</si>
  <si>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</si>
  <si>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</si>
  <si>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</si>
  <si>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</si>
  <si>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</si>
  <si>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</si>
  <si>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</si>
  <si>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</si>
  <si>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</si>
  <si>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</si>
  <si>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</si>
  <si>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</si>
  <si>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</si>
  <si>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</si>
  <si>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</si>
  <si>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</si>
  <si>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</si>
  <si>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</si>
  <si>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</si>
  <si>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</si>
  <si>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</si>
  <si>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</si>
  <si>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</si>
  <si>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</si>
  <si>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</si>
  <si>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</si>
  <si>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</si>
  <si>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</si>
  <si>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</si>
  <si>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</si>
  <si>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National estimate is based on coverage in primary schools in the absence of additional information. Estimates for the proportion of schools with any facility and facility with water are based on the estimates for basic.</t>
  </si>
  <si>
    <t>National estimate is based on coverage in primary schools in the absence of additional information. Estimates for the proportion with improved facilities and any facility are based on the estimates for basic.</t>
  </si>
  <si>
    <t>MCO_2016_UIS</t>
  </si>
  <si>
    <t>MCO_2017_UIS</t>
  </si>
  <si>
    <t>MCO_2018_UIS</t>
  </si>
  <si>
    <t>MCO_2019_UIS</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</si>
  <si>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</si>
  <si>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</si>
  <si>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</si>
  <si>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</si>
  <si>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</si>
  <si>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</si>
  <si>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</si>
  <si>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</si>
  <si>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</si>
  <si>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</si>
  <si>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</si>
  <si>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</si>
  <si>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</si>
  <si>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</si>
  <si>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</si>
  <si>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</si>
  <si>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</si>
  <si>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</si>
  <si>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</si>
  <si>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</si>
  <si>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MCO_2020_UIS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</si>
  <si>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</si>
  <si>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</si>
  <si>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</si>
  <si>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</si>
  <si>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</si>
  <si>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</si>
  <si>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Values in grey text are imputed based on linear regression</t>
  </si>
  <si>
    <t>MCO_2021_UIS</t>
  </si>
  <si>
    <t>MCO_2022_UIS</t>
  </si>
  <si>
    <t>MCO_2023_UIS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</si>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</sst>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95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67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72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6"/>
    <xf numFmtId="0" fontId="15" fillId="0" borderId="236"/>
    <xf numFmtId="0" fontId="19" fillId="0" borderId="236"/>
  </cellStyleXfs>
  <cellXfs count="110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68" fillId="32"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9" fillId="33" borderId="70" xfId="0" applyNumberFormat="true" applyFont="true" applyFill="true" applyBorder="true" applyAlignment="true" applyProtection="true">
      <alignment horizontal="center"/>
    </xf>
    <xf numFmtId="164" fontId="67" fillId="31"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72" fillId="36"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7" fillId="49" borderId="92" xfId="0" applyNumberFormat="true" applyFont="true" applyFill="true" applyBorder="true" applyAlignment="true" applyProtection="true">
      <alignment horizontal="center" vertical="center"/>
    </xf>
    <xf numFmtId="1" fontId="98" fillId="50" borderId="93" xfId="0" applyNumberFormat="true" applyFont="true" applyFill="true" applyBorder="true" applyAlignment="true" applyProtection="true">
      <alignment horizontal="center" vertical="center"/>
    </xf>
    <xf numFmtId="1" fontId="99" fillId="51" borderId="94" xfId="0" applyNumberFormat="true" applyFont="true" applyFill="true" applyBorder="true" applyAlignment="true" applyProtection="true">
      <alignment horizontal="center" vertical="center"/>
    </xf>
    <xf numFmtId="1" fontId="100" fillId="52" borderId="95" xfId="0" applyNumberFormat="true" applyFont="true" applyFill="true" applyBorder="true" applyAlignment="true" applyProtection="true">
      <alignment horizontal="center" vertical="center"/>
    </xf>
    <xf numFmtId="1" fontId="101" fillId="53" borderId="96" xfId="0" applyNumberFormat="true" applyFont="true" applyFill="true" applyBorder="true" applyAlignment="true" applyProtection="true">
      <alignment horizontal="center" vertical="center"/>
    </xf>
    <xf numFmtId="1" fontId="102" fillId="54" borderId="97" xfId="0" applyNumberFormat="true" applyFont="true" applyFill="true" applyBorder="true" applyAlignment="true" applyProtection="true">
      <alignment horizontal="center" vertical="center"/>
    </xf>
    <xf numFmtId="1" fontId="103" fillId="55" borderId="98" xfId="0" applyNumberFormat="true" applyFont="true" applyFill="true" applyBorder="true" applyAlignment="true" applyProtection="true">
      <alignment horizontal="center" vertical="center"/>
    </xf>
    <xf numFmtId="1" fontId="104" fillId="56" borderId="99" xfId="0" applyNumberFormat="true" applyFont="true" applyFill="true" applyBorder="true" applyAlignment="true" applyProtection="true">
      <alignment horizontal="center" vertical="center"/>
    </xf>
    <xf numFmtId="1" fontId="105" fillId="57" borderId="100" xfId="0" applyNumberFormat="true" applyFont="true" applyFill="true" applyBorder="true" applyAlignment="true" applyProtection="true">
      <alignment horizontal="center" vertical="center"/>
    </xf>
    <xf numFmtId="1" fontId="106" fillId="58" borderId="101" xfId="0" applyNumberFormat="true" applyFont="true" applyFill="true" applyBorder="true" applyAlignment="true" applyProtection="true">
      <alignment horizontal="center" vertical="center"/>
    </xf>
    <xf numFmtId="1" fontId="107" fillId="59" borderId="102" xfId="0" applyNumberFormat="true" applyFont="true" applyFill="true" applyBorder="true" applyAlignment="true" applyProtection="true">
      <alignment horizontal="center" vertical="center"/>
    </xf>
    <xf numFmtId="1" fontId="108" fillId="60" borderId="103" xfId="0" applyNumberFormat="true" applyFont="true" applyFill="true" applyBorder="true" applyAlignment="true" applyProtection="true">
      <alignment horizontal="center" vertical="center"/>
    </xf>
    <xf numFmtId="1" fontId="109" fillId="61" borderId="104" xfId="0" applyNumberFormat="true" applyFont="true" applyFill="true" applyBorder="true" applyAlignment="true" applyProtection="true">
      <alignment horizontal="center" vertical="center"/>
    </xf>
    <xf numFmtId="1" fontId="110" fillId="62" borderId="105" xfId="0" applyNumberFormat="true" applyFont="true" applyFill="true" applyBorder="true" applyAlignment="true" applyProtection="true">
      <alignment horizontal="center" vertical="center"/>
    </xf>
    <xf numFmtId="1" fontId="111" fillId="63" borderId="106" xfId="0" applyNumberFormat="true" applyFont="true" applyFill="true" applyBorder="true" applyAlignment="true" applyProtection="true">
      <alignment horizontal="center" vertical="center"/>
    </xf>
    <xf numFmtId="1" fontId="112" fillId="64" borderId="107" xfId="0" applyNumberFormat="true" applyFont="true" applyFill="true" applyBorder="true" applyAlignment="true" applyProtection="true">
      <alignment horizontal="center" vertical="center"/>
    </xf>
    <xf numFmtId="1" fontId="113" fillId="65" borderId="108" xfId="0" applyNumberFormat="true" applyFont="true" applyFill="true" applyBorder="true" applyAlignment="true" applyProtection="true">
      <alignment horizontal="center" vertical="center"/>
    </xf>
    <xf numFmtId="1" fontId="114" fillId="66" borderId="109" xfId="0" applyNumberFormat="true" applyFont="true" applyFill="true" applyBorder="true" applyAlignment="true" applyProtection="true">
      <alignment horizontal="center" vertical="center"/>
    </xf>
    <xf numFmtId="1" fontId="115" fillId="67" borderId="110" xfId="0" applyNumberFormat="true" applyFont="true" applyFill="true" applyBorder="true" applyAlignment="true" applyProtection="true">
      <alignment horizontal="center" vertical="center"/>
    </xf>
    <xf numFmtId="1" fontId="116" fillId="68" borderId="111" xfId="0" applyNumberFormat="true" applyFont="true" applyFill="true" applyBorder="true" applyAlignment="true" applyProtection="true">
      <alignment horizontal="center" vertical="center"/>
    </xf>
    <xf numFmtId="1" fontId="117" fillId="69" borderId="112" xfId="0" applyNumberFormat="true" applyFont="true" applyFill="true" applyBorder="true" applyAlignment="true" applyProtection="true">
      <alignment horizontal="center" vertical="center"/>
    </xf>
    <xf numFmtId="1" fontId="118" fillId="70" borderId="113" xfId="0" applyNumberFormat="true" applyFont="true" applyFill="true" applyBorder="true" applyAlignment="true" applyProtection="true">
      <alignment horizontal="center" vertical="center"/>
    </xf>
    <xf numFmtId="1" fontId="119" fillId="71" borderId="114" xfId="0" applyNumberFormat="true" applyFont="true" applyFill="true" applyBorder="true" applyAlignment="true" applyProtection="true">
      <alignment horizontal="center" vertical="center"/>
    </xf>
    <xf numFmtId="164" fontId="120" fillId="72" borderId="115" xfId="0" applyNumberFormat="true" applyFont="true" applyFill="true" applyBorder="true" applyAlignment="true" applyProtection="true">
      <alignment horizontal="center"/>
    </xf>
    <xf numFmtId="1" fontId="121" fillId="73" borderId="116" xfId="0" applyNumberFormat="true" applyFont="true" applyFill="true" applyBorder="true" applyAlignment="true" applyProtection="true">
      <alignment horizontal="center" vertical="center"/>
    </xf>
    <xf numFmtId="164" fontId="122" fillId="74" borderId="117" xfId="0" applyNumberFormat="true" applyFont="true" applyFill="true" applyBorder="true" applyAlignment="true" applyProtection="true">
      <alignment horizontal="center"/>
    </xf>
    <xf numFmtId="0" fontId="123" fillId="75" borderId="118" xfId="0" applyNumberFormat="true" applyFont="true" applyFill="true" applyBorder="true" applyAlignment="true" applyProtection="true">
      <alignment horizontal="center"/>
    </xf>
    <xf numFmtId="164" fontId="124" fillId="76" borderId="119" xfId="0" applyNumberFormat="true" applyFont="true" applyFill="true" applyBorder="true" applyAlignment="true" applyProtection="true">
      <alignment horizontal="center"/>
    </xf>
    <xf numFmtId="0" fontId="125" fillId="77" borderId="120" xfId="0" applyNumberFormat="true" applyFont="true" applyFill="true" applyBorder="true" applyAlignment="true" applyProtection="true">
      <alignment horizontal="center"/>
    </xf>
    <xf numFmtId="0" fontId="126" fillId="78" borderId="121" xfId="0" applyNumberFormat="true" applyFont="true" applyFill="true" applyBorder="true" applyAlignment="true" applyProtection="true">
      <alignment horizontal="center"/>
    </xf>
    <xf numFmtId="0" fontId="127" fillId="79" borderId="122" xfId="0" applyNumberFormat="true" applyFont="true" applyFill="true" applyBorder="true" applyAlignment="true" applyProtection="true">
      <alignment horizontal="center"/>
    </xf>
    <xf numFmtId="164" fontId="128" fillId="80" borderId="123" xfId="0" applyNumberFormat="true" applyFont="true" applyFill="true" applyBorder="true" applyAlignment="true" applyProtection="true">
      <alignment horizontal="center"/>
    </xf>
    <xf numFmtId="164" fontId="129" fillId="81" borderId="124" xfId="0" applyNumberFormat="true" applyFont="true" applyFill="true" applyBorder="true" applyAlignment="true" applyProtection="true">
      <alignment horizontal="center"/>
    </xf>
    <xf numFmtId="164" fontId="130" fillId="82" borderId="125" xfId="0" applyNumberFormat="true" applyFont="true" applyFill="true" applyBorder="true" applyAlignment="true" applyProtection="true">
      <alignment horizontal="center"/>
    </xf>
    <xf numFmtId="164" fontId="131" fillId="83" borderId="126" xfId="0" applyNumberFormat="true" applyFont="true" applyFill="true" applyBorder="true" applyAlignment="true" applyProtection="true">
      <alignment horizontal="center"/>
    </xf>
    <xf numFmtId="164" fontId="132" fillId="84" borderId="127" xfId="0" applyNumberFormat="true" applyFont="true" applyFill="true" applyBorder="true" applyAlignment="true" applyProtection="true">
      <alignment horizontal="center"/>
    </xf>
    <xf numFmtId="164" fontId="133" fillId="85" borderId="128" xfId="0" applyNumberFormat="true" applyFont="true" applyFill="true" applyBorder="true" applyAlignment="true" applyProtection="true">
      <alignment horizontal="center"/>
    </xf>
    <xf numFmtId="164" fontId="134" fillId="86" borderId="129" xfId="0" applyNumberFormat="true" applyFont="true" applyFill="true" applyBorder="true" applyAlignment="true" applyProtection="true">
      <alignment horizontal="center"/>
    </xf>
    <xf numFmtId="0" fontId="135" fillId="87" borderId="130" xfId="0" applyNumberFormat="true" applyFont="true" applyFill="true" applyBorder="true" applyAlignment="true" applyProtection="true">
      <alignment horizontal="center"/>
    </xf>
    <xf numFmtId="164" fontId="136" fillId="88" borderId="131" xfId="0" applyNumberFormat="true" applyFont="true" applyFill="true" applyBorder="true" applyAlignment="true" applyProtection="true">
      <alignment horizontal="center"/>
    </xf>
    <xf numFmtId="0" fontId="137" fillId="89" borderId="132" xfId="0" applyNumberFormat="true" applyFont="true" applyFill="true" applyBorder="true" applyAlignment="true" applyProtection="true">
      <alignment horizontal="center"/>
    </xf>
    <xf numFmtId="0" fontId="138" fillId="90" borderId="133" xfId="0" applyNumberFormat="true" applyFont="true" applyFill="true" applyBorder="true" applyAlignment="true" applyProtection="true">
      <alignment horizontal="center"/>
    </xf>
    <xf numFmtId="0" fontId="139" fillId="91" borderId="134" xfId="0" applyNumberFormat="true" applyFont="true" applyFill="true" applyBorder="true" applyAlignment="true" applyProtection="true">
      <alignment horizontal="center"/>
    </xf>
    <xf numFmtId="164" fontId="140" fillId="92" borderId="135" xfId="0" applyNumberFormat="true" applyFont="true" applyFill="true" applyBorder="true" applyAlignment="true" applyProtection="true">
      <alignment horizontal="center"/>
    </xf>
    <xf numFmtId="164" fontId="141" fillId="93" borderId="136" xfId="0" applyNumberFormat="true" applyFont="true" applyFill="true" applyBorder="true" applyAlignment="true" applyProtection="true">
      <alignment horizontal="center"/>
    </xf>
    <xf numFmtId="164" fontId="142" fillId="94" borderId="137" xfId="0" applyNumberFormat="true" applyFont="true" applyFill="true" applyBorder="true" applyAlignment="true" applyProtection="true">
      <alignment horizontal="center"/>
    </xf>
    <xf numFmtId="164" fontId="143" fillId="95" borderId="138" xfId="0" applyNumberFormat="true" applyFont="true" applyFill="true" applyBorder="true" applyAlignment="true" applyProtection="true">
      <alignment horizontal="center"/>
    </xf>
    <xf numFmtId="164" fontId="144" fillId="96" borderId="139" xfId="0" applyNumberFormat="true" applyFont="true" applyFill="true" applyBorder="true" applyAlignment="true" applyProtection="true">
      <alignment horizontal="center"/>
    </xf>
    <xf numFmtId="164" fontId="145" fillId="97" borderId="140" xfId="0" applyNumberFormat="true" applyFont="true" applyFill="true" applyBorder="true" applyAlignment="true" applyProtection="true">
      <alignment horizontal="center"/>
    </xf>
    <xf numFmtId="164" fontId="146" fillId="98" borderId="141" xfId="0" applyNumberFormat="true" applyFont="true" applyFill="true" applyBorder="true" applyAlignment="true" applyProtection="true">
      <alignment horizontal="center"/>
    </xf>
    <xf numFmtId="0" fontId="147" fillId="99" borderId="142" xfId="0" applyNumberFormat="true" applyFont="true" applyFill="true" applyBorder="true" applyAlignment="true" applyProtection="true">
      <alignment horizontal="center"/>
    </xf>
    <xf numFmtId="164" fontId="148" fillId="100" borderId="143" xfId="0" applyNumberFormat="true" applyFont="true" applyFill="true" applyBorder="true" applyAlignment="true" applyProtection="true">
      <alignment horizontal="center"/>
    </xf>
    <xf numFmtId="0" fontId="149" fillId="101" borderId="144" xfId="0" applyNumberFormat="true" applyFont="true" applyFill="true" applyBorder="true" applyAlignment="true" applyProtection="true">
      <alignment horizontal="center"/>
    </xf>
    <xf numFmtId="0" fontId="150" fillId="102" borderId="145" xfId="0" applyNumberFormat="true" applyFont="true" applyFill="true" applyBorder="true" applyAlignment="true" applyProtection="true">
      <alignment horizontal="center"/>
    </xf>
    <xf numFmtId="0" fontId="151" fillId="103" borderId="146" xfId="0" applyNumberFormat="true" applyFont="true" applyFill="true" applyBorder="true" applyAlignment="true" applyProtection="true">
      <alignment horizontal="center"/>
    </xf>
    <xf numFmtId="164" fontId="152" fillId="104" borderId="147" xfId="0" applyNumberFormat="true" applyFont="true" applyFill="true" applyBorder="true" applyAlignment="true" applyProtection="true">
      <alignment horizontal="center"/>
    </xf>
    <xf numFmtId="164" fontId="153" fillId="105" borderId="148" xfId="0" applyNumberFormat="true" applyFont="true" applyFill="true" applyBorder="true" applyAlignment="true" applyProtection="true">
      <alignment horizontal="center"/>
    </xf>
    <xf numFmtId="164" fontId="154" fillId="106" borderId="149" xfId="0" applyNumberFormat="true" applyFont="true" applyFill="true" applyBorder="true" applyAlignment="true" applyProtection="true">
      <alignment horizontal="center"/>
    </xf>
    <xf numFmtId="164" fontId="155" fillId="107" borderId="150" xfId="0" applyNumberFormat="true" applyFont="true" applyFill="true" applyBorder="true" applyAlignment="true" applyProtection="true">
      <alignment horizontal="center"/>
    </xf>
    <xf numFmtId="164" fontId="156" fillId="108" borderId="151" xfId="0" applyNumberFormat="true" applyFont="true" applyFill="true" applyBorder="true" applyAlignment="true" applyProtection="true">
      <alignment horizontal="center"/>
    </xf>
    <xf numFmtId="0" fontId="157" fillId="109" borderId="152" xfId="0" applyNumberFormat="true" applyFont="true" applyFill="true" applyBorder="true" applyAlignment="true" applyProtection="true">
      <alignment horizontal="center"/>
    </xf>
    <xf numFmtId="0" fontId="158" fillId="110" borderId="153" xfId="0" applyNumberFormat="true" applyFont="true" applyFill="true" applyBorder="true" applyAlignment="true" applyProtection="true">
      <alignment horizontal="center"/>
    </xf>
    <xf numFmtId="0" fontId="159" fillId="111" borderId="154" xfId="0" applyNumberFormat="true" applyFont="true" applyFill="true" applyBorder="true" applyAlignment="true" applyProtection="true">
      <alignment horizontal="center"/>
    </xf>
    <xf numFmtId="0" fontId="160" fillId="112" borderId="155" xfId="0" applyNumberFormat="true" applyFont="true" applyFill="true" applyBorder="true" applyAlignment="true" applyProtection="true">
      <alignment horizontal="center"/>
    </xf>
    <xf numFmtId="0" fontId="161" fillId="113" borderId="156" xfId="0" applyNumberFormat="true" applyFont="true" applyFill="true" applyBorder="true" applyAlignment="true" applyProtection="true">
      <alignment horizontal="center"/>
    </xf>
    <xf numFmtId="0" fontId="162" fillId="114" borderId="157" xfId="0" applyNumberFormat="true" applyFont="true" applyFill="true" applyBorder="true" applyAlignment="true" applyProtection="true">
      <alignment horizontal="center"/>
    </xf>
    <xf numFmtId="0" fontId="163" fillId="115" borderId="158" xfId="0" applyNumberFormat="true" applyFont="true" applyFill="true" applyBorder="true" applyAlignment="true" applyProtection="true">
      <alignment horizontal="center"/>
    </xf>
    <xf numFmtId="0" fontId="164" fillId="116" borderId="159" xfId="0" applyNumberFormat="true" applyFont="true" applyFill="true" applyBorder="true" applyAlignment="true" applyProtection="true">
      <alignment horizontal="center"/>
    </xf>
    <xf numFmtId="0" fontId="165" fillId="117" borderId="160" xfId="0" applyNumberFormat="true" applyFont="true" applyFill="true" applyBorder="true" applyAlignment="true" applyProtection="true">
      <alignment horizontal="center"/>
    </xf>
    <xf numFmtId="0" fontId="166" fillId="118" borderId="161" xfId="0" applyNumberFormat="true" applyFont="true" applyFill="true" applyBorder="true" applyAlignment="true" applyProtection="true">
      <alignment horizontal="center"/>
    </xf>
    <xf numFmtId="0" fontId="167" fillId="119" borderId="162" xfId="0" applyNumberFormat="true" applyFont="true" applyFill="true" applyBorder="true" applyAlignment="true" applyProtection="true">
      <alignment horizontal="center"/>
    </xf>
    <xf numFmtId="0" fontId="168" fillId="120" borderId="163" xfId="0" applyNumberFormat="true" applyFont="true" applyFill="true" applyBorder="true" applyAlignment="true" applyProtection="true">
      <alignment horizontal="center"/>
    </xf>
    <xf numFmtId="0" fontId="169" fillId="121" borderId="164" xfId="0" applyNumberFormat="true" applyFont="true" applyFill="true" applyBorder="true" applyAlignment="true" applyProtection="true">
      <alignment horizontal="center"/>
    </xf>
    <xf numFmtId="0" fontId="170" fillId="122" borderId="165" xfId="0" applyNumberFormat="true" applyFont="true" applyFill="true" applyBorder="true" applyAlignment="true" applyProtection="true">
      <alignment horizontal="center"/>
    </xf>
    <xf numFmtId="0" fontId="171" fillId="123" borderId="166" xfId="0" applyNumberFormat="true" applyFont="true" applyFill="true" applyBorder="true" applyAlignment="true" applyProtection="true">
      <alignment horizontal="center"/>
    </xf>
    <xf numFmtId="0" fontId="172" fillId="124" borderId="167" xfId="0" applyNumberFormat="true" applyFont="true" applyFill="true" applyBorder="true" applyAlignment="true" applyProtection="true">
      <alignment horizontal="center"/>
    </xf>
    <xf numFmtId="0" fontId="173" fillId="125" borderId="168" xfId="0" applyNumberFormat="true" applyFont="true" applyFill="true" applyBorder="true" applyAlignment="true" applyProtection="true">
      <alignment horizontal="center"/>
    </xf>
    <xf numFmtId="0" fontId="174" fillId="126" borderId="169" xfId="0" applyNumberFormat="true" applyFont="true" applyFill="true" applyBorder="true" applyAlignment="true" applyProtection="true">
      <alignment horizontal="center"/>
    </xf>
    <xf numFmtId="0" fontId="175" fillId="127" borderId="170" xfId="0" applyNumberFormat="true" applyFont="true" applyFill="true" applyBorder="true" applyAlignment="true" applyProtection="true">
      <alignment horizontal="center"/>
    </xf>
    <xf numFmtId="0" fontId="176" fillId="128" borderId="171" xfId="0" applyNumberFormat="true" applyFont="true" applyFill="true" applyBorder="true" applyAlignment="true" applyProtection="true">
      <alignment horizontal="center"/>
    </xf>
    <xf numFmtId="0" fontId="177" fillId="129" borderId="172" xfId="0" applyNumberFormat="true" applyFont="true" applyFill="true" applyBorder="true" applyAlignment="true" applyProtection="true">
      <alignment horizontal="center"/>
    </xf>
    <xf numFmtId="0" fontId="178" fillId="130" borderId="173" xfId="0" applyNumberFormat="true" applyFont="true" applyFill="true" applyBorder="true" applyAlignment="true" applyProtection="true">
      <alignment horizontal="center"/>
    </xf>
    <xf numFmtId="0" fontId="179" fillId="131" borderId="174" xfId="0" applyNumberFormat="true" applyFont="true" applyFill="true" applyBorder="true" applyAlignment="true" applyProtection="true">
      <alignment horizontal="center"/>
    </xf>
    <xf numFmtId="0" fontId="180" fillId="132" borderId="175" xfId="0" applyNumberFormat="true" applyFont="true" applyFill="true" applyBorder="true" applyAlignment="true" applyProtection="true">
      <alignment horizontal="center"/>
    </xf>
    <xf numFmtId="0" fontId="181" fillId="133" borderId="176" xfId="0" applyNumberFormat="true" applyFont="true" applyFill="true" applyBorder="true" applyAlignment="true" applyProtection="true">
      <alignment horizontal="center"/>
    </xf>
    <xf numFmtId="0" fontId="182" fillId="134" borderId="177" xfId="0" applyNumberFormat="true" applyFont="true" applyFill="true" applyBorder="true" applyAlignment="true" applyProtection="true">
      <alignment horizontal="center"/>
    </xf>
    <xf numFmtId="0" fontId="183" fillId="135" borderId="178" xfId="0" applyNumberFormat="true" applyFont="true" applyFill="true" applyBorder="true" applyAlignment="true" applyProtection="true">
      <alignment horizontal="center"/>
    </xf>
    <xf numFmtId="0" fontId="184" fillId="136" borderId="179" xfId="0" applyNumberFormat="true" applyFont="true" applyFill="true" applyBorder="true" applyAlignment="true" applyProtection="true">
      <alignment horizontal="center"/>
    </xf>
    <xf numFmtId="0" fontId="185" fillId="137" borderId="180" xfId="0" applyNumberFormat="true" applyFont="true" applyFill="true" applyBorder="true" applyAlignment="true" applyProtection="true">
      <alignment horizontal="center"/>
    </xf>
    <xf numFmtId="0" fontId="186" fillId="138" borderId="181" xfId="0" applyNumberFormat="true" applyFont="true" applyFill="true" applyBorder="true" applyAlignment="true" applyProtection="true">
      <alignment horizontal="center"/>
    </xf>
    <xf numFmtId="0" fontId="187" fillId="139" borderId="182" xfId="0" applyNumberFormat="true" applyFont="true" applyFill="true" applyBorder="true" applyAlignment="true" applyProtection="true">
      <alignment horizontal="center"/>
    </xf>
    <xf numFmtId="0" fontId="188" fillId="140" borderId="183" xfId="0" applyNumberFormat="true" applyFont="true" applyFill="true" applyBorder="true" applyAlignment="true" applyProtection="true">
      <alignment horizontal="center"/>
    </xf>
    <xf numFmtId="0" fontId="189" fillId="141" borderId="184" xfId="0" applyNumberFormat="true" applyFont="true" applyFill="true" applyBorder="true" applyAlignment="true" applyProtection="true">
      <alignment horizontal="center"/>
    </xf>
    <xf numFmtId="0" fontId="190" fillId="142" borderId="185" xfId="0" applyNumberFormat="true" applyFont="true" applyFill="true" applyBorder="true" applyAlignment="true" applyProtection="true">
      <alignment horizontal="center"/>
    </xf>
    <xf numFmtId="0" fontId="191" fillId="143" borderId="186" xfId="0" applyNumberFormat="true" applyFont="true" applyFill="true" applyBorder="true" applyAlignment="true" applyProtection="true">
      <alignment horizontal="center"/>
    </xf>
    <xf numFmtId="0" fontId="192" fillId="144" borderId="187" xfId="0" applyNumberFormat="true" applyFont="true" applyFill="true" applyBorder="true" applyAlignment="true" applyProtection="true">
      <alignment horizontal="center"/>
    </xf>
    <xf numFmtId="0" fontId="193" fillId="145" borderId="188" xfId="0" applyNumberFormat="true" applyFont="true" applyFill="true" applyBorder="true" applyAlignment="true" applyProtection="true">
      <alignment horizontal="center"/>
    </xf>
    <xf numFmtId="0" fontId="194" fillId="146" borderId="189" xfId="0" applyNumberFormat="true" applyFont="true" applyFill="true" applyBorder="true" applyAlignment="true" applyProtection="true">
      <alignment horizontal="center"/>
    </xf>
    <xf numFmtId="0" fontId="195" fillId="147" borderId="190" xfId="0" applyNumberFormat="true" applyFont="true" applyFill="true" applyBorder="true" applyAlignment="true" applyProtection="true">
      <alignment horizontal="center"/>
    </xf>
    <xf numFmtId="0" fontId="196" fillId="148" borderId="191" xfId="0" applyNumberFormat="true" applyFont="true" applyFill="true" applyBorder="true" applyAlignment="true" applyProtection="true">
      <alignment horizontal="center"/>
    </xf>
    <xf numFmtId="0" fontId="197" fillId="149" borderId="192" xfId="0" applyNumberFormat="true" applyFont="true" applyFill="true" applyBorder="true" applyAlignment="true" applyProtection="true">
      <alignment horizontal="center"/>
    </xf>
    <xf numFmtId="0" fontId="198" fillId="150" borderId="193" xfId="0" applyNumberFormat="true" applyFont="true" applyFill="true" applyBorder="true" applyAlignment="true" applyProtection="true">
      <alignment horizontal="center"/>
    </xf>
    <xf numFmtId="0" fontId="199" fillId="151" borderId="194" xfId="0" applyNumberFormat="true" applyFont="true" applyFill="true" applyBorder="true" applyAlignment="true" applyProtection="true">
      <alignment horizontal="center"/>
    </xf>
    <xf numFmtId="0" fontId="200" fillId="152" borderId="195" xfId="0" applyNumberFormat="true" applyFont="true" applyFill="true" applyBorder="true" applyAlignment="true" applyProtection="true">
      <alignment horizontal="center"/>
    </xf>
    <xf numFmtId="0" fontId="201" fillId="153" borderId="196" xfId="0" applyNumberFormat="true" applyFont="true" applyFill="true" applyBorder="true" applyAlignment="true" applyProtection="true">
      <alignment horizontal="center"/>
    </xf>
    <xf numFmtId="0" fontId="202" fillId="154" borderId="197" xfId="0" applyNumberFormat="true" applyFont="true" applyFill="true" applyBorder="true" applyAlignment="true" applyProtection="true">
      <alignment horizontal="center"/>
    </xf>
    <xf numFmtId="0" fontId="203" fillId="155" borderId="198" xfId="0" applyNumberFormat="true" applyFont="true" applyFill="true" applyBorder="true" applyAlignment="true" applyProtection="true">
      <alignment horizontal="center"/>
    </xf>
    <xf numFmtId="0" fontId="204" fillId="156" borderId="199" xfId="0" applyNumberFormat="true" applyFont="true" applyFill="true" applyBorder="true" applyAlignment="true" applyProtection="true">
      <alignment horizontal="center"/>
    </xf>
    <xf numFmtId="0" fontId="205" fillId="157" borderId="200" xfId="0" applyNumberFormat="true" applyFont="true" applyFill="true" applyBorder="true" applyAlignment="true" applyProtection="true">
      <alignment horizontal="center"/>
    </xf>
    <xf numFmtId="0" fontId="206" fillId="158" borderId="201" xfId="0" applyNumberFormat="true" applyFont="true" applyFill="true" applyBorder="true" applyAlignment="true" applyProtection="true">
      <alignment horizontal="center"/>
    </xf>
    <xf numFmtId="0" fontId="207" fillId="159" borderId="202" xfId="0" applyNumberFormat="true" applyFont="true" applyFill="true" applyBorder="true" applyAlignment="true" applyProtection="true">
      <alignment horizontal="center"/>
    </xf>
    <xf numFmtId="0" fontId="208" fillId="160" borderId="203" xfId="0" applyNumberFormat="true" applyFont="true" applyFill="true" applyBorder="true" applyAlignment="true" applyProtection="true">
      <alignment horizontal="center"/>
    </xf>
    <xf numFmtId="0" fontId="209" fillId="161" borderId="204" xfId="0" applyNumberFormat="true" applyFont="true" applyFill="true" applyBorder="true" applyAlignment="true" applyProtection="true">
      <alignment horizontal="center"/>
    </xf>
    <xf numFmtId="0" fontId="210" fillId="162" borderId="205" xfId="0" applyNumberFormat="true" applyFont="true" applyFill="true" applyBorder="true" applyAlignment="true" applyProtection="true">
      <alignment horizontal="center"/>
    </xf>
    <xf numFmtId="0" fontId="211" fillId="163" borderId="206" xfId="0" applyNumberFormat="true" applyFont="true" applyFill="true" applyBorder="true" applyAlignment="true" applyProtection="true">
      <alignment horizontal="center"/>
    </xf>
    <xf numFmtId="0" fontId="212" fillId="164" borderId="207" xfId="0" applyNumberFormat="true" applyFont="true" applyFill="true" applyBorder="true" applyAlignment="true" applyProtection="true">
      <alignment horizontal="center"/>
    </xf>
    <xf numFmtId="0" fontId="213" fillId="165" borderId="208" xfId="0" applyNumberFormat="true" applyFont="true" applyFill="true" applyBorder="true" applyAlignment="true" applyProtection="true">
      <alignment horizontal="center"/>
    </xf>
    <xf numFmtId="0" fontId="214" fillId="166" borderId="209" xfId="0" applyNumberFormat="true" applyFont="true" applyFill="true" applyBorder="true" applyAlignment="true" applyProtection="true">
      <alignment horizontal="center"/>
    </xf>
    <xf numFmtId="0" fontId="215" fillId="167" borderId="210" xfId="0" applyNumberFormat="true" applyFont="true" applyFill="true" applyBorder="true" applyAlignment="true" applyProtection="true">
      <alignment horizontal="center"/>
    </xf>
    <xf numFmtId="0" fontId="216" fillId="168" borderId="211" xfId="0" applyNumberFormat="true" applyFont="true" applyFill="true" applyBorder="true" applyAlignment="true" applyProtection="true">
      <alignment horizontal="center"/>
    </xf>
    <xf numFmtId="0" fontId="217" fillId="169" borderId="212" xfId="0" applyNumberFormat="true" applyFont="true" applyFill="true" applyBorder="true" applyAlignment="true" applyProtection="true">
      <alignment horizontal="center"/>
    </xf>
    <xf numFmtId="0" fontId="218" fillId="170" borderId="213" xfId="0" applyNumberFormat="true" applyFont="true" applyFill="true" applyBorder="true" applyAlignment="true" applyProtection="true">
      <alignment horizontal="center"/>
    </xf>
    <xf numFmtId="0" fontId="219" fillId="171" borderId="214" xfId="0" applyNumberFormat="true" applyFont="true" applyFill="true" applyBorder="true" applyAlignment="true" applyProtection="true">
      <alignment horizontal="center"/>
    </xf>
    <xf numFmtId="0" fontId="220" fillId="172" borderId="215" xfId="0" applyNumberFormat="true" applyFont="true" applyFill="true" applyBorder="true" applyAlignment="true" applyProtection="true">
      <alignment horizontal="center"/>
    </xf>
    <xf numFmtId="0" fontId="221" fillId="173" borderId="216" xfId="0" applyNumberFormat="true" applyFont="true" applyFill="true" applyBorder="true" applyAlignment="true" applyProtection="true">
      <alignment horizontal="center"/>
    </xf>
    <xf numFmtId="0" fontId="222" fillId="174" borderId="217" xfId="0" applyNumberFormat="true" applyFont="true" applyFill="true" applyBorder="true" applyAlignment="true" applyProtection="true">
      <alignment horizontal="center"/>
    </xf>
    <xf numFmtId="0" fontId="223" fillId="175" borderId="218" xfId="0" applyNumberFormat="true" applyFont="true" applyFill="true" applyBorder="true" applyAlignment="true" applyProtection="true">
      <alignment horizontal="center"/>
    </xf>
    <xf numFmtId="0" fontId="224" fillId="176" borderId="219" xfId="0" applyNumberFormat="true" applyFont="true" applyFill="true" applyBorder="true" applyAlignment="true" applyProtection="true">
      <alignment horizontal="center"/>
    </xf>
    <xf numFmtId="0" fontId="225" fillId="177" borderId="220" xfId="0" applyNumberFormat="true" applyFont="true" applyFill="true" applyBorder="true" applyAlignment="true" applyProtection="true">
      <alignment horizontal="center"/>
    </xf>
    <xf numFmtId="0" fontId="226" fillId="178" borderId="221" xfId="0" applyNumberFormat="true" applyFont="true" applyFill="true" applyBorder="true" applyAlignment="true" applyProtection="true">
      <alignment horizontal="center"/>
    </xf>
    <xf numFmtId="0" fontId="227" fillId="179" borderId="222" xfId="0" applyNumberFormat="true" applyFont="true" applyFill="true" applyBorder="true" applyAlignment="true" applyProtection="true">
      <alignment horizontal="center"/>
    </xf>
    <xf numFmtId="0" fontId="228" fillId="180" borderId="223" xfId="0" applyNumberFormat="true" applyFont="true" applyFill="true" applyBorder="true" applyAlignment="true" applyProtection="true">
      <alignment horizontal="center"/>
    </xf>
    <xf numFmtId="0" fontId="229" fillId="181" borderId="224" xfId="0" applyNumberFormat="true" applyFont="true" applyFill="true" applyBorder="true" applyAlignment="true" applyProtection="true">
      <alignment horizontal="center"/>
    </xf>
    <xf numFmtId="0" fontId="230" fillId="182" borderId="225" xfId="0" applyNumberFormat="true" applyFont="true" applyFill="true" applyBorder="true" applyAlignment="true" applyProtection="true">
      <alignment horizontal="center"/>
    </xf>
    <xf numFmtId="0" fontId="231" fillId="183" borderId="226" xfId="0" applyNumberFormat="true" applyFont="true" applyFill="true" applyBorder="true" applyAlignment="true" applyProtection="true">
      <alignment horizontal="center"/>
    </xf>
    <xf numFmtId="0" fontId="232" fillId="184" borderId="227" xfId="0" applyNumberFormat="true" applyFont="true" applyFill="true" applyBorder="true" applyAlignment="true" applyProtection="true">
      <alignment horizontal="center"/>
    </xf>
    <xf numFmtId="0" fontId="233" fillId="185" borderId="228" xfId="0" applyNumberFormat="true" applyFont="true" applyFill="true" applyBorder="true" applyAlignment="true" applyProtection="true">
      <alignment horizontal="center"/>
    </xf>
    <xf numFmtId="0" fontId="234" fillId="186" borderId="229" xfId="0" applyNumberFormat="true" applyFont="true" applyFill="true" applyBorder="true" applyAlignment="true" applyProtection="true">
      <alignment horizontal="center"/>
    </xf>
    <xf numFmtId="0" fontId="235" fillId="187" borderId="230" xfId="0" applyNumberFormat="true" applyFont="true" applyFill="true" applyBorder="true" applyAlignment="true" applyProtection="true">
      <alignment horizontal="center"/>
    </xf>
    <xf numFmtId="0" fontId="236" fillId="188" borderId="231" xfId="0" applyNumberFormat="true" applyFont="true" applyFill="true" applyBorder="true" applyAlignment="true" applyProtection="true">
      <alignment horizontal="center"/>
    </xf>
    <xf numFmtId="0" fontId="237" fillId="189" borderId="232" xfId="0" applyNumberFormat="true" applyFont="true" applyFill="true" applyBorder="true" applyAlignment="true" applyProtection="true">
      <alignment horizontal="center"/>
    </xf>
    <xf numFmtId="0" fontId="238" fillId="190" borderId="233" xfId="0" applyNumberFormat="true" applyFont="true" applyFill="true" applyBorder="true" applyAlignment="true" applyProtection="true">
      <alignment horizontal="center"/>
    </xf>
    <xf numFmtId="0" fontId="239" fillId="191" borderId="234" xfId="0" applyNumberFormat="true" applyFont="true" applyFill="true" applyBorder="true" applyAlignment="true" applyProtection="true">
      <alignment horizontal="center"/>
    </xf>
    <xf numFmtId="0" fontId="240" fillId="192" borderId="235" xfId="0" applyNumberFormat="true" applyFont="true" applyFill="true" applyBorder="true" applyAlignment="true" applyProtection="true">
      <alignment horizontal="center"/>
    </xf>
    <xf numFmtId="0" fontId="241" fillId="0" borderId="236"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7" fillId="2" borderId="236" xfId="20" applyFont="true" applyFill="true"/>
    <xf numFmtId="0" fontId="26" fillId="2" borderId="236" xfId="20" applyFont="true" applyFill="true"/>
    <xf numFmtId="0" fontId="78" fillId="2" borderId="236" xfId="20" applyFont="true" applyFill="true"/>
    <xf numFmtId="0" fontId="63"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6"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236"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2" fillId="42" borderId="236"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236" xfId="22" applyFont="true" applyFill="true" applyAlignment="true">
      <alignment horizontal="left" vertical="center" wrapText="true"/>
    </xf>
    <xf numFmtId="0" fontId="242"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xf numFmtId="0" fontId="786" fillId="593" borderId="636" xfId="0" applyNumberFormat="true" applyFont="true" applyFill="true" applyBorder="true" applyAlignment="true" applyProtection="true">
      <alignment horizontal="center" vertical="bottom" textRotation="0" wrapText="false" indent="0" shrinkToFit="false"/>
      <protection locked="true" hidden="false"/>
    </xf>
    <xf numFmtId="0" fontId="788" fillId="594" borderId="637" xfId="0" applyNumberFormat="true" applyFont="true" applyFill="true" applyBorder="true" applyAlignment="true" applyProtection="true">
      <alignment horizontal="center" vertical="bottom" textRotation="0" wrapText="false" indent="0" shrinkToFit="false"/>
      <protection locked="true" hidden="false"/>
    </xf>
    <xf numFmtId="0" fontId="790" fillId="595" borderId="638" xfId="0" applyNumberFormat="true" applyFont="true" applyFill="true" applyBorder="true" applyAlignment="true" applyProtection="true">
      <alignment horizontal="center" vertical="bottom" textRotation="0" wrapText="false" indent="0" shrinkToFit="false"/>
      <protection locked="true" hidden="false"/>
    </xf>
    <xf numFmtId="0" fontId="792" fillId="596" borderId="639" xfId="0" applyNumberFormat="true" applyFont="true" applyFill="true" applyBorder="true" applyAlignment="true" applyProtection="true">
      <alignment horizontal="center" vertical="bottom" textRotation="0" wrapText="false" indent="0" shrinkToFit="false"/>
      <protection locked="true" hidden="false"/>
    </xf>
    <xf numFmtId="0" fontId="794" fillId="597" borderId="640" xfId="0" applyNumberFormat="true" applyFont="true" applyFill="true" applyBorder="true" applyAlignment="true" applyProtection="true">
      <alignment horizontal="center" vertical="bottom" textRotation="0" wrapText="false" indent="0" shrinkToFit="false"/>
      <protection locked="true" hidden="false"/>
    </xf>
    <xf numFmtId="0" fontId="796" fillId="598" borderId="641" xfId="0" applyNumberFormat="true" applyFont="true" applyFill="true" applyBorder="true" applyAlignment="true" applyProtection="true">
      <alignment horizontal="center" vertical="bottom" textRotation="0" wrapText="false" indent="0" shrinkToFit="false"/>
      <protection locked="true" hidden="false"/>
    </xf>
    <xf numFmtId="0" fontId="798" fillId="599" borderId="642" xfId="0" applyNumberFormat="true" applyFont="true" applyFill="true" applyBorder="true" applyAlignment="true" applyProtection="true">
      <alignment horizontal="center" vertical="bottom" textRotation="0" wrapText="false" indent="0" shrinkToFit="false"/>
      <protection locked="true" hidden="false"/>
    </xf>
    <xf numFmtId="0" fontId="800" fillId="600" borderId="643" xfId="0" applyNumberFormat="true" applyFont="true" applyFill="true" applyBorder="true" applyAlignment="true" applyProtection="true">
      <alignment horizontal="center" vertical="bottom" textRotation="0" wrapText="false" indent="0" shrinkToFit="false"/>
      <protection locked="true" hidden="false"/>
    </xf>
    <xf numFmtId="0" fontId="802" fillId="601" borderId="644" xfId="0" applyNumberFormat="true" applyFont="true" applyFill="true" applyBorder="true" applyAlignment="true" applyProtection="true">
      <alignment horizontal="center" vertical="bottom" textRotation="0" wrapText="false" indent="0" shrinkToFit="false"/>
      <protection locked="true" hidden="false"/>
    </xf>
    <xf numFmtId="0" fontId="804" fillId="602" borderId="645" xfId="0" applyNumberFormat="true" applyFont="true" applyFill="true" applyBorder="true" applyAlignment="true" applyProtection="true">
      <alignment horizontal="center" vertical="bottom" textRotation="0" wrapText="false" indent="0" shrinkToFit="false"/>
      <protection locked="true" hidden="false"/>
    </xf>
    <xf numFmtId="0" fontId="806" fillId="603" borderId="646" xfId="0" applyNumberFormat="true" applyFont="true" applyFill="true" applyBorder="true" applyAlignment="true" applyProtection="true">
      <alignment horizontal="center" vertical="bottom" textRotation="0" wrapText="false" indent="0" shrinkToFit="false"/>
      <protection locked="true" hidden="false"/>
    </xf>
    <xf numFmtId="0" fontId="808" fillId="604" borderId="647" xfId="0" applyNumberFormat="true" applyFont="true" applyFill="true" applyBorder="true" applyAlignment="true" applyProtection="true">
      <alignment horizontal="center" vertical="bottom" textRotation="0" wrapText="false" indent="0" shrinkToFit="false"/>
      <protection locked="true" hidden="false"/>
    </xf>
    <xf numFmtId="0" fontId="810" fillId="605" borderId="648" xfId="0" applyNumberFormat="true" applyFont="true" applyFill="true" applyBorder="true" applyAlignment="true" applyProtection="true">
      <alignment horizontal="center" vertical="bottom" textRotation="0" wrapText="false" indent="0" shrinkToFit="false"/>
      <protection locked="true" hidden="false"/>
    </xf>
    <xf numFmtId="0" fontId="812" fillId="606" borderId="649" xfId="0" applyNumberFormat="true" applyFont="true" applyFill="true" applyBorder="true" applyAlignment="true" applyProtection="true">
      <alignment horizontal="center" vertical="bottom" textRotation="0" wrapText="false" indent="0" shrinkToFit="false"/>
      <protection locked="true" hidden="false"/>
    </xf>
    <xf numFmtId="0" fontId="814" fillId="607" borderId="650" xfId="0" applyNumberFormat="true" applyFont="true" applyFill="true" applyBorder="true" applyAlignment="true" applyProtection="true">
      <alignment horizontal="center" vertical="bottom" textRotation="0" wrapText="false" indent="0" shrinkToFit="false"/>
      <protection locked="true" hidden="false"/>
    </xf>
    <xf numFmtId="0" fontId="816" fillId="608" borderId="651" xfId="0" applyNumberFormat="true" applyFont="true" applyFill="true" applyBorder="true" applyAlignment="true" applyProtection="true">
      <alignment horizontal="center" vertical="bottom" textRotation="0" wrapText="false" indent="0" shrinkToFit="false"/>
      <protection locked="true" hidden="false"/>
    </xf>
    <xf numFmtId="0" fontId="818" fillId="609" borderId="652" xfId="0" applyNumberFormat="true" applyFont="true" applyFill="true" applyBorder="true" applyAlignment="true" applyProtection="true">
      <alignment horizontal="center" vertical="bottom" textRotation="0" wrapText="false" indent="0" shrinkToFit="false"/>
      <protection locked="true" hidden="false"/>
    </xf>
    <xf numFmtId="0" fontId="820" fillId="610" borderId="653" xfId="0" applyNumberFormat="true" applyFont="true" applyFill="true" applyBorder="true" applyAlignment="true" applyProtection="true">
      <alignment horizontal="center" vertical="bottom" textRotation="0" wrapText="false" indent="0" shrinkToFit="false"/>
      <protection locked="true" hidden="false"/>
    </xf>
    <xf numFmtId="0" fontId="822" fillId="611" borderId="654" xfId="0" applyNumberFormat="true" applyFont="true" applyFill="true" applyBorder="true" applyAlignment="true" applyProtection="true">
      <alignment horizontal="center" vertical="bottom" textRotation="0" wrapText="false" indent="0" shrinkToFit="false"/>
      <protection locked="true" hidden="false"/>
    </xf>
    <xf numFmtId="0" fontId="824" fillId="612" borderId="655" xfId="0" applyNumberFormat="true" applyFont="true" applyFill="true" applyBorder="true" applyAlignment="true" applyProtection="true">
      <alignment horizontal="center" vertical="bottom" textRotation="0" wrapText="false" indent="0" shrinkToFit="false"/>
      <protection locked="true" hidden="false"/>
    </xf>
    <xf numFmtId="0" fontId="826" fillId="613" borderId="656" xfId="0" applyNumberFormat="true" applyFont="true" applyFill="true" applyBorder="true" applyAlignment="true" applyProtection="true">
      <alignment horizontal="center" vertical="bottom" textRotation="0" wrapText="false" indent="0" shrinkToFit="false"/>
      <protection locked="true" hidden="false"/>
    </xf>
    <xf numFmtId="0" fontId="828" fillId="614" borderId="657" xfId="0" applyNumberFormat="true" applyFont="true" applyFill="true" applyBorder="true" applyAlignment="true" applyProtection="true">
      <alignment horizontal="center" vertical="bottom" textRotation="0" wrapText="false" indent="0" shrinkToFit="false"/>
      <protection locked="true" hidden="false"/>
    </xf>
    <xf numFmtId="0" fontId="830" fillId="615" borderId="658" xfId="0" applyNumberFormat="true" applyFont="true" applyFill="true" applyBorder="true" applyAlignment="true" applyProtection="true">
      <alignment horizontal="center" vertical="bottom" textRotation="0" wrapText="false" indent="0" shrinkToFit="false"/>
      <protection locked="true" hidden="false"/>
    </xf>
    <xf numFmtId="0" fontId="832" fillId="616" borderId="659" xfId="0" applyNumberFormat="true" applyFont="true" applyFill="true" applyBorder="true" applyAlignment="true" applyProtection="true">
      <alignment horizontal="center" vertical="bottom" textRotation="0" wrapText="false" indent="0" shrinkToFit="false"/>
      <protection locked="true" hidden="false"/>
    </xf>
    <xf numFmtId="0" fontId="834" fillId="617" borderId="660" xfId="0" applyNumberFormat="true" applyFont="true" applyFill="true" applyBorder="true" applyAlignment="true" applyProtection="true">
      <alignment horizontal="center" vertical="bottom" textRotation="0" wrapText="false" indent="0" shrinkToFit="false"/>
      <protection locked="true" hidden="false"/>
    </xf>
    <xf numFmtId="0" fontId="836" fillId="618" borderId="661" xfId="0" applyNumberFormat="true" applyFont="true" applyFill="true" applyBorder="true" applyAlignment="true" applyProtection="true">
      <alignment horizontal="center" vertical="bottom" textRotation="0" wrapText="false" indent="0" shrinkToFit="false"/>
      <protection locked="true" hidden="false"/>
    </xf>
    <xf numFmtId="0" fontId="838" fillId="619" borderId="662" xfId="0" applyNumberFormat="true" applyFont="true" applyFill="true" applyBorder="true" applyAlignment="true" applyProtection="true">
      <alignment horizontal="center" vertical="bottom" textRotation="0" wrapText="false" indent="0" shrinkToFit="false"/>
      <protection locked="true" hidden="false"/>
    </xf>
    <xf numFmtId="0" fontId="840" fillId="620" borderId="663" xfId="0" applyNumberFormat="true" applyFont="true" applyFill="true" applyBorder="true" applyAlignment="true" applyProtection="true">
      <alignment horizontal="center" vertical="bottom" textRotation="0" wrapText="false" indent="0" shrinkToFit="false"/>
      <protection locked="true" hidden="false"/>
    </xf>
    <xf numFmtId="0" fontId="842" fillId="621" borderId="664" xfId="0" applyNumberFormat="true" applyFont="true" applyFill="true" applyBorder="true" applyAlignment="true" applyProtection="true">
      <alignment horizontal="center" vertical="bottom" textRotation="0" wrapText="false" indent="0" shrinkToFit="false"/>
      <protection locked="true" hidden="false"/>
    </xf>
    <xf numFmtId="0" fontId="844" fillId="622" borderId="665" xfId="0" applyNumberFormat="true" applyFont="true" applyFill="true" applyBorder="true" applyAlignment="true" applyProtection="true">
      <alignment horizontal="center" vertical="bottom" textRotation="0" wrapText="false" indent="0" shrinkToFit="false"/>
      <protection locked="true" hidden="false"/>
    </xf>
    <xf numFmtId="0" fontId="846" fillId="623" borderId="666" xfId="0" applyNumberFormat="true" applyFont="true" applyFill="true" applyBorder="true" applyAlignment="true" applyProtection="true">
      <alignment horizontal="center" vertical="bottom" textRotation="0" wrapText="false" indent="0" shrinkToFit="false"/>
      <protection locked="true" hidden="false"/>
    </xf>
    <xf numFmtId="0" fontId="848" fillId="624" borderId="667" xfId="0" applyNumberFormat="true" applyFont="true" applyFill="true" applyBorder="true" applyAlignment="true" applyProtection="true">
      <alignment horizontal="center" vertical="bottom" textRotation="0" wrapText="false" indent="0" shrinkToFit="false"/>
      <protection locked="true" hidden="false"/>
    </xf>
    <xf numFmtId="0" fontId="850" fillId="625" borderId="668" xfId="0" applyNumberFormat="true" applyFont="true" applyFill="true" applyBorder="true" applyAlignment="true" applyProtection="true">
      <alignment horizontal="center" vertical="bottom" textRotation="0" wrapText="false" indent="0" shrinkToFit="false"/>
      <protection locked="true" hidden="false"/>
    </xf>
    <xf numFmtId="0" fontId="852" fillId="626" borderId="669" xfId="0" applyNumberFormat="true" applyFont="true" applyFill="true" applyBorder="true" applyAlignment="true" applyProtection="true">
      <alignment horizontal="center" vertical="bottom" textRotation="0" wrapText="false" indent="0" shrinkToFit="false"/>
      <protection locked="true" hidden="false"/>
    </xf>
    <xf numFmtId="0" fontId="854" fillId="627" borderId="670" xfId="0" applyNumberFormat="true" applyFont="true" applyFill="true" applyBorder="true" applyAlignment="true" applyProtection="true">
      <alignment horizontal="center" vertical="bottom" textRotation="0" wrapText="false" indent="0" shrinkToFit="false"/>
      <protection locked="true" hidden="false"/>
    </xf>
    <xf numFmtId="0" fontId="856" fillId="628" borderId="671" xfId="0" applyNumberFormat="true" applyFont="true" applyFill="true" applyBorder="true" applyAlignment="true" applyProtection="true">
      <alignment horizontal="center" vertical="bottom" textRotation="0" wrapText="false" indent="0" shrinkToFit="false"/>
      <protection locked="true" hidden="false"/>
    </xf>
    <xf numFmtId="0" fontId="858" fillId="629" borderId="672" xfId="0" applyNumberFormat="true" applyFont="true" applyFill="true" applyBorder="true" applyAlignment="true" applyProtection="true">
      <alignment horizontal="center" vertical="bottom" textRotation="0" wrapText="false" indent="0" shrinkToFit="false"/>
      <protection locked="true" hidden="false"/>
    </xf>
    <xf numFmtId="0" fontId="860" fillId="630" borderId="673" xfId="0" applyNumberFormat="true" applyFont="true" applyFill="true" applyBorder="true" applyAlignment="true" applyProtection="true">
      <alignment horizontal="center" vertical="bottom" textRotation="0" wrapText="false" indent="0" shrinkToFit="false"/>
      <protection locked="true" hidden="false"/>
    </xf>
    <xf numFmtId="0" fontId="862" fillId="631" borderId="674" xfId="0" applyNumberFormat="true" applyFont="true" applyFill="true" applyBorder="true" applyAlignment="true" applyProtection="true">
      <alignment horizontal="center" vertical="bottom" textRotation="0" wrapText="false" indent="0" shrinkToFit="false"/>
      <protection locked="true" hidden="false"/>
    </xf>
    <xf numFmtId="0" fontId="864" fillId="632" borderId="675" xfId="0" applyNumberFormat="true" applyFont="true" applyFill="true" applyBorder="true" applyAlignment="true" applyProtection="true">
      <alignment horizontal="center" vertical="bottom" textRotation="0" wrapText="false" indent="0" shrinkToFit="false"/>
      <protection locked="true" hidden="false"/>
    </xf>
    <xf numFmtId="0" fontId="866" fillId="633" borderId="676" xfId="0" applyNumberFormat="true" applyFont="true" applyFill="true" applyBorder="true" applyAlignment="true" applyProtection="true">
      <alignment horizontal="center" vertical="bottom" textRotation="0" wrapText="false" indent="0" shrinkToFit="false"/>
      <protection locked="true" hidden="false"/>
    </xf>
    <xf numFmtId="0" fontId="868" fillId="634" borderId="677" xfId="0" applyNumberFormat="true" applyFont="true" applyFill="true" applyBorder="true" applyAlignment="true" applyProtection="true">
      <alignment horizontal="center" vertical="bottom" textRotation="0" wrapText="false" indent="0" shrinkToFit="false"/>
      <protection locked="true" hidden="false"/>
    </xf>
    <xf numFmtId="0" fontId="870" fillId="635" borderId="678" xfId="0" applyNumberFormat="true" applyFont="true" applyFill="true" applyBorder="true" applyAlignment="true" applyProtection="true">
      <alignment horizontal="center" vertical="bottom" textRotation="0" wrapText="false" indent="0" shrinkToFit="false"/>
      <protection locked="true" hidden="false"/>
    </xf>
    <xf numFmtId="0" fontId="872" fillId="636" borderId="679" xfId="0" applyNumberFormat="true" applyFont="true" applyFill="true" applyBorder="true" applyAlignment="true" applyProtection="true">
      <alignment horizontal="center" vertical="bottom" textRotation="0" wrapText="false" indent="0" shrinkToFit="false"/>
      <protection locked="true" hidden="false"/>
    </xf>
    <xf numFmtId="0" fontId="874" fillId="637" borderId="680" xfId="0" applyNumberFormat="true" applyFont="true" applyFill="true" applyBorder="true" applyAlignment="true" applyProtection="true">
      <alignment horizontal="center" vertical="bottom" textRotation="0" wrapText="false" indent="0" shrinkToFit="false"/>
      <protection locked="true" hidden="false"/>
    </xf>
    <xf numFmtId="0" fontId="876" fillId="638" borderId="681" xfId="0" applyNumberFormat="true" applyFont="true" applyFill="true" applyBorder="true" applyAlignment="true" applyProtection="true">
      <alignment horizontal="center" vertical="bottom" textRotation="0" wrapText="false" indent="0" shrinkToFit="false"/>
      <protection locked="true" hidden="false"/>
    </xf>
    <xf numFmtId="0" fontId="878" fillId="639" borderId="682" xfId="0" applyNumberFormat="true" applyFont="true" applyFill="true" applyBorder="true" applyAlignment="true" applyProtection="true">
      <alignment horizontal="center" vertical="bottom" textRotation="0" wrapText="false" indent="0" shrinkToFit="false"/>
      <protection locked="true" hidden="false"/>
    </xf>
    <xf numFmtId="0" fontId="880" fillId="640" borderId="683" xfId="0" applyNumberFormat="true" applyFont="true" applyFill="true" applyBorder="true" applyAlignment="true" applyProtection="true">
      <alignment horizontal="center" vertical="bottom" textRotation="0" wrapText="false" indent="0" shrinkToFit="false"/>
      <protection locked="true" hidden="false"/>
    </xf>
    <xf numFmtId="0" fontId="882" fillId="641" borderId="684" xfId="0" applyNumberFormat="true" applyFont="true" applyFill="true" applyBorder="true" applyAlignment="true" applyProtection="true">
      <alignment horizontal="center" vertical="bottom" textRotation="0" wrapText="false" indent="0" shrinkToFit="false"/>
      <protection locked="true" hidden="false"/>
    </xf>
    <xf numFmtId="0" fontId="884" fillId="642" borderId="685" xfId="0" applyNumberFormat="true" applyFont="true" applyFill="true" applyBorder="true" applyAlignment="true" applyProtection="true">
      <alignment horizontal="center" vertical="bottom" textRotation="0" wrapText="false" indent="0" shrinkToFit="false"/>
      <protection locked="true" hidden="false"/>
    </xf>
    <xf numFmtId="0" fontId="886" fillId="643" borderId="686" xfId="0" applyNumberFormat="true" applyFont="true" applyFill="true" applyBorder="true" applyAlignment="true" applyProtection="true">
      <alignment horizontal="center" vertical="bottom" textRotation="0" wrapText="false" indent="0" shrinkToFit="false"/>
      <protection locked="true" hidden="false"/>
    </xf>
    <xf numFmtId="0" fontId="888" fillId="644" borderId="687" xfId="0" applyNumberFormat="true" applyFont="true" applyFill="true" applyBorder="true" applyAlignment="true" applyProtection="true">
      <alignment horizontal="center" vertical="bottom" textRotation="0" wrapText="false" indent="0" shrinkToFit="false"/>
      <protection locked="true" hidden="false"/>
    </xf>
    <xf numFmtId="0" fontId="890" fillId="645" borderId="688" xfId="0" applyNumberFormat="true" applyFont="true" applyFill="true" applyBorder="true" applyAlignment="true" applyProtection="true">
      <alignment horizontal="center" vertical="bottom" textRotation="0" wrapText="false" indent="0" shrinkToFit="false"/>
      <protection locked="true" hidden="false"/>
    </xf>
    <xf numFmtId="0" fontId="892" fillId="646" borderId="689" xfId="0" applyNumberFormat="true" applyFont="true" applyFill="true" applyBorder="true" applyAlignment="true" applyProtection="true">
      <alignment horizontal="center" vertical="bottom" textRotation="0" wrapText="false" indent="0" shrinkToFit="false"/>
      <protection locked="true" hidden="false"/>
    </xf>
    <xf numFmtId="0" fontId="894" fillId="647" borderId="690" xfId="0" applyNumberFormat="true" applyFont="true" applyFill="true" applyBorder="true" applyAlignment="true" applyProtection="true">
      <alignment horizontal="center" vertical="bottom" textRotation="0" wrapText="false" indent="0" shrinkToFit="false"/>
      <protection locked="true" hidden="false"/>
    </xf>
    <xf numFmtId="0" fontId="896" fillId="648" borderId="691" xfId="0" applyNumberFormat="true" applyFont="true" applyFill="true" applyBorder="true" applyAlignment="true" applyProtection="true">
      <alignment horizontal="center" vertical="bottom" textRotation="0" wrapText="false" indent="0" shrinkToFit="false"/>
      <protection locked="true" hidden="false"/>
    </xf>
    <xf numFmtId="0" fontId="898" fillId="649" borderId="692" xfId="0" applyNumberFormat="true" applyFont="true" applyFill="true" applyBorder="true" applyAlignment="true" applyProtection="true">
      <alignment horizontal="center" vertical="bottom" textRotation="0" wrapText="false" indent="0" shrinkToFit="false"/>
      <protection locked="true" hidden="false"/>
    </xf>
    <xf numFmtId="0" fontId="900" fillId="650" borderId="693" xfId="0" applyNumberFormat="true" applyFont="true" applyFill="true" applyBorder="true" applyAlignment="true" applyProtection="true">
      <alignment horizontal="center" vertical="bottom" textRotation="0" wrapText="false" indent="0" shrinkToFit="false"/>
      <protection locked="true" hidden="false"/>
    </xf>
    <xf numFmtId="0" fontId="902" fillId="651" borderId="694" xfId="0" applyNumberFormat="true" applyFont="true" applyFill="true" applyBorder="true" applyAlignment="true" applyProtection="true">
      <alignment horizontal="center" vertical="bottom" textRotation="0" wrapText="false" indent="0" shrinkToFit="false"/>
      <protection locked="true" hidden="false"/>
    </xf>
    <xf numFmtId="0" fontId="904" fillId="652" borderId="695" xfId="0" applyNumberFormat="true" applyFont="true" applyFill="true" applyBorder="true" applyAlignment="true" applyProtection="true">
      <alignment horizontal="center" vertical="bottom" textRotation="0" wrapText="false" indent="0" shrinkToFit="false"/>
      <protection locked="true" hidden="false"/>
    </xf>
    <xf numFmtId="0" fontId="906" fillId="653" borderId="696" xfId="0" applyNumberFormat="true" applyFont="true" applyFill="true" applyBorder="true" applyAlignment="true" applyProtection="true">
      <alignment horizontal="center" vertical="bottom" textRotation="0" wrapText="false" indent="0" shrinkToFit="false"/>
      <protection locked="true" hidden="false"/>
    </xf>
    <xf numFmtId="0" fontId="908" fillId="654" borderId="697" xfId="0" applyNumberFormat="true" applyFont="true" applyFill="true" applyBorder="true" applyAlignment="true" applyProtection="true">
      <alignment horizontal="center" vertical="bottom" textRotation="0" wrapText="false" indent="0" shrinkToFit="false"/>
      <protection locked="true" hidden="false"/>
    </xf>
    <xf numFmtId="0" fontId="910" fillId="655" borderId="698" xfId="0" applyNumberFormat="true" applyFont="true" applyFill="true" applyBorder="true" applyAlignment="true" applyProtection="true">
      <alignment horizontal="center" vertical="bottom" textRotation="0" wrapText="false" indent="0" shrinkToFit="false"/>
      <protection locked="true" hidden="false"/>
    </xf>
    <xf numFmtId="0" fontId="912" fillId="656" borderId="699" xfId="0" applyNumberFormat="true" applyFont="true" applyFill="true" applyBorder="true" applyAlignment="true" applyProtection="true">
      <alignment horizontal="center" vertical="bottom" textRotation="0" wrapText="false" indent="0" shrinkToFit="false"/>
      <protection locked="true" hidden="false"/>
    </xf>
    <xf numFmtId="0" fontId="914" fillId="657" borderId="700" xfId="0" applyNumberFormat="true" applyFont="true" applyFill="true" applyBorder="true" applyAlignment="true" applyProtection="true">
      <alignment horizontal="center" vertical="bottom" textRotation="0" wrapText="false" indent="0" shrinkToFit="false"/>
      <protection locked="true" hidden="false"/>
    </xf>
    <xf numFmtId="0" fontId="916" fillId="658" borderId="701" xfId="0" applyNumberFormat="true" applyFont="true" applyFill="true" applyBorder="true" applyAlignment="true" applyProtection="true">
      <alignment horizontal="center" vertical="bottom" textRotation="0" wrapText="false" indent="0" shrinkToFit="false"/>
      <protection locked="true" hidden="false"/>
    </xf>
    <xf numFmtId="0" fontId="918" fillId="659" borderId="702" xfId="0" applyNumberFormat="true" applyFont="true" applyFill="true" applyBorder="true" applyAlignment="true" applyProtection="true">
      <alignment horizontal="center" vertical="bottom" textRotation="0" wrapText="false" indent="0" shrinkToFit="false"/>
      <protection locked="true" hidden="false"/>
    </xf>
    <xf numFmtId="0" fontId="920" fillId="660" borderId="703" xfId="0" applyNumberFormat="true" applyFont="true" applyFill="true" applyBorder="true" applyAlignment="true" applyProtection="true">
      <alignment horizontal="center" vertical="bottom" textRotation="0" wrapText="false" indent="0" shrinkToFit="false"/>
      <protection locked="true" hidden="false"/>
    </xf>
    <xf numFmtId="0" fontId="922" fillId="661" borderId="704" xfId="0" applyNumberFormat="true" applyFont="true" applyFill="true" applyBorder="true" applyAlignment="true" applyProtection="true">
      <alignment horizontal="center" vertical="bottom" textRotation="0" wrapText="false" indent="0" shrinkToFit="false"/>
      <protection locked="true" hidden="false"/>
    </xf>
    <xf numFmtId="0" fontId="924" fillId="662" borderId="705" xfId="0" applyNumberFormat="true" applyFont="true" applyFill="true" applyBorder="true" applyAlignment="true" applyProtection="true">
      <alignment horizontal="center" vertical="bottom" textRotation="0" wrapText="false" indent="0" shrinkToFit="false"/>
      <protection locked="true" hidden="false"/>
    </xf>
    <xf numFmtId="0" fontId="926" fillId="663" borderId="706" xfId="0" applyNumberFormat="true" applyFont="true" applyFill="true" applyBorder="true" applyAlignment="true" applyProtection="true">
      <alignment horizontal="center" vertical="bottom" textRotation="0" wrapText="false" indent="0" shrinkToFit="false"/>
      <protection locked="true" hidden="false"/>
    </xf>
    <xf numFmtId="0" fontId="928" fillId="664" borderId="707" xfId="0" applyNumberFormat="true" applyFont="true" applyFill="true" applyBorder="true" applyAlignment="true" applyProtection="true">
      <alignment horizontal="center" vertical="bottom" textRotation="0" wrapText="false" indent="0" shrinkToFit="false"/>
      <protection locked="true" hidden="false"/>
    </xf>
    <xf numFmtId="0" fontId="930" fillId="665" borderId="708" xfId="0" applyNumberFormat="true" applyFont="true" applyFill="true" applyBorder="true" applyAlignment="true" applyProtection="true">
      <alignment horizontal="center" vertical="bottom" textRotation="0" wrapText="false" indent="0" shrinkToFit="false"/>
      <protection locked="true" hidden="false"/>
    </xf>
    <xf numFmtId="0" fontId="932" fillId="666" borderId="709" xfId="0" applyNumberFormat="true" applyFont="true" applyFill="true" applyBorder="true" applyAlignment="true" applyProtection="true">
      <alignment horizontal="center" vertical="bottom" textRotation="0" wrapText="false" indent="0" shrinkToFit="false"/>
      <protection locked="true" hidden="false"/>
    </xf>
    <xf numFmtId="0" fontId="934" fillId="667" borderId="710" xfId="0" applyNumberFormat="true" applyFont="true" applyFill="true" applyBorder="true" applyAlignment="true" applyProtection="true">
      <alignment horizontal="center" vertical="bottom" textRotation="0" wrapText="false" indent="0" shrinkToFit="false"/>
      <protection locked="true" hidden="false"/>
    </xf>
    <xf numFmtId="0" fontId="936" fillId="668" borderId="711" xfId="0" applyNumberFormat="true" applyFont="true" applyFill="true" applyBorder="true" applyAlignment="true" applyProtection="true">
      <alignment horizontal="center" vertical="bottom" textRotation="0" wrapText="false" indent="0" shrinkToFit="false"/>
      <protection locked="true" hidden="false"/>
    </xf>
    <xf numFmtId="0" fontId="938" fillId="669" borderId="712" xfId="0" applyNumberFormat="true" applyFont="true" applyFill="true" applyBorder="true" applyAlignment="true" applyProtection="true">
      <alignment horizontal="center" vertical="bottom" textRotation="0" wrapText="false" indent="0" shrinkToFit="false"/>
      <protection locked="true" hidden="false"/>
    </xf>
    <xf numFmtId="0" fontId="940" fillId="670" borderId="713" xfId="0" applyNumberFormat="true" applyFont="true" applyFill="true" applyBorder="true" applyAlignment="true" applyProtection="true">
      <alignment horizontal="center" vertical="bottom" textRotation="0" wrapText="false" indent="0" shrinkToFit="false"/>
      <protection locked="true" hidden="false"/>
    </xf>
    <xf numFmtId="0" fontId="942" fillId="671" borderId="714" xfId="0" applyNumberFormat="true" applyFont="true" applyFill="true" applyBorder="true" applyAlignment="true" applyProtection="true">
      <alignment horizontal="center" vertical="bottom" textRotation="0" wrapText="false" indent="0" shrinkToFit="false"/>
      <protection locked="true" hidden="false"/>
    </xf>
    <xf numFmtId="0" fontId="944" fillId="672" borderId="715" xfId="0" applyNumberFormat="true" applyFont="true" applyFill="true" applyBorder="true" applyAlignment="true" applyProtection="true">
      <alignment horizontal="center" vertical="bottom" textRotation="0" wrapText="false" indent="0" shrinkToFit="false"/>
      <protection locked="true" hidden="false"/>
    </xf>
    <xf numFmtId="0" fontId="946" fillId="673" borderId="716" xfId="0" applyNumberFormat="true" applyFont="true" applyFill="true" applyBorder="true" applyAlignment="true" applyProtection="true">
      <alignment horizontal="center" vertical="bottom" textRotation="0" wrapText="false" indent="0" shrinkToFit="false"/>
      <protection locked="true" hidden="false"/>
    </xf>
    <xf numFmtId="0" fontId="948" fillId="674" borderId="717" xfId="0" applyNumberFormat="true" applyFont="true" applyFill="true" applyBorder="true" applyAlignment="true" applyProtection="true">
      <alignment horizontal="center" vertical="bottom" textRotation="0" wrapText="false" indent="0" shrinkToFit="false"/>
      <protection locked="true" hidden="false"/>
    </xf>
    <xf numFmtId="0" fontId="950" fillId="675" borderId="718" xfId="0" applyNumberFormat="true" applyFont="true" applyFill="true" applyBorder="true" applyAlignment="true" applyProtection="true">
      <alignment horizontal="center" vertical="bottom" textRotation="0" wrapText="false" indent="0" shrinkToFit="false"/>
      <protection locked="true" hidden="false"/>
    </xf>
    <xf numFmtId="0" fontId="952" fillId="676" borderId="719" xfId="0" applyNumberFormat="true" applyFont="true" applyFill="true" applyBorder="true" applyAlignment="true" applyProtection="true">
      <alignment horizontal="center" vertical="bottom" textRotation="0" wrapText="false" indent="0" shrinkToFit="false"/>
      <protection locked="true" hidden="false"/>
    </xf>
    <xf numFmtId="0" fontId="954" fillId="0" borderId="720" xfId="0" applyNumberFormat="true" applyFont="true" applyBorder="true" applyAlignment="true" applyProtection="true">
      <alignment horizontal="general" vertical="bottom" textRotation="0" wrapText="false" indent="0" shrinkToFit="false"/>
      <protection locked="true" hidden="false"/>
    </xf>
    <xf numFmtId="0" fontId="956" fillId="0" borderId="72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224E-472B-9C97-2318A62F6269}"/>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4E-472B-9C97-2318A62F6269}"/>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4E-472B-9C97-2318A62F6269}"/>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4E-472B-9C97-2318A62F6269}"/>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4E-472B-9C97-2318A62F6269}"/>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4E-472B-9C97-2318A62F6269}"/>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4E-472B-9C97-2318A62F6269}"/>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224E-472B-9C97-2318A62F6269}"/>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224E-472B-9C97-2318A62F6269}"/>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224E-472B-9C97-2318A62F6269}"/>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8B-4257-A26F-DECBDCB9E0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8B-4257-A26F-DECBDCB9E0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B1-4B2B-9D97-F23894AB71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49-442B-9542-94F3199E85A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5F-4CA3-8AFB-D5907B2921B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5F-4CA3-8AFB-D5907B2921B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14-4D47-8576-C751A55053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99-4F2B-9160-8398BFD584DC}"/>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99-4F2B-9160-8398BFD584D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8B-4257-A26F-DECBDCB9E0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B1-4B2B-9D97-F23894AB71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A49-442B-9542-94F3199E85A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5F-4CA3-8AFB-D5907B2921B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65F-4CA3-8AFB-D5907B2921B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514-4D47-8576-C751A55053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8B-4257-A26F-DECBDCB9E0D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8B-4257-A26F-DECBDCB9E0D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B1-4B2B-9D97-F23894AB712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49-442B-9542-94F3199E85A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5F-4CA3-8AFB-D5907B2921B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5F-4CA3-8AFB-D5907B2921B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14-4D47-8576-C751A55053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32-40DD-BC59-57672CCE1BE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32-40DD-BC59-57672CCE1BE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BA-4A66-A855-FACF34DCAF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DE-420F-8266-D690AED2963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9E-4ADC-8EEA-D5AF9BF7D5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9E-4ADC-8EEA-D5AF9BF7D5B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88-4DAB-B01B-11AB6F4A64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D32-40DD-BC59-57672CCE1BE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BA-4A66-A855-FACF34DCAF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DE-420F-8266-D690AED2963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9E-4ADC-8EEA-D5AF9BF7D5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9E-4ADC-8EEA-D5AF9BF7D5B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88-4DAB-B01B-11AB6F4A64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32-40DD-BC59-57672CCE1BE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D32-40DD-BC59-57672CCE1BE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BA-4A66-A855-FACF34DCAF1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DE-420F-8266-D690AED2963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9E-4ADC-8EEA-D5AF9BF7D5B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9E-4ADC-8EEA-D5AF9BF7D5B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88-4DAB-B01B-11AB6F4A64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2928"/>
        <c:axId val="75134464"/>
      </c:scatterChart>
      <c:valAx>
        <c:axId val="75132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464"/>
        <c:crosses val="autoZero"/>
        <c:crossBetween val="midCat"/>
        <c:majorUnit val="5"/>
      </c:valAx>
      <c:valAx>
        <c:axId val="75134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29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E7-4E2F-AED8-A55C85C63C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E7-4E2F-AED8-A55C85C63C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8F-4D2E-A720-EBC8F19D7DB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B4-40C4-8E34-693B86D6466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7A-474E-A672-3491E2DBFA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7A-474E-A672-3491E2DBFAB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6C-428E-A77C-46856DC50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E7-4E2F-AED8-A55C85C63C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8F-4D2E-A720-EBC8F19D7DB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B4-40C4-8E34-693B86D6466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7A-474E-A672-3491E2DBFA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7A-474E-A672-3491E2DBFAB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6C-428E-A77C-46856DC50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E7-4E2F-AED8-A55C85C63C4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E7-4E2F-AED8-A55C85C63C4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8F-4D2E-A720-EBC8F19D7DB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B4-40C4-8E34-693B86D6466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7A-474E-A672-3491E2DBFAB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7A-474E-A672-3491E2DBFAB5}"/>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6C-428E-A77C-46856DC503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39424"/>
        <c:axId val="84440960"/>
      </c:scatterChart>
      <c:valAx>
        <c:axId val="8443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960"/>
        <c:crosses val="autoZero"/>
        <c:crossBetween val="midCat"/>
        <c:majorUnit val="5"/>
      </c:valAx>
      <c:valAx>
        <c:axId val="8444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4B-4CE5-B281-9C9A483A536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4B-4CE5-B281-9C9A483A536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35-4FD0-BCC6-4794B91350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68-44FB-8B25-D8FD7CDA8B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2C-4E70-99A8-0BFA0293653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2C-4E70-99A8-0BFA0293653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4D-456F-937D-C6442A1145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4B-4CE5-B281-9C9A483A536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35-4FD0-BCC6-4794B91350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68-44FB-8B25-D8FD7CDA8B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2C-4E70-99A8-0BFA0293653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2C-4E70-99A8-0BFA0293653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4D-456F-937D-C6442A1145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4B-4CE5-B281-9C9A483A536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4B-4CE5-B281-9C9A483A536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35-4FD0-BCC6-4794B91350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68-44FB-8B25-D8FD7CDA8B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2C-4E70-99A8-0BFA0293653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2C-4E70-99A8-0BFA02936534}"/>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4D-456F-937D-C6442A1145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721664"/>
        <c:axId val="84723200"/>
      </c:scatterChart>
      <c:valAx>
        <c:axId val="84721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3200"/>
        <c:crosses val="autoZero"/>
        <c:crossBetween val="midCat"/>
        <c:majorUnit val="5"/>
      </c:valAx>
      <c:valAx>
        <c:axId val="847232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16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CE-489F-9BB5-E91443F675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CE-489F-9BB5-E91443F675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99-49C4-B900-D181F0CE7F8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EC-4A87-B4CC-62B91F9BD0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8A-452C-B9A9-B00CF835305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8A-452C-B9A9-B00CF835305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25-4143-9C2D-CEF85DC387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CE-489F-9BB5-E91443F675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99-49C4-B900-D181F0CE7F8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EC-4A87-B4CC-62B91F9BD0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8A-452C-B9A9-B00CF835305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8A-452C-B9A9-B00CF835305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25-4143-9C2D-CEF85DC387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CE-489F-9BB5-E91443F675C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CE-489F-9BB5-E91443F675C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99-49C4-B900-D181F0CE7F8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EC-4A87-B4CC-62B91F9BD0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8A-452C-B9A9-B00CF835305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8A-452C-B9A9-B00CF835305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25-4143-9C2D-CEF85DC387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24064"/>
        <c:axId val="84825600"/>
      </c:scatterChart>
      <c:valAx>
        <c:axId val="84824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600"/>
        <c:crosses val="autoZero"/>
        <c:crossBetween val="midCat"/>
        <c:majorUnit val="5"/>
      </c:valAx>
      <c:valAx>
        <c:axId val="848256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4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44-4C7B-ACFB-F89A493D2D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844-4C7B-ACFB-F89A493D2D6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8C-428B-A79A-3A0EA8EFB4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0B-4DF6-8505-AB6B0FCBDD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0B-4DF6-8505-AB6B0FCBDDA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E3-4E37-AC30-BEAE009D2D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44-4C7B-ACFB-F89A493D2D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5F9-4B1C-95B4-44029771E6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8C-428B-A79A-3A0EA8EFB4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0B-4DF6-8505-AB6B0FCBDD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0B-4DF6-8505-AB6B0FCBDDA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E3-4E37-AC30-BEAE009D2D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844-4C7B-ACFB-F89A493D2D6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844-4C7B-ACFB-F89A493D2D6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F9-4B1C-95B4-44029771E65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8C-428B-A79A-3A0EA8EFB4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0B-4DF6-8505-AB6B0FCBDDA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0B-4DF6-8505-AB6B0FCBDDAD}"/>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E3-4E37-AC30-BEAE009D2D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C0-48DF-A5DB-AC0E707C32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C0-48DF-A5DB-AC0E707C32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84-4EAE-91C8-13EE055B14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97-49B9-8713-EA7BA21668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3C-4667-B054-E3B9959358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3C-4667-B054-E3B9959358F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AC-4817-95A5-A9B87C5E20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C0-48DF-A5DB-AC0E707C32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C0-48DF-A5DB-AC0E707C32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84-4EAE-91C8-13EE055B14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97-49B9-8713-EA7BA21668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3C-4667-B054-E3B9959358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3C-4667-B054-E3B9959358F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AC-4817-95A5-A9B87C5E20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C0-48DF-A5DB-AC0E707C32C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C0-48DF-A5DB-AC0E707C32C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84-4EAE-91C8-13EE055B14A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97-49B9-8713-EA7BA21668A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3C-4667-B054-E3B9959358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3C-4667-B054-E3B9959358F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AC-4817-95A5-A9B87C5E20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05376"/>
        <c:axId val="85635840"/>
      </c:scatterChart>
      <c:valAx>
        <c:axId val="85605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5840"/>
        <c:crosses val="autoZero"/>
        <c:crossBetween val="midCat"/>
        <c:majorUnit val="5"/>
      </c:valAx>
      <c:valAx>
        <c:axId val="85635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537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10-413A-8B0C-0E39956700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F5-4812-A321-2C2848F8D2E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D8-4406-8C15-B25ED9919E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6B-4326-8BC9-498F5DD272A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6B-4326-8BC9-498F5DD272A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DE-4DAF-BF29-03BD0B4693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10-413A-8B0C-0E39956700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10-413A-8B0C-0E399567005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F5-4812-A321-2C2848F8D2E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D8-4406-8C15-B25ED9919E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6B-4326-8BC9-498F5DD272A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6B-4326-8BC9-498F5DD272A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5DE-4DAF-BF29-03BD0B4693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10-413A-8B0C-0E399567005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F5-4812-A321-2C2848F8D2E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D8-4406-8C15-B25ED9919E5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6B-4326-8BC9-498F5DD272A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6B-4326-8BC9-498F5DD272A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DE-4DAF-BF29-03BD0B4693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705088"/>
        <c:axId val="85706624"/>
      </c:scatterChart>
      <c:valAx>
        <c:axId val="8570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6624"/>
        <c:crosses val="autoZero"/>
        <c:crossBetween val="midCat"/>
        <c:majorUnit val="5"/>
      </c:valAx>
      <c:valAx>
        <c:axId val="8570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50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37-4152-B7DB-5E52C7AA86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57-4DBB-8546-27BA820429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37-4AA8-9AA8-097614B3DAC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2C-4175-B9AF-71478A38B1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2C-4175-B9AF-71478A38B11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6A7-4791-91D3-311C0B45D4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37-4152-B7DB-5E52C7AA86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37-4152-B7DB-5E52C7AA863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57-4DBB-8546-27BA820429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37-4AA8-9AA8-097614B3DAC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2C-4175-B9AF-71478A38B1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2C-4175-B9AF-71478A38B11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A7-4791-91D3-311C0B45D4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37-4152-B7DB-5E52C7AA863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57-4DBB-8546-27BA8204291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37-4AA8-9AA8-097614B3DAC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2C-4175-B9AF-71478A38B11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2C-4175-B9AF-71478A38B11C}"/>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A7-4791-91D3-311C0B45D4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51328"/>
        <c:axId val="86452864"/>
      </c:scatterChart>
      <c:valAx>
        <c:axId val="86451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2864"/>
        <c:crosses val="autoZero"/>
        <c:crossBetween val="midCat"/>
        <c:majorUnit val="5"/>
      </c:valAx>
      <c:valAx>
        <c:axId val="86452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13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2C-44B0-8272-92DA6D7374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63-4E9A-9AA5-8DBC23A36D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E8-49F5-BFA0-8B563D59B3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9D-48F4-A9A8-15E34D387F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9D-48F4-A9A8-15E34D387F3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14-4A44-AC0D-1ABC6AE75C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2C-44B0-8272-92DA6D7374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2C-44B0-8272-92DA6D7374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863-4E9A-9AA5-8DBC23A36D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E8-49F5-BFA0-8B563D59B3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9D-48F4-A9A8-15E34D387F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9D-48F4-A9A8-15E34D387F3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14-4A44-AC0D-1ABC6AE75C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2C-44B0-8272-92DA6D73744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63-4E9A-9AA5-8DBC23A36DF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E8-49F5-BFA0-8B563D59B3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9D-48F4-A9A8-15E34D387F3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9D-48F4-A9A8-15E34D387F3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14-4A44-AC0D-1ABC6AE75C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100</c:v>
                </c:pt>
                <c:pt idx="3">
                  <c:v>#N/A</c:v>
                </c:pt>
                <c:pt idx="4">
                  <c:v>#N/A</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0480"/>
        <c:axId val="86502016"/>
      </c:scatterChart>
      <c:valAx>
        <c:axId val="8650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2016"/>
        <c:crosses val="autoZero"/>
        <c:crossBetween val="midCat"/>
        <c:majorUnit val="5"/>
      </c:valAx>
      <c:valAx>
        <c:axId val="86502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0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0FE-40FD-B38F-73F0CFFD73FA}"/>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30FE-40FD-B38F-73F0CFFD73FA}"/>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0FE-40FD-B38F-73F0CFFD73FA}"/>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30FE-40FD-B38F-73F0CFFD73FA}"/>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30FE-40FD-B38F-73F0CFFD73FA}"/>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9A-4350-81E7-E5FF05B719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A0-4739-B2EF-C02D2E10A2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3C-4AED-AF09-88B4FFDF23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4B-419B-BBA5-DF96C1AC57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4B-419B-BBA5-DF96C1AC575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43-4EB1-AB4B-B172B8A61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9A-4350-81E7-E5FF05B719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9A-4350-81E7-E5FF05B7197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FA0-4739-B2EF-C02D2E10A2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3C-4AED-AF09-88B4FFDF23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4B-419B-BBA5-DF96C1AC57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4B-419B-BBA5-DF96C1AC575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43-4EB1-AB4B-B172B8A61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9A-4350-81E7-E5FF05B7197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FA0-4739-B2EF-C02D2E10A2B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3C-4AED-AF09-88B4FFDF234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4B-419B-BBA5-DF96C1AC575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4B-419B-BBA5-DF96C1AC575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F43-4EB1-AB4B-B172B8A618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6064"/>
        <c:axId val="89341952"/>
      </c:scatterChart>
      <c:valAx>
        <c:axId val="89336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1952"/>
        <c:crosses val="autoZero"/>
        <c:crossBetween val="midCat"/>
        <c:majorUnit val="5"/>
      </c:valAx>
      <c:valAx>
        <c:axId val="893419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6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EDD-4650-8829-CBF499304D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FD-4C98-9EAB-F23454C368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4C-4361-A4EE-C0CAC4E6FB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870-48FA-AC17-5E6910C0ED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870-48FA-AC17-5E6910C0EDB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4E-4F3F-B039-90B0C6FDAB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EDD-4650-8829-CBF499304D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EDD-4650-8829-CBF499304DB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FD-4C98-9EAB-F23454C368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4C-4361-A4EE-C0CAC4E6FB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870-48FA-AC17-5E6910C0ED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870-48FA-AC17-5E6910C0EDB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4E-4F3F-B039-90B0C6FDAB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EDD-4650-8829-CBF499304D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FD-4C98-9EAB-F23454C3685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4C-4361-A4EE-C0CAC4E6FB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870-48FA-AC17-5E6910C0ED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870-48FA-AC17-5E6910C0EDB8}"/>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4E-4F3F-B039-90B0C6FDAB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47136"/>
        <c:axId val="89961216"/>
      </c:scatterChart>
      <c:valAx>
        <c:axId val="89947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1216"/>
        <c:crosses val="autoZero"/>
        <c:crossBetween val="midCat"/>
        <c:majorUnit val="5"/>
      </c:valAx>
      <c:valAx>
        <c:axId val="89961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47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148F-4CE2-8940-CAFB5DA47FDE}"/>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148F-4CE2-8940-CAFB5DA47FDE}"/>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148F-4CE2-8940-CAFB5DA47FDE}"/>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148F-4CE2-8940-CAFB5DA47FDE}"/>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036-4ED6-ABE0-60AFBD84A8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36-4ED6-ABE0-60AFBD84A8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A3-4585-B598-1AB9EE3536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BB-456D-A64D-5D97628C404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5AE-400B-954B-530859DF600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5AE-400B-954B-530859DF6009}"/>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F0-42C2-ADFC-EF8CD8D30E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AE-400B-954B-530859DF6009}"/>
                </c:ext>
              </c:extLst>
            </c:dLbl>
            <c:dLbl>
              <c:idx val="8"/>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BDF0-42C2-ADFC-EF8CD8D30EA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36-4ED6-ABE0-60AFBD84A8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36-4ED6-ABE0-60AFBD84A8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A3-4585-B598-1AB9EE35362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BB-456D-A64D-5D97628C404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AE-400B-954B-530859DF600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AE-400B-954B-530859DF6009}"/>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F0-42C2-ADFC-EF8CD8D30E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20128"/>
        <c:axId val="90763264"/>
      </c:scatterChart>
      <c:valAx>
        <c:axId val="90720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3264"/>
        <c:crosses val="autoZero"/>
        <c:crossBetween val="midCat"/>
        <c:majorUnit val="5"/>
      </c:valAx>
      <c:valAx>
        <c:axId val="90763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2012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F2-4009-B425-EDFFE01A63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F2-4009-B425-EDFFE01A63B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924-4D1E-80B8-8D1EDDE7AB1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D0-4ACF-BE24-9705055F9A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70-4A6E-BDC6-5919AAD708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70-4A6E-BDC6-5919AAD7083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F9-47C4-811B-43F1691FB4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F2-4009-B425-EDFFE01A63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F2-4009-B425-EDFFE01A63B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24-4D1E-80B8-8D1EDDE7AB1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D0-4ACF-BE24-9705055F9A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70-4A6E-BDC6-5919AAD708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70-4A6E-BDC6-5919AAD7083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F9-47C4-811B-43F1691FB4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F2-4009-B425-EDFFE01A63B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F2-4009-B425-EDFFE01A63B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924-4D1E-80B8-8D1EDDE7AB1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D0-4ACF-BE24-9705055F9AF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70-4A6E-BDC6-5919AAD7083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70-4A6E-BDC6-5919AAD70837}"/>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F9-47C4-811B-43F1691FB4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21992320"/>
        <c:axId val="121993856"/>
      </c:scatterChart>
      <c:valAx>
        <c:axId val="121992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3856"/>
        <c:crosses val="autoZero"/>
        <c:crossBetween val="midCat"/>
        <c:majorUnit val="5"/>
      </c:valAx>
      <c:valAx>
        <c:axId val="121993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23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AF-475F-9F08-54FDA99292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AF-475F-9F08-54FDA9929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BD-4A62-BBD9-8D25CC50E6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76-4CF4-8A08-B5D2B3B7B17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20-4096-86CD-477D7B4D16A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20-4096-86CD-477D7B4D16A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B3-45C7-95C2-6073C30E84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AF-475F-9F08-54FDA99292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AF-475F-9F08-54FDA9929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BD-4A62-BBD9-8D25CC50E6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76-4CF4-8A08-B5D2B3B7B17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20-4096-86CD-477D7B4D16A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20-4096-86CD-477D7B4D16A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B3-45C7-95C2-6073C30E84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AF-475F-9F08-54FDA992925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AF-475F-9F08-54FDA9929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DBD-4A62-BBD9-8D25CC50E61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76-4CF4-8A08-B5D2B3B7B17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20-4096-86CD-477D7B4D16A0}"/>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20-4096-86CD-477D7B4D16A0}"/>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B3-45C7-95C2-6073C30E84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5573888"/>
        <c:axId val="136130560"/>
      </c:scatterChart>
      <c:valAx>
        <c:axId val="135573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0560"/>
        <c:crosses val="autoZero"/>
        <c:crossBetween val="midCat"/>
        <c:majorUnit val="5"/>
      </c:valAx>
      <c:valAx>
        <c:axId val="136130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38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B1-4742-BAEF-480B25EAB4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B1-4742-BAEF-480B25EAB46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38-4192-BC4B-44C6FF7FDAB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C2-4792-BDE1-D70852A1D7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26-46DC-9F35-77F9298AF9B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26-46DC-9F35-77F9298AF9B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C4-4DF8-9F56-EE6B189107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B1-4742-BAEF-480B25EAB46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B1-4742-BAEF-480B25EAB46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38-4192-BC4B-44C6FF7FDAB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C2-4792-BDE1-D70852A1D7F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26-46DC-9F35-77F9298AF9B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26-46DC-9F35-77F9298AF9BE}"/>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C4-4DF8-9F56-EE6B1891074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344"/>
        <c:axId val="162858880"/>
      </c:scatterChart>
      <c:valAx>
        <c:axId val="1628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5"/>
      </c:valAx>
      <c:valAx>
        <c:axId val="1628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A2E-4552-AB33-090AC0D7E9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A2E-4552-AB33-090AC0D7E9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72-477A-9A03-1D03088708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2F-4755-A23D-E530B459CA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22-43DE-99EE-C20A1D61C6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22-43DE-99EE-C20A1D61C6E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16-4864-9384-80D18AB14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72-477A-9A03-1D03088708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2F-4755-A23D-E530B459CA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22-43DE-99EE-C20A1D61C6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22-43DE-99EE-C20A1D61C6E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16-4864-9384-80D18AB14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2E-4552-AB33-090AC0D7E9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A2E-4552-AB33-090AC0D7E9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72-477A-9A03-1D03088708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2F-4755-A23D-E530B459CAA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22-43DE-99EE-C20A1D61C6E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22-43DE-99EE-C20A1D61C6EA}"/>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16-4864-9384-80D18AB14A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17395968"/>
        <c:axId val="217397504"/>
      </c:scatterChart>
      <c:valAx>
        <c:axId val="217395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504"/>
        <c:crosses val="autoZero"/>
        <c:crossBetween val="midCat"/>
        <c:majorUnit val="5"/>
      </c:valAx>
      <c:valAx>
        <c:axId val="217397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9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F4-4999-A3A5-6732DFC2318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F4-4999-A3A5-6732DFC231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64-48C6-A393-A8F62FD78D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87-4AEE-AE34-4944254D632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E1-42E1-ACC9-1458B694117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E1-42E1-ACC9-1458B694117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2D-4E5C-B8AA-9382BB3EFC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64-48C6-A393-A8F62FD78D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87-4AEE-AE34-4944254D632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E1-42E1-ACC9-1458B694117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E1-42E1-ACC9-1458B694117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2D-4E5C-B8AA-9382BB3EFC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F4-4999-A3A5-6732DFC2318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F4-4999-A3A5-6732DFC231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64-48C6-A393-A8F62FD78D5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87-4AEE-AE34-4944254D632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E1-42E1-ACC9-1458B694117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E1-42E1-ACC9-1458B6941173}"/>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2D-4E5C-B8AA-9382BB3EFCD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2016</c:v>
                </c:pt>
                <c:pt idx="1">
                  <c:v>2017</c:v>
                </c:pt>
                <c:pt idx="2">
                  <c:v>2018</c:v>
                </c:pt>
                <c:pt idx="3">
                  <c:v>2019</c:v>
                </c:pt>
                <c:pt idx="4">
                  <c:v>2020</c:v>
                </c:pt>
                <c:pt idx="5">
                  <c:v>2021</c:v>
                </c:pt>
                <c:pt idx="6">
                  <c:v>2022</c:v>
                </c:pt>
                <c:pt idx="7">
                  <c:v>2023</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62366464"/>
        <c:axId val="362368000"/>
      </c:scatterChart>
      <c:valAx>
        <c:axId val="3623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8000"/>
        <c:crosses val="autoZero"/>
        <c:crossBetween val="midCat"/>
        <c:majorUnit val="5"/>
      </c:valAx>
      <c:valAx>
        <c:axId val="3623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236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E7E1C5B6-15C0-4EF2-A375-82B3F5C5636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ADE118EC-03AA-4F40-906D-57E4B3FFF2B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66F12AB-3B95-4C87-978F-DC13A2D438EB}"/>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49E31B8D-B90B-4ADD-855E-BBCE0DABEBE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1B676653-19A4-44E9-8B47-1C4F6B61353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B559E95-148A-4F34-81E8-FA495B226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CAC2C0F-1132-477A-9E84-FA012DAB2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19E308A-56EE-41DB-B084-352A8732BB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A6C6FD3-B029-4758-AA7B-3549CEC39F65}"/>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851DF4F-9F6B-4DF7-81F2-71AEFCBAA7B0}"/>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B62748D-6626-4C6D-B8B4-8F998664A8F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BE29546-D6F3-4A15-85AF-ED85B519DB79}"/>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B2411E65-3BDC-469F-A806-07A9688ED09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2F7A928B-88F5-4206-9CF3-7A0C08DE2CAF}"/>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95177E2-7C66-486D-BE07-957748859C2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CF9A5-E131-477C-91B9-CDEA1D16164B}">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Monaco</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250</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242</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536" t="s">
        <v>219</v>
      </c>
      <c r="D1" s="304" t="s">
        <v>180</v>
      </c>
      <c r="E1" s="304"/>
      <c r="F1" s="304"/>
      <c r="G1" s="304"/>
      <c r="H1" s="304"/>
      <c r="I1" s="315"/>
      <c r="J1" s="296"/>
      <c r="K1" s="296"/>
      <c r="L1" s="317" t="s">
        <v>31</v>
      </c>
      <c r="M1" s="536" t="s">
        <v>220</v>
      </c>
      <c r="N1" s="304" t="s">
        <v>180</v>
      </c>
      <c r="O1" s="304"/>
      <c r="P1" s="304"/>
      <c r="Q1" s="304"/>
      <c r="R1" s="304"/>
      <c r="S1" s="315"/>
      <c r="T1" s="296"/>
      <c r="U1" s="296"/>
      <c r="V1" s="317" t="s">
        <v>31</v>
      </c>
      <c r="W1" s="536" t="s">
        <v>221</v>
      </c>
      <c r="X1" s="304" t="s">
        <v>180</v>
      </c>
      <c r="Y1" s="304"/>
      <c r="Z1" s="304"/>
      <c r="AA1" s="304"/>
      <c r="AB1" s="304"/>
      <c r="AC1" s="315"/>
      <c r="AD1" s="296"/>
      <c r="AE1" s="296"/>
      <c r="AF1" s="317" t="s">
        <v>31</v>
      </c>
      <c r="AG1" s="536" t="s">
        <v>222</v>
      </c>
      <c r="AH1" s="304" t="s">
        <v>180</v>
      </c>
      <c r="AI1" s="304"/>
      <c r="AJ1" s="304"/>
      <c r="AK1" s="304"/>
      <c r="AL1" s="304"/>
      <c r="AM1" s="315"/>
      <c r="AN1" s="296"/>
      <c r="AO1" s="296"/>
      <c r="AP1" s="317" t="s">
        <v>31</v>
      </c>
      <c r="AQ1" s="536">
        <v>2020</v>
      </c>
      <c r="AR1" s="304" t="s">
        <v>180</v>
      </c>
      <c r="AS1" s="304"/>
      <c r="AT1" s="304"/>
      <c r="AU1" s="304"/>
      <c r="AV1" s="304"/>
      <c r="AW1" s="315"/>
      <c r="AX1" s="296"/>
      <c r="AY1" s="296"/>
      <c r="AZ1" s="317" t="s">
        <v>31</v>
      </c>
      <c r="BA1" s="536">
        <v>2021</v>
      </c>
      <c r="BB1" s="304" t="s">
        <v>180</v>
      </c>
      <c r="BC1" s="304"/>
      <c r="BD1" s="304"/>
      <c r="BE1" s="304"/>
      <c r="BF1" s="304"/>
      <c r="BG1" s="315"/>
      <c r="BH1" s="296"/>
      <c r="BI1" s="296"/>
      <c r="BJ1" s="317" t="s">
        <v>31</v>
      </c>
      <c r="BK1" s="536">
        <v>2022</v>
      </c>
      <c r="BL1" s="304" t="s">
        <v>180</v>
      </c>
      <c r="BM1" s="304"/>
      <c r="BN1" s="304"/>
      <c r="BO1" s="304"/>
      <c r="BP1" s="304"/>
      <c r="BQ1" s="315"/>
      <c r="BR1" s="296"/>
      <c r="BS1" s="296"/>
      <c r="BT1" s="317" t="s">
        <v>31</v>
      </c>
      <c r="BU1" s="536">
        <v>2023</v>
      </c>
      <c r="BV1" s="304" t="s">
        <v>180</v>
      </c>
      <c r="BW1" s="304"/>
      <c r="BX1" s="304"/>
      <c r="BY1" s="304"/>
      <c r="BZ1" s="304"/>
      <c r="CA1" s="315"/>
      <c r="CB1" s="296"/>
      <c r="CC1" s="296"/>
    </row>
    <row xmlns:x14ac="http://schemas.microsoft.com/office/spreadsheetml/2009/9/ac" r="2" s="298" customFormat="true" ht="30" customHeight="true" x14ac:dyDescent="0.25">
      <c r="A2" s="550" t="s">
        <v>241</v>
      </c>
      <c r="B2" s="305" t="s">
        <v>215</v>
      </c>
      <c r="C2" s="258" t="s">
        <v>176</v>
      </c>
      <c r="D2" s="258" t="s">
        <v>175</v>
      </c>
      <c r="E2" s="306"/>
      <c r="F2" s="306"/>
      <c r="G2" s="306"/>
      <c r="H2" s="306"/>
      <c r="I2" s="316"/>
      <c r="J2" s="299" t="s">
        <v>223</v>
      </c>
      <c r="K2" s="299"/>
      <c r="L2" s="305" t="s">
        <v>216</v>
      </c>
      <c r="M2" s="258" t="s">
        <v>176</v>
      </c>
      <c r="N2" s="258" t="s">
        <v>175</v>
      </c>
      <c r="O2" s="306"/>
      <c r="P2" s="306"/>
      <c r="Q2" s="306"/>
      <c r="R2" s="306"/>
      <c r="S2" s="316"/>
      <c r="T2" s="299" t="s">
        <v>223</v>
      </c>
      <c r="U2" s="299"/>
      <c r="V2" s="305" t="s">
        <v>217</v>
      </c>
      <c r="W2" s="258" t="s">
        <v>176</v>
      </c>
      <c r="X2" s="258" t="s">
        <v>175</v>
      </c>
      <c r="Y2" s="306"/>
      <c r="Z2" s="306"/>
      <c r="AA2" s="306"/>
      <c r="AB2" s="306"/>
      <c r="AC2" s="316"/>
      <c r="AD2" s="299" t="s">
        <v>223</v>
      </c>
      <c r="AE2" s="299"/>
      <c r="AF2" s="305" t="s">
        <v>218</v>
      </c>
      <c r="AG2" s="258" t="s">
        <v>176</v>
      </c>
      <c r="AH2" s="258" t="s">
        <v>175</v>
      </c>
      <c r="AI2" s="306"/>
      <c r="AJ2" s="306"/>
      <c r="AK2" s="306"/>
      <c r="AL2" s="306"/>
      <c r="AM2" s="316"/>
      <c r="AN2" s="299" t="s">
        <v>223</v>
      </c>
      <c r="AO2" s="299"/>
      <c r="AP2" s="305" t="s">
        <v>239</v>
      </c>
      <c r="AQ2" s="258" t="s">
        <v>176</v>
      </c>
      <c r="AR2" s="258" t="s">
        <v>175</v>
      </c>
      <c r="AS2" s="306"/>
      <c r="AT2" s="306"/>
      <c r="AU2" s="306"/>
      <c r="AV2" s="306"/>
      <c r="AW2" s="316"/>
      <c r="AX2" s="299" t="s">
        <v>223</v>
      </c>
      <c r="AY2" s="299"/>
      <c r="AZ2" s="305" t="s">
        <v>247</v>
      </c>
      <c r="BA2" s="258" t="s">
        <v>176</v>
      </c>
      <c r="BB2" s="258" t="s">
        <v>175</v>
      </c>
      <c r="BC2" s="306"/>
      <c r="BD2" s="306"/>
      <c r="BE2" s="306"/>
      <c r="BF2" s="306"/>
      <c r="BG2" s="316"/>
      <c r="BH2" s="299" t="s">
        <v>223</v>
      </c>
      <c r="BI2" s="299"/>
      <c r="BJ2" s="305" t="s">
        <v>248</v>
      </c>
      <c r="BK2" s="258" t="s">
        <v>176</v>
      </c>
      <c r="BL2" s="258" t="s">
        <v>175</v>
      </c>
      <c r="BM2" s="306"/>
      <c r="BN2" s="306"/>
      <c r="BO2" s="306"/>
      <c r="BP2" s="306"/>
      <c r="BQ2" s="316"/>
      <c r="BR2" s="299" t="s">
        <v>223</v>
      </c>
      <c r="BS2" s="299"/>
      <c r="BT2" s="305" t="s">
        <v>249</v>
      </c>
      <c r="BU2" s="258" t="s">
        <v>176</v>
      </c>
      <c r="BV2" s="258" t="s">
        <v>175</v>
      </c>
      <c r="BW2" s="306"/>
      <c r="BX2" s="306"/>
      <c r="BY2" s="306"/>
      <c r="BZ2" s="306"/>
      <c r="CA2" s="316"/>
      <c r="CB2" s="299" t="s">
        <v>223</v>
      </c>
      <c r="CC2" s="299"/>
    </row>
    <row xmlns:x14ac="http://schemas.microsoft.com/office/spreadsheetml/2009/9/ac" r="3" s="238" customFormat="true" ht="18" customHeight="true" x14ac:dyDescent="0.25">
      <c r="A3" s="550"/>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346" t="s">
        <v>167</v>
      </c>
      <c r="BU3" s="347" t="s">
        <v>56</v>
      </c>
      <c r="BV3" s="348" t="s">
        <v>7</v>
      </c>
      <c r="BW3" s="348" t="s">
        <v>1</v>
      </c>
      <c r="BX3" s="348" t="s">
        <v>2</v>
      </c>
      <c r="BY3" s="348" t="s">
        <v>16</v>
      </c>
      <c r="BZ3" s="348" t="s">
        <v>17</v>
      </c>
      <c r="CA3" s="349" t="s">
        <v>18</v>
      </c>
      <c r="CB3" s="236"/>
      <c r="CC3" s="236"/>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8" t="str">
        <f>IF(ISBLANK('Data Summary'!A6),"",'Data Summary'!A6)</f>
        <v>MCO_2016_UIS</v>
      </c>
      <c r="B4" s="113"/>
      <c r="C4" s="81" t="s">
        <v>3</v>
      </c>
      <c r="D4" s="128">
        <v>0</v>
      </c>
      <c r="E4" s="128"/>
      <c r="F4" s="128"/>
      <c r="G4" s="128"/>
      <c r="H4" s="128">
        <v>0</v>
      </c>
      <c r="I4" s="21">
        <v>0</v>
      </c>
      <c r="J4" s="19"/>
      <c r="K4" s="19"/>
      <c r="L4" s="113"/>
      <c r="M4" s="81" t="s">
        <v>3</v>
      </c>
      <c r="N4" s="128">
        <v>0</v>
      </c>
      <c r="O4" s="128"/>
      <c r="P4" s="128"/>
      <c r="Q4" s="128"/>
      <c r="R4" s="128">
        <v>0</v>
      </c>
      <c r="S4" s="21"/>
      <c r="T4" s="19"/>
      <c r="U4" s="19"/>
      <c r="V4" s="113"/>
      <c r="W4" s="81" t="s">
        <v>3</v>
      </c>
      <c r="X4" s="128">
        <v>0</v>
      </c>
      <c r="Y4" s="128"/>
      <c r="Z4" s="128"/>
      <c r="AA4" s="128"/>
      <c r="AB4" s="128">
        <v>0</v>
      </c>
      <c r="AC4" s="21">
        <v>0</v>
      </c>
      <c r="AD4" s="19"/>
      <c r="AE4" s="19"/>
      <c r="AF4" s="113"/>
      <c r="AG4" s="81" t="s">
        <v>3</v>
      </c>
      <c r="AH4" s="128">
        <v>0</v>
      </c>
      <c r="AI4" s="128"/>
      <c r="AJ4" s="128"/>
      <c r="AK4" s="128"/>
      <c r="AL4" s="128">
        <v>0</v>
      </c>
      <c r="AM4" s="21"/>
      <c r="AN4" s="19"/>
      <c r="AO4" s="19"/>
      <c r="AP4" s="113"/>
      <c r="AQ4" s="81" t="s">
        <v>3</v>
      </c>
      <c r="AR4" s="128">
        <v>0</v>
      </c>
      <c r="AS4" s="128"/>
      <c r="AT4" s="128"/>
      <c r="AU4" s="128"/>
      <c r="AV4" s="128">
        <v>0</v>
      </c>
      <c r="AW4" s="21"/>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13"/>
      <c r="BU4" s="81" t="s">
        <v>3</v>
      </c>
      <c r="BV4" s="128">
        <v>0</v>
      </c>
      <c r="BW4" s="128"/>
      <c r="BX4" s="128"/>
      <c r="BY4" s="128"/>
      <c r="BZ4" s="128">
        <v>0</v>
      </c>
      <c r="CA4" s="21">
        <v>0</v>
      </c>
      <c r="CB4" s="19"/>
      <c r="CC4" s="1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8" t="str">
        <f ca="true">IF(ISBLANK('Data Summary'!A7),"",'Data Summary'!A7)</f>
        <v>MCO_2017_UIS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c r="AN5" s="19"/>
      <c r="AO5" s="19"/>
      <c r="AP5" s="101" t="s">
        <v>183</v>
      </c>
      <c r="AQ5" s="81" t="s">
        <v>25</v>
      </c>
      <c r="AR5" s="128">
        <v>100</v>
      </c>
      <c r="AS5" s="128"/>
      <c r="AT5" s="128"/>
      <c r="AU5" s="128"/>
      <c r="AV5" s="128">
        <v>100</v>
      </c>
      <c r="AW5" s="21"/>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1" t="s">
        <v>183</v>
      </c>
      <c r="BU5" s="81" t="s">
        <v>25</v>
      </c>
      <c r="BV5" s="128">
        <v>100</v>
      </c>
      <c r="BW5" s="128"/>
      <c r="BX5" s="128"/>
      <c r="BY5" s="128"/>
      <c r="BZ5" s="128">
        <v>100</v>
      </c>
      <c r="CA5" s="21">
        <v>100</v>
      </c>
      <c r="CB5" s="19"/>
      <c r="CC5" s="1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68" t="str">
        <f ca="true">IF(ISBLANK('Data Summary'!A8),"",'Data Summary'!A8)</f>
        <v>MCO_2018_UIS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13"/>
      <c r="BU6" s="82" t="s">
        <v>26</v>
      </c>
      <c r="BV6" s="129"/>
      <c r="BW6" s="128"/>
      <c r="BX6" s="128"/>
      <c r="BY6" s="128"/>
      <c r="BZ6" s="128"/>
      <c r="CA6" s="21"/>
      <c r="CB6" s="19"/>
      <c r="CC6" s="1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8" t="str">
        <f ca="true">IF(ISBLANK('Data Summary'!A9),"",'Data Summary'!A9)</f>
        <v>MCO_2019_UIS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c r="AN7" s="19"/>
      <c r="AO7" s="19"/>
      <c r="AP7" s="101" t="s">
        <v>183</v>
      </c>
      <c r="AQ7" s="82" t="s">
        <v>160</v>
      </c>
      <c r="AR7" s="128">
        <v>100</v>
      </c>
      <c r="AS7" s="128"/>
      <c r="AT7" s="128"/>
      <c r="AU7" s="128"/>
      <c r="AV7" s="128">
        <v>100</v>
      </c>
      <c r="AW7" s="21"/>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1" t="s">
        <v>183</v>
      </c>
      <c r="BU7" s="82" t="s">
        <v>160</v>
      </c>
      <c r="BV7" s="128">
        <v>100</v>
      </c>
      <c r="BW7" s="128"/>
      <c r="BX7" s="128"/>
      <c r="BY7" s="128"/>
      <c r="BZ7" s="128">
        <v>100</v>
      </c>
      <c r="CA7" s="21">
        <v>100</v>
      </c>
      <c r="CB7" s="19"/>
      <c r="CC7" s="1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8" t="str">
        <f ca="true">IF(ISBLANK('Data Summary'!A10),"",'Data Summary'!A10)</f>
        <v>MCO_2020_UIS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13"/>
      <c r="BU8" s="82" t="s">
        <v>161</v>
      </c>
      <c r="BV8" s="129"/>
      <c r="BW8" s="128"/>
      <c r="BX8" s="128"/>
      <c r="BY8" s="128"/>
      <c r="BZ8" s="128"/>
      <c r="CA8" s="21"/>
      <c r="CB8" s="19"/>
      <c r="CC8" s="1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8" t="str">
        <f ca="true">IF(ISBLANK('Data Summary'!A11),"",'Data Summary'!A11)</f>
        <v>MCO_2021_UIS</v>
      </c>
      <c r="B9" s="101" t="s">
        <v>179</v>
      </c>
      <c r="C9" s="82" t="s">
        <v>170</v>
      </c>
      <c r="D9" s="129">
        <v>100</v>
      </c>
      <c r="E9" s="128"/>
      <c r="F9" s="128"/>
      <c r="G9" s="128"/>
      <c r="H9" s="128">
        <v>100</v>
      </c>
      <c r="I9" s="21">
        <v>100</v>
      </c>
      <c r="J9" s="19"/>
      <c r="K9" s="19"/>
      <c r="L9" s="101" t="s">
        <v>179</v>
      </c>
      <c r="M9" s="82" t="s">
        <v>170</v>
      </c>
      <c r="N9" s="129">
        <v>100</v>
      </c>
      <c r="O9" s="128"/>
      <c r="P9" s="128"/>
      <c r="Q9" s="128"/>
      <c r="R9" s="128">
        <v>100</v>
      </c>
      <c r="S9" s="21"/>
      <c r="T9" s="19"/>
      <c r="U9" s="19"/>
      <c r="V9" s="101" t="s">
        <v>179</v>
      </c>
      <c r="W9" s="82" t="s">
        <v>170</v>
      </c>
      <c r="X9" s="129">
        <v>100</v>
      </c>
      <c r="Y9" s="128"/>
      <c r="Z9" s="128"/>
      <c r="AA9" s="128"/>
      <c r="AB9" s="128">
        <v>100</v>
      </c>
      <c r="AC9" s="21">
        <v>100</v>
      </c>
      <c r="AD9" s="19"/>
      <c r="AE9" s="19"/>
      <c r="AF9" s="101" t="s">
        <v>179</v>
      </c>
      <c r="AG9" s="82" t="s">
        <v>170</v>
      </c>
      <c r="AH9" s="129">
        <v>100</v>
      </c>
      <c r="AI9" s="128"/>
      <c r="AJ9" s="128"/>
      <c r="AK9" s="128"/>
      <c r="AL9" s="128">
        <v>100</v>
      </c>
      <c r="AM9" s="21"/>
      <c r="AN9" s="19"/>
      <c r="AO9" s="19"/>
      <c r="AP9" s="101" t="s">
        <v>179</v>
      </c>
      <c r="AQ9" s="82" t="s">
        <v>170</v>
      </c>
      <c r="AR9" s="129">
        <v>100</v>
      </c>
      <c r="AS9" s="128"/>
      <c r="AT9" s="128"/>
      <c r="AU9" s="128"/>
      <c r="AV9" s="128">
        <v>100</v>
      </c>
      <c r="AW9" s="21"/>
      <c r="AX9" s="19"/>
      <c r="AY9" s="19"/>
      <c r="AZ9" s="101" t="s">
        <v>179</v>
      </c>
      <c r="BA9" s="82" t="s">
        <v>170</v>
      </c>
      <c r="BB9" s="129">
        <v>100</v>
      </c>
      <c r="BC9" s="128"/>
      <c r="BD9" s="128"/>
      <c r="BE9" s="128"/>
      <c r="BF9" s="128">
        <v>100</v>
      </c>
      <c r="BG9" s="21">
        <v>100</v>
      </c>
      <c r="BH9" s="19"/>
      <c r="BI9" s="19"/>
      <c r="BJ9" s="101" t="s">
        <v>179</v>
      </c>
      <c r="BK9" s="82" t="s">
        <v>170</v>
      </c>
      <c r="BL9" s="129">
        <v>100</v>
      </c>
      <c r="BM9" s="128"/>
      <c r="BN9" s="128"/>
      <c r="BO9" s="128"/>
      <c r="BP9" s="128">
        <v>100</v>
      </c>
      <c r="BQ9" s="21">
        <v>100</v>
      </c>
      <c r="BR9" s="19"/>
      <c r="BS9" s="19"/>
      <c r="BT9" s="101" t="s">
        <v>179</v>
      </c>
      <c r="BU9" s="82" t="s">
        <v>170</v>
      </c>
      <c r="BV9" s="129">
        <v>100</v>
      </c>
      <c r="BW9" s="128"/>
      <c r="BX9" s="128"/>
      <c r="BY9" s="128"/>
      <c r="BZ9" s="128">
        <v>100</v>
      </c>
      <c r="CA9" s="21">
        <v>100</v>
      </c>
      <c r="CB9" s="19"/>
      <c r="CC9" s="1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68" t="str">
        <f ca="true">IF(ISBLANK('Data Summary'!A12),"",'Data Summary'!A12)</f>
        <v>MCO_2022_UIS</v>
      </c>
      <c r="B10" s="104" t="s">
        <v>12</v>
      </c>
      <c r="C10" s="547" t="s">
        <v>186</v>
      </c>
      <c r="D10" s="548"/>
      <c r="E10" s="548"/>
      <c r="F10" s="548"/>
      <c r="G10" s="548"/>
      <c r="H10" s="548"/>
      <c r="I10" s="549"/>
      <c r="J10" s="10"/>
      <c r="K10" s="10"/>
      <c r="L10" s="104" t="s">
        <v>12</v>
      </c>
      <c r="M10" s="547" t="s">
        <v>213</v>
      </c>
      <c r="N10" s="548"/>
      <c r="O10" s="548"/>
      <c r="P10" s="548"/>
      <c r="Q10" s="548"/>
      <c r="R10" s="548"/>
      <c r="S10" s="549"/>
      <c r="T10" s="10"/>
      <c r="U10" s="10"/>
      <c r="V10" s="104" t="s">
        <v>12</v>
      </c>
      <c r="W10" s="547" t="s">
        <v>186</v>
      </c>
      <c r="X10" s="548"/>
      <c r="Y10" s="548"/>
      <c r="Z10" s="548"/>
      <c r="AA10" s="548"/>
      <c r="AB10" s="548"/>
      <c r="AC10" s="549"/>
      <c r="AD10" s="10"/>
      <c r="AE10" s="10"/>
      <c r="AF10" s="104" t="s">
        <v>12</v>
      </c>
      <c r="AG10" s="547" t="s">
        <v>213</v>
      </c>
      <c r="AH10" s="548"/>
      <c r="AI10" s="548"/>
      <c r="AJ10" s="548"/>
      <c r="AK10" s="548"/>
      <c r="AL10" s="548"/>
      <c r="AM10" s="549"/>
      <c r="AN10" s="10"/>
      <c r="AO10" s="10"/>
      <c r="AP10" s="104" t="s">
        <v>12</v>
      </c>
      <c r="AQ10" s="547" t="s">
        <v>213</v>
      </c>
      <c r="AR10" s="548"/>
      <c r="AS10" s="548"/>
      <c r="AT10" s="548"/>
      <c r="AU10" s="548"/>
      <c r="AV10" s="548"/>
      <c r="AW10" s="549"/>
      <c r="AX10" s="10"/>
      <c r="AY10" s="10"/>
      <c r="AZ10" s="104" t="s">
        <v>12</v>
      </c>
      <c r="BA10" s="547" t="s">
        <v>213</v>
      </c>
      <c r="BB10" s="548"/>
      <c r="BC10" s="548"/>
      <c r="BD10" s="548"/>
      <c r="BE10" s="548"/>
      <c r="BF10" s="548"/>
      <c r="BG10" s="549"/>
      <c r="BH10" s="10"/>
      <c r="BI10" s="10"/>
      <c r="BJ10" s="104" t="s">
        <v>12</v>
      </c>
      <c r="BK10" s="547" t="s">
        <v>213</v>
      </c>
      <c r="BL10" s="548"/>
      <c r="BM10" s="548"/>
      <c r="BN10" s="548"/>
      <c r="BO10" s="548"/>
      <c r="BP10" s="548"/>
      <c r="BQ10" s="549"/>
      <c r="BR10" s="10"/>
      <c r="BS10" s="10"/>
      <c r="BT10" s="104" t="s">
        <v>12</v>
      </c>
      <c r="BU10" s="547" t="s">
        <v>213</v>
      </c>
      <c r="BV10" s="548"/>
      <c r="BW10" s="548"/>
      <c r="BX10" s="548"/>
      <c r="BY10" s="548"/>
      <c r="BZ10" s="548"/>
      <c r="CA10" s="549"/>
      <c r="CB10" s="10"/>
      <c r="CC10" s="10"/>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68" t="str">
        <f ca="true">IF(ISBLANK('Data Summary'!A13),"",'Data Summary'!A13)</f>
        <v>MCO_2023_UIS</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c r="AN11" s="10"/>
      <c r="AO11" s="10"/>
      <c r="AP11" s="104"/>
      <c r="AQ11" s="90" t="s">
        <v>120</v>
      </c>
      <c r="AR11" s="134" t="s">
        <v>158</v>
      </c>
      <c r="AS11" s="134"/>
      <c r="AT11" s="134"/>
      <c r="AU11" s="134"/>
      <c r="AV11" s="134" t="s">
        <v>158</v>
      </c>
      <c r="AW11" s="89"/>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04"/>
      <c r="BU11" s="90" t="s">
        <v>120</v>
      </c>
      <c r="BV11" s="134" t="s">
        <v>158</v>
      </c>
      <c r="BW11" s="134"/>
      <c r="BX11" s="134"/>
      <c r="BY11" s="134"/>
      <c r="BZ11" s="134" t="s">
        <v>158</v>
      </c>
      <c r="CA11" s="89" t="s">
        <v>158</v>
      </c>
      <c r="CB11" s="10"/>
      <c r="CC11" s="10"/>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c r="AN12" s="10"/>
      <c r="AO12" s="10"/>
      <c r="AP12" s="104"/>
      <c r="AQ12" s="90" t="s">
        <v>126</v>
      </c>
      <c r="AR12" s="134" t="s">
        <v>158</v>
      </c>
      <c r="AS12" s="134"/>
      <c r="AT12" s="134"/>
      <c r="AU12" s="134"/>
      <c r="AV12" s="134" t="s">
        <v>158</v>
      </c>
      <c r="AW12" s="89"/>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04"/>
      <c r="BU12" s="90" t="s">
        <v>126</v>
      </c>
      <c r="BV12" s="134" t="s">
        <v>158</v>
      </c>
      <c r="BW12" s="134"/>
      <c r="BX12" s="134"/>
      <c r="BY12" s="134"/>
      <c r="BZ12" s="134" t="s">
        <v>158</v>
      </c>
      <c r="CA12" s="89" t="s">
        <v>158</v>
      </c>
      <c r="CB12" s="10"/>
      <c r="CC12" s="10"/>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c r="AN13" s="10"/>
      <c r="AO13" s="10"/>
      <c r="AP13" s="104"/>
      <c r="AQ13" s="90" t="s">
        <v>103</v>
      </c>
      <c r="AR13" s="134" t="s">
        <v>158</v>
      </c>
      <c r="AS13" s="134"/>
      <c r="AT13" s="134"/>
      <c r="AU13" s="134"/>
      <c r="AV13" s="134" t="s">
        <v>158</v>
      </c>
      <c r="AW13" s="89"/>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04"/>
      <c r="BU13" s="90" t="s">
        <v>103</v>
      </c>
      <c r="BV13" s="134" t="s">
        <v>158</v>
      </c>
      <c r="BW13" s="134"/>
      <c r="BX13" s="134"/>
      <c r="BY13" s="134"/>
      <c r="BZ13" s="134" t="s">
        <v>158</v>
      </c>
      <c r="CA13" s="89" t="s">
        <v>158</v>
      </c>
      <c r="CB13" s="10"/>
      <c r="CC13" s="10"/>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c r="BT14" s="105"/>
      <c r="BU14" s="83" t="s">
        <v>23</v>
      </c>
      <c r="BV14" s="9"/>
      <c r="BW14" s="9"/>
      <c r="BX14" s="9"/>
      <c r="BY14" s="64"/>
      <c r="BZ14" s="65"/>
      <c r="CA14" s="66"/>
      <c r="CB14" s="10"/>
      <c r="CC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c r="BT15" s="106"/>
      <c r="BU15" s="84" t="s">
        <v>20</v>
      </c>
      <c r="BV15" s="68"/>
      <c r="BW15" s="68"/>
      <c r="BX15" s="68"/>
      <c r="BY15" s="68"/>
      <c r="BZ15" s="68"/>
      <c r="CA15" s="24"/>
      <c r="CB15" s="20"/>
      <c r="CC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9">
    <mergeCell ref="BU10:CA10"/>
    <mergeCell ref="BK10:BQ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Monaco</v>
      </c>
      <c r="C2" s="92"/>
      <c r="D2" s="93"/>
      <c r="E2" s="93"/>
      <c r="F2" s="93"/>
      <c r="G2" s="94"/>
    </row>
    <row xmlns:x14ac="http://schemas.microsoft.com/office/spreadsheetml/2009/9/ac" r="3" x14ac:dyDescent="0.2">
      <c r="B3" s="553" t="s">
        <v>181</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0">
        <v>2000</v>
      </c>
      <c r="C5" s="904">
        <v>4258</v>
      </c>
      <c r="D5" s="905">
        <v>100</v>
      </c>
      <c r="E5" s="906">
        <v>882</v>
      </c>
      <c r="F5" s="907">
        <v>1471</v>
      </c>
      <c r="G5" s="908">
        <v>1905</v>
      </c>
    </row>
    <row xmlns:x14ac="http://schemas.microsoft.com/office/spreadsheetml/2009/9/ac" r="6" x14ac:dyDescent="0.2">
      <c r="B6" s="766">
        <v>2001</v>
      </c>
      <c r="C6" s="1014">
        <v>4379</v>
      </c>
      <c r="D6" s="910">
        <v>100</v>
      </c>
      <c r="E6" s="1015">
        <v>898</v>
      </c>
      <c r="F6" s="1016">
        <v>1514</v>
      </c>
      <c r="G6" s="1017">
        <v>1968</v>
      </c>
    </row>
    <row xmlns:x14ac="http://schemas.microsoft.com/office/spreadsheetml/2009/9/ac" r="7" x14ac:dyDescent="0.2">
      <c r="B7" s="772">
        <v>2002</v>
      </c>
      <c r="C7" s="1018">
        <v>4422</v>
      </c>
      <c r="D7" s="915">
        <v>100</v>
      </c>
      <c r="E7" s="1019">
        <v>901</v>
      </c>
      <c r="F7" s="1020">
        <v>1521</v>
      </c>
      <c r="G7" s="1021">
        <v>2000</v>
      </c>
    </row>
    <row xmlns:x14ac="http://schemas.microsoft.com/office/spreadsheetml/2009/9/ac" r="8" x14ac:dyDescent="0.2">
      <c r="B8" s="778">
        <v>2003</v>
      </c>
      <c r="C8" s="1022">
        <v>4465</v>
      </c>
      <c r="D8" s="920">
        <v>100</v>
      </c>
      <c r="E8" s="1023">
        <v>904</v>
      </c>
      <c r="F8" s="1024">
        <v>1527</v>
      </c>
      <c r="G8" s="1025">
        <v>2033</v>
      </c>
    </row>
    <row xmlns:x14ac="http://schemas.microsoft.com/office/spreadsheetml/2009/9/ac" r="9" x14ac:dyDescent="0.2">
      <c r="B9" s="784">
        <v>2004</v>
      </c>
      <c r="C9" s="1026">
        <v>4508</v>
      </c>
      <c r="D9" s="925">
        <v>100</v>
      </c>
      <c r="E9" s="1027">
        <v>908</v>
      </c>
      <c r="F9" s="1028">
        <v>1534</v>
      </c>
      <c r="G9" s="1029">
        <v>2066</v>
      </c>
    </row>
    <row xmlns:x14ac="http://schemas.microsoft.com/office/spreadsheetml/2009/9/ac" r="10" x14ac:dyDescent="0.2">
      <c r="B10" s="790">
        <v>2005</v>
      </c>
      <c r="C10" s="1030">
        <v>4550</v>
      </c>
      <c r="D10" s="930">
        <v>100</v>
      </c>
      <c r="E10" s="1031">
        <v>911</v>
      </c>
      <c r="F10" s="1032">
        <v>1541</v>
      </c>
      <c r="G10" s="1033">
        <v>2098</v>
      </c>
    </row>
    <row xmlns:x14ac="http://schemas.microsoft.com/office/spreadsheetml/2009/9/ac" r="11" x14ac:dyDescent="0.2">
      <c r="B11" s="796">
        <v>2006</v>
      </c>
      <c r="C11" s="1034">
        <v>4593</v>
      </c>
      <c r="D11" s="935">
        <v>100</v>
      </c>
      <c r="E11" s="1035">
        <v>915</v>
      </c>
      <c r="F11" s="1036">
        <v>1548</v>
      </c>
      <c r="G11" s="1037">
        <v>2131</v>
      </c>
    </row>
    <row xmlns:x14ac="http://schemas.microsoft.com/office/spreadsheetml/2009/9/ac" r="12" x14ac:dyDescent="0.2">
      <c r="B12" s="802">
        <v>2007</v>
      </c>
      <c r="C12" s="1038">
        <v>4636</v>
      </c>
      <c r="D12" s="940">
        <v>100</v>
      </c>
      <c r="E12" s="1039">
        <v>918</v>
      </c>
      <c r="F12" s="1040">
        <v>1554</v>
      </c>
      <c r="G12" s="1041">
        <v>2164</v>
      </c>
    </row>
    <row xmlns:x14ac="http://schemas.microsoft.com/office/spreadsheetml/2009/9/ac" r="13" x14ac:dyDescent="0.2">
      <c r="B13" s="808">
        <v>2008</v>
      </c>
      <c r="C13" s="944">
        <v>4835</v>
      </c>
      <c r="D13" s="945">
        <v>100</v>
      </c>
      <c r="E13" s="946">
        <v>946</v>
      </c>
      <c r="F13" s="947">
        <v>1633</v>
      </c>
      <c r="G13" s="948">
        <v>2256</v>
      </c>
    </row>
    <row xmlns:x14ac="http://schemas.microsoft.com/office/spreadsheetml/2009/9/ac" r="14" x14ac:dyDescent="0.2">
      <c r="B14" s="814">
        <v>2009</v>
      </c>
      <c r="C14" s="1042">
        <v>4722</v>
      </c>
      <c r="D14" s="950">
        <v>100</v>
      </c>
      <c r="E14" s="1043">
        <v>925</v>
      </c>
      <c r="F14" s="1044">
        <v>1568</v>
      </c>
      <c r="G14" s="1045">
        <v>2229</v>
      </c>
    </row>
    <row xmlns:x14ac="http://schemas.microsoft.com/office/spreadsheetml/2009/9/ac" r="15" x14ac:dyDescent="0.2">
      <c r="B15" s="820">
        <v>2010</v>
      </c>
      <c r="C15" s="1046">
        <v>4765</v>
      </c>
      <c r="D15" s="955">
        <v>100</v>
      </c>
      <c r="E15" s="1047">
        <v>929</v>
      </c>
      <c r="F15" s="1048">
        <v>1575</v>
      </c>
      <c r="G15" s="1049">
        <v>2262</v>
      </c>
    </row>
    <row xmlns:x14ac="http://schemas.microsoft.com/office/spreadsheetml/2009/9/ac" r="16" x14ac:dyDescent="0.2">
      <c r="B16" s="826">
        <v>2011</v>
      </c>
      <c r="C16" s="1050">
        <v>4808</v>
      </c>
      <c r="D16" s="960">
        <v>100</v>
      </c>
      <c r="E16" s="1051">
        <v>932</v>
      </c>
      <c r="F16" s="1052">
        <v>1581</v>
      </c>
      <c r="G16" s="1053">
        <v>2294</v>
      </c>
    </row>
    <row xmlns:x14ac="http://schemas.microsoft.com/office/spreadsheetml/2009/9/ac" r="17" x14ac:dyDescent="0.2">
      <c r="B17" s="832">
        <v>2012</v>
      </c>
      <c r="C17" s="1054">
        <v>4851</v>
      </c>
      <c r="D17" s="965">
        <v>100</v>
      </c>
      <c r="E17" s="1055">
        <v>935</v>
      </c>
      <c r="F17" s="1056">
        <v>1588</v>
      </c>
      <c r="G17" s="1057">
        <v>2327</v>
      </c>
    </row>
    <row xmlns:x14ac="http://schemas.microsoft.com/office/spreadsheetml/2009/9/ac" r="18" x14ac:dyDescent="0.2">
      <c r="B18" s="838">
        <v>2013</v>
      </c>
      <c r="C18" s="1058">
        <v>4893</v>
      </c>
      <c r="D18" s="970">
        <v>100</v>
      </c>
      <c r="E18" s="1059">
        <v>939</v>
      </c>
      <c r="F18" s="1060">
        <v>1595</v>
      </c>
      <c r="G18" s="1061">
        <v>2360</v>
      </c>
    </row>
    <row xmlns:x14ac="http://schemas.microsoft.com/office/spreadsheetml/2009/9/ac" r="19" x14ac:dyDescent="0.2">
      <c r="B19" s="844">
        <v>2014</v>
      </c>
      <c r="C19" s="1062">
        <v>4936</v>
      </c>
      <c r="D19" s="975">
        <v>100</v>
      </c>
      <c r="E19" s="1063">
        <v>942</v>
      </c>
      <c r="F19" s="1064">
        <v>1602</v>
      </c>
      <c r="G19" s="1065">
        <v>2392</v>
      </c>
    </row>
    <row xmlns:x14ac="http://schemas.microsoft.com/office/spreadsheetml/2009/9/ac" r="20" x14ac:dyDescent="0.2">
      <c r="B20" s="850">
        <v>2015</v>
      </c>
      <c r="C20" s="1066">
        <v>4979</v>
      </c>
      <c r="D20" s="980">
        <v>100</v>
      </c>
      <c r="E20" s="1067">
        <v>946</v>
      </c>
      <c r="F20" s="1068">
        <v>1608</v>
      </c>
      <c r="G20" s="1069">
        <v>2425</v>
      </c>
    </row>
    <row xmlns:x14ac="http://schemas.microsoft.com/office/spreadsheetml/2009/9/ac" r="21" x14ac:dyDescent="0.2">
      <c r="B21" s="856">
        <v>2016</v>
      </c>
      <c r="C21" s="984">
        <v>4944</v>
      </c>
      <c r="D21" s="985">
        <v>100</v>
      </c>
      <c r="E21" s="986">
        <v>937</v>
      </c>
      <c r="F21" s="987">
        <v>1579</v>
      </c>
      <c r="G21" s="988">
        <v>2428</v>
      </c>
    </row>
    <row xmlns:x14ac="http://schemas.microsoft.com/office/spreadsheetml/2009/9/ac" r="22" x14ac:dyDescent="0.2">
      <c r="B22" s="862">
        <v>2017</v>
      </c>
      <c r="C22" s="1070">
        <v>5065</v>
      </c>
      <c r="D22" s="990">
        <v>100</v>
      </c>
      <c r="E22" s="1071">
        <v>953</v>
      </c>
      <c r="F22" s="1072">
        <v>1622</v>
      </c>
      <c r="G22" s="1073">
        <v>2491</v>
      </c>
    </row>
    <row xmlns:x14ac="http://schemas.microsoft.com/office/spreadsheetml/2009/9/ac" r="23" x14ac:dyDescent="0.2">
      <c r="B23" s="868">
        <v>2018</v>
      </c>
      <c r="C23" s="1074">
        <v>5108</v>
      </c>
      <c r="D23" s="995">
        <v>100</v>
      </c>
      <c r="E23" s="1075">
        <v>956</v>
      </c>
      <c r="F23" s="1076">
        <v>1629</v>
      </c>
      <c r="G23" s="1077">
        <v>2523</v>
      </c>
    </row>
    <row xmlns:x14ac="http://schemas.microsoft.com/office/spreadsheetml/2009/9/ac" r="24" x14ac:dyDescent="0.2">
      <c r="B24" s="874">
        <v>2019</v>
      </c>
      <c r="C24" s="1078">
        <v>5108</v>
      </c>
      <c r="D24" s="1000">
        <v>100</v>
      </c>
      <c r="E24" s="1079">
        <v>956</v>
      </c>
      <c r="F24" s="1080">
        <v>1629</v>
      </c>
      <c r="G24" s="1081">
        <v>2523</v>
      </c>
    </row>
    <row xmlns:x14ac="http://schemas.microsoft.com/office/spreadsheetml/2009/9/ac" r="25" x14ac:dyDescent="0.2">
      <c r="B25" s="880">
        <v>2020</v>
      </c>
      <c r="C25" s="1082">
        <v>5108</v>
      </c>
      <c r="D25" s="1005">
        <v>100</v>
      </c>
      <c r="E25" s="1083">
        <v>956</v>
      </c>
      <c r="F25" s="1084">
        <v>1629</v>
      </c>
      <c r="G25" s="1085">
        <v>2523</v>
      </c>
    </row>
    <row xmlns:x14ac="http://schemas.microsoft.com/office/spreadsheetml/2009/9/ac" r="26" x14ac:dyDescent="0.2">
      <c r="B26" s="886">
        <v>2021</v>
      </c>
      <c r="C26" s="1086">
        <v>5108</v>
      </c>
      <c r="D26" s="1010">
        <v>100</v>
      </c>
      <c r="E26" s="1087">
        <v>956</v>
      </c>
      <c r="F26" s="1088">
        <v>1629</v>
      </c>
      <c r="G26" s="1089">
        <v>2523</v>
      </c>
    </row>
    <row xmlns:x14ac="http://schemas.microsoft.com/office/spreadsheetml/2009/9/ac" r="27" x14ac:dyDescent="0.2">
      <c r="B27" s="892">
        <v>2022</v>
      </c>
      <c r="C27" s="1090">
        <v>5108</v>
      </c>
      <c r="D27" s="894">
        <v>100</v>
      </c>
      <c r="E27" s="1091">
        <v>956</v>
      </c>
      <c r="F27" s="1092">
        <v>1629</v>
      </c>
      <c r="G27" s="1093">
        <v>2523</v>
      </c>
    </row>
    <row xmlns:x14ac="http://schemas.microsoft.com/office/spreadsheetml/2009/9/ac" r="28" x14ac:dyDescent="0.2">
      <c r="B28" s="898">
        <v>2023</v>
      </c>
      <c r="C28" s="1094">
        <v>5108</v>
      </c>
      <c r="D28" s="900">
        <v>100</v>
      </c>
      <c r="E28" s="1095">
        <v>956</v>
      </c>
      <c r="F28" s="1096">
        <v>1629</v>
      </c>
      <c r="G28" s="1097">
        <v>2523</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79"/>
      <c r="D35" s="178"/>
      <c r="E35" s="180"/>
      <c r="F35" s="181"/>
      <c r="G35" s="182"/>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245</v>
      </c>
    </row>
    <row xmlns:x14ac="http://schemas.microsoft.com/office/spreadsheetml/2009/9/ac" r="39" x14ac:dyDescent="0.2">
      <c r="B39" s="1099" t="s">
        <v>246</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8C47F-9565-4D11-A078-A35BF7EAE7C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224</v>
      </c>
      <c r="C2" s="555"/>
    </row>
    <row xmlns:x14ac="http://schemas.microsoft.com/office/spreadsheetml/2009/9/ac" r="3" ht="6" customHeight="true" x14ac:dyDescent="0.25">
      <c r="B3" s="353"/>
    </row>
    <row xmlns:x14ac="http://schemas.microsoft.com/office/spreadsheetml/2009/9/ac" r="4" ht="30" customHeight="true" x14ac:dyDescent="0.25">
      <c r="B4" s="355" t="s">
        <v>225</v>
      </c>
      <c r="C4" s="356" t="s">
        <v>226</v>
      </c>
    </row>
    <row xmlns:x14ac="http://schemas.microsoft.com/office/spreadsheetml/2009/9/ac" r="5" ht="30" customHeight="true" x14ac:dyDescent="0.25">
      <c r="B5" s="355" t="s">
        <v>48</v>
      </c>
      <c r="C5" s="356" t="s">
        <v>227</v>
      </c>
    </row>
    <row xmlns:x14ac="http://schemas.microsoft.com/office/spreadsheetml/2009/9/ac" r="6" ht="30" customHeight="true" x14ac:dyDescent="0.25">
      <c r="B6" s="355" t="s">
        <v>228</v>
      </c>
      <c r="C6" s="356" t="s">
        <v>229</v>
      </c>
    </row>
    <row xmlns:x14ac="http://schemas.microsoft.com/office/spreadsheetml/2009/9/ac" r="7" ht="30" customHeight="true" x14ac:dyDescent="0.25">
      <c r="B7" s="355" t="s">
        <v>230</v>
      </c>
      <c r="C7" s="356" t="s">
        <v>231</v>
      </c>
    </row>
    <row xmlns:x14ac="http://schemas.microsoft.com/office/spreadsheetml/2009/9/ac" r="8" ht="30" customHeight="true" x14ac:dyDescent="0.25">
      <c r="B8" s="355" t="s">
        <v>145</v>
      </c>
      <c r="C8" s="356" t="s">
        <v>232</v>
      </c>
    </row>
    <row xmlns:x14ac="http://schemas.microsoft.com/office/spreadsheetml/2009/9/ac" r="9" ht="30" customHeight="true" x14ac:dyDescent="0.25">
      <c r="B9" s="355" t="s">
        <v>233</v>
      </c>
      <c r="C9" s="356" t="s">
        <v>234</v>
      </c>
    </row>
    <row xmlns:x14ac="http://schemas.microsoft.com/office/spreadsheetml/2009/9/ac" r="10" ht="30" customHeight="true" x14ac:dyDescent="0.25">
      <c r="B10" s="355" t="s">
        <v>149</v>
      </c>
      <c r="C10" s="356" t="s">
        <v>235</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236</v>
      </c>
    </row>
    <row xmlns:x14ac="http://schemas.microsoft.com/office/spreadsheetml/2009/9/ac" r="13" x14ac:dyDescent="0.25">
      <c r="B13" s="360" t="s">
        <v>240</v>
      </c>
    </row>
    <row xmlns:x14ac="http://schemas.microsoft.com/office/spreadsheetml/2009/9/ac" r="14" x14ac:dyDescent="0.25">
      <c r="B14" s="362" t="s">
        <v>237</v>
      </c>
    </row>
    <row xmlns:x14ac="http://schemas.microsoft.com/office/spreadsheetml/2009/9/ac" r="15" ht="76.5" customHeight="true" x14ac:dyDescent="0.25">
      <c r="B15" s="556" t="s">
        <v>238</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DEAE4-2C46-486D-B3B6-F72602A82F4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Monaco</v>
      </c>
      <c r="C27" s="570" t="s">
        <v>206</v>
      </c>
      <c r="D27" s="570"/>
      <c r="E27" s="570"/>
      <c r="F27" s="570"/>
      <c r="G27" s="570"/>
      <c r="H27" s="570"/>
      <c r="I27" s="571" t="str">
        <f>+B27</f>
        <v>Monaco</v>
      </c>
      <c r="J27" s="572" t="s">
        <v>14</v>
      </c>
      <c r="K27" s="573"/>
      <c r="L27" s="573"/>
      <c r="M27" s="573"/>
      <c r="N27" s="573"/>
      <c r="O27" s="573"/>
      <c r="P27" s="574" t="str">
        <f>+B27</f>
        <v>Monaco</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100</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207</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207</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207</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243</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251</v>
      </c>
      <c r="D36" s="609"/>
      <c r="E36" s="609"/>
      <c r="F36" s="609"/>
      <c r="G36" s="609"/>
      <c r="H36" s="609"/>
      <c r="I36" s="608" t="s">
        <v>34</v>
      </c>
      <c r="J36" s="610" t="s">
        <v>252</v>
      </c>
      <c r="K36" s="611"/>
      <c r="L36" s="611"/>
      <c r="M36" s="611"/>
      <c r="N36" s="611"/>
      <c r="O36" s="611"/>
      <c r="P36" s="608" t="s">
        <v>34</v>
      </c>
      <c r="Q36" s="612" t="s">
        <v>253</v>
      </c>
      <c r="R36" s="612"/>
      <c r="S36" s="612"/>
      <c r="T36" s="612"/>
      <c r="U36" s="612"/>
      <c r="V36" s="612"/>
    </row>
    <row xmlns:x14ac="http://schemas.microsoft.com/office/spreadsheetml/2009/9/ac" r="37" ht="50.1" customHeight="true" x14ac:dyDescent="0.2">
      <c r="B37" s="608" t="s">
        <v>35</v>
      </c>
      <c r="C37" s="613" t="s">
        <v>254</v>
      </c>
      <c r="D37" s="613"/>
      <c r="E37" s="613"/>
      <c r="F37" s="613"/>
      <c r="G37" s="613"/>
      <c r="H37" s="613"/>
      <c r="I37" s="608" t="s">
        <v>35</v>
      </c>
      <c r="J37" s="613" t="s">
        <v>255</v>
      </c>
      <c r="K37" s="613"/>
      <c r="L37" s="613"/>
      <c r="M37" s="613"/>
      <c r="N37" s="613"/>
      <c r="O37" s="613"/>
      <c r="P37" s="608" t="s">
        <v>35</v>
      </c>
      <c r="Q37" s="613" t="s">
        <v>256</v>
      </c>
      <c r="R37" s="613"/>
      <c r="S37" s="613"/>
      <c r="T37" s="613"/>
      <c r="U37" s="613"/>
      <c r="V37" s="613"/>
    </row>
    <row xmlns:x14ac="http://schemas.microsoft.com/office/spreadsheetml/2009/9/ac" r="38" ht="50.1" customHeight="true" x14ac:dyDescent="0.2">
      <c r="B38" s="608" t="s">
        <v>36</v>
      </c>
      <c r="C38" s="614" t="s">
        <v>257</v>
      </c>
      <c r="D38" s="614"/>
      <c r="E38" s="614"/>
      <c r="F38" s="614"/>
      <c r="G38" s="614"/>
      <c r="H38" s="614"/>
      <c r="I38" s="608" t="s">
        <v>36</v>
      </c>
      <c r="J38" s="614" t="s">
        <v>258</v>
      </c>
      <c r="K38" s="614"/>
      <c r="L38" s="614"/>
      <c r="M38" s="614"/>
      <c r="N38" s="614"/>
      <c r="O38" s="614"/>
      <c r="P38" s="608" t="s">
        <v>36</v>
      </c>
      <c r="Q38" s="614" t="s">
        <v>259</v>
      </c>
      <c r="R38" s="614"/>
      <c r="S38" s="614"/>
      <c r="T38" s="614"/>
      <c r="U38" s="614"/>
      <c r="V38" s="614"/>
    </row>
    <row xmlns:x14ac="http://schemas.microsoft.com/office/spreadsheetml/2009/9/ac" r="39" ht="50.1" customHeight="true" x14ac:dyDescent="0.2">
      <c r="B39" s="608" t="s">
        <v>207</v>
      </c>
      <c r="C39" s="615" t="s">
        <v>260</v>
      </c>
      <c r="D39" s="615"/>
      <c r="E39" s="615"/>
      <c r="F39" s="615"/>
      <c r="G39" s="615"/>
      <c r="H39" s="615"/>
      <c r="I39" s="608" t="s">
        <v>207</v>
      </c>
      <c r="J39" s="615" t="s">
        <v>260</v>
      </c>
      <c r="K39" s="615"/>
      <c r="L39" s="615"/>
      <c r="M39" s="615"/>
      <c r="N39" s="615"/>
      <c r="O39" s="615"/>
      <c r="P39" s="608" t="s">
        <v>207</v>
      </c>
      <c r="Q39" s="615" t="s">
        <v>260</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243</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243</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243</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2016</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2017</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t="e">
        <f ca="true">+IF(AND(ISNUMBER(OFFSET('Water Data'!$I$4,0,10*ROW('Water Data'!I1))),'Data Summary'!CH7="Yes"),100-OFFSET('Water Data'!$I$4,0,10*ROW('Water Data'!I1)),NA())</f>
        <v>#N/A</v>
      </c>
      <c r="T7" s="85" t="e">
        <f ca="true">+IF(AND(ISNUMBER(OFFSET('Water Data'!$I$6,0,10*ROW('Water Data'!I1))),'Data Summary'!CI7="Yes"),OFFSET('Water Data'!$I$6,0,10*ROW('Water Data'!I1)),NA())</f>
        <v>#N/A</v>
      </c>
      <c r="U7" s="85" t="e">
        <f ca="true">+IF(AND(ISNUMBER(OFFSET('Water Data'!$I$9,0,10*ROW('Water Data'!I1))),'Data Summary'!CJ7="Yes"),OFFSET('Water Data'!$I$9,0,10*ROW('Water Data'!I1)),NA())</f>
        <v>#N/A</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t="e">
        <f ca="true">+IF(AND(ISNUMBER(OFFSET('Sanitation Data'!$I$4,0,10*ROW('Sanitation Data'!I1))),'Data Summary'!DJ7="Yes"),100-OFFSET('Sanitation Data'!$I$4,0,10*ROW('Sanitation Data'!I1)),NA())</f>
        <v>#N/A</v>
      </c>
      <c r="AV7" s="86" t="e">
        <f ca="true">+IF(AND(ISNUMBER(OFFSET('Sanitation Data'!$I$6,0,10*ROW('Sanitation Data'!I1))),'Data Summary'!DK7="Yes"),OFFSET('Sanitation Data'!$I$6,0,10*ROW('Sanitation Data'!I1)),NA())</f>
        <v>#N/A</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t="e">
        <f ca="true">+IF(AND(ISNUMBER(OFFSET('Sanitation Data'!$I$12,0,10*ROW('Sanitation Data'!I1))),'Data Summary'!DN7="Yes"),OFFSET('Sanitation Data'!$I$12,0,10*ROW('Sanitation Data'!I1)),NA())</f>
        <v>#N/A</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t="e">
        <f ca="true">+IF(AND(ISNUMBER(OFFSET('Hygiene Data'!$I$5,0,10*ROW('Hygiene Data'!I1))),'Data Summary'!ED7="Yes"),OFFSET('Hygiene Data'!$I$5,0,10*ROW('Hygiene Data'!I1)),NA())</f>
        <v>#N/A</v>
      </c>
      <c r="BP7" s="87" t="e">
        <f ca="true">+IF(AND(ISNUMBER(OFFSET('Hygiene Data'!$I$7,0,10*ROW('Hygiene Data'!I1))),'Data Summary'!EE7="Yes"),OFFSET('Hygiene Data'!$I$7,0,10*ROW('Hygiene Data'!I1)),NA())</f>
        <v>#N/A</v>
      </c>
      <c r="BQ7" s="87" t="e">
        <f ca="true">+IF(AND(ISNUMBER(OFFSET('Hygiene Data'!$I$9,0,10*ROW('Hygiene Data'!I1))),'Data Summary'!EF7="Yes"),OFFSET('Hygiene Data'!$I$9,0,10*ROW('Hygiene Data'!I1)),NA())</f>
        <v>#N/A</v>
      </c>
    </row>
    <row xmlns:x14ac="http://schemas.microsoft.com/office/spreadsheetml/2009/9/ac" r="8" x14ac:dyDescent="0.2">
      <c r="A8" s="319" t="str">
        <f ca="true">+RIGHT('Data Summary'!A8,LEN('Data Summary'!A8)-9)</f>
        <v>UIS</v>
      </c>
      <c r="B8" s="32" t="str">
        <f ca="true">+IF(ISTEXT('Data Summary'!B8),'Data Summary'!B8,"")</f>
        <v>Other</v>
      </c>
      <c r="C8" s="318">
        <f ca="true">+VALUE('Data Summary'!C8)</f>
        <v>2018</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2019</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2020</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2021</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2022</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str">
        <f ca="true">+RIGHT('Data Summary'!A13,LEN('Data Summary'!A13)-9)</f>
        <v>UIS</v>
      </c>
      <c r="B13" s="32" t="str">
        <f ca="true">+IF(ISTEXT('Data Summary'!B13),'Data Summary'!B13,"")</f>
        <v>Other</v>
      </c>
      <c r="C13" s="318">
        <f ca="true">+VALUE('Data Summary'!C13)</f>
        <v>2023</v>
      </c>
      <c r="D13" s="85">
        <f ca="true">+IF(AND(ISNUMBER(OFFSET('Water Data'!$D$4,0,10*ROW('Water Data'!D7))),'Data Summary'!BS13="Yes"),100-OFFSET('Water Data'!$D$4,0,10*ROW('Water Data'!D7)),NA())</f>
        <v>100</v>
      </c>
      <c r="E13" s="85">
        <f ca="true">+IF(AND(ISNUMBER(OFFSET('Water Data'!$D$6,0,10*ROW('Water Data'!D7))),'Data Summary'!BT13="Yes"),OFFSET('Water Data'!$D$6,0,10*ROW('Water Data'!D7)),NA())</f>
        <v>100</v>
      </c>
      <c r="F13" s="85">
        <f ca="true">+IF(AND(ISNUMBER(OFFSET('Water Data'!$D$9,0,10*ROW('Water Data'!D7))),'Data Summary'!BU13="Yes"),OFFSET('Water Data'!$D$9,0,10*ROW('Water Data'!D7)),NA())</f>
        <v>100</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f ca="true">+IF(AND(ISNUMBER(OFFSET('Water Data'!$H$4,0,10*ROW('Water Data'!H7))),'Data Summary'!CE13="Yes"),100-OFFSET('Water Data'!$H$4,0,10*ROW('Water Data'!H7)),NA())</f>
        <v>100</v>
      </c>
      <c r="Q13" s="85">
        <f ca="true">+IF(AND(ISNUMBER(OFFSET('Water Data'!$H$6,0,10*ROW('Water Data'!H7))),'Data Summary'!CF13="Yes"),OFFSET('Water Data'!$H$6,0,10*ROW('Water Data'!H7)),NA())</f>
        <v>100</v>
      </c>
      <c r="R13" s="85">
        <f ca="true">+IF(AND(ISNUMBER(OFFSET('Water Data'!$H$9,0,10*ROW('Water Data'!H7))),'Data Summary'!CG13="Yes"),OFFSET('Water Data'!$H$9,0,10*ROW('Water Data'!H7)),NA())</f>
        <v>100</v>
      </c>
      <c r="S13" s="85">
        <f ca="true">+IF(AND(ISNUMBER(OFFSET('Water Data'!$I$4,0,10*ROW('Water Data'!I7))),'Data Summary'!CH13="Yes"),100-OFFSET('Water Data'!$I$4,0,10*ROW('Water Data'!I7)),NA())</f>
        <v>100</v>
      </c>
      <c r="T13" s="85">
        <f ca="true">+IF(AND(ISNUMBER(OFFSET('Water Data'!$I$6,0,10*ROW('Water Data'!I7))),'Data Summary'!CI13="Yes"),OFFSET('Water Data'!$I$6,0,10*ROW('Water Data'!I7)),NA())</f>
        <v>100</v>
      </c>
      <c r="U13" s="85">
        <f ca="true">+IF(AND(ISNUMBER(OFFSET('Water Data'!$I$9,0,10*ROW('Water Data'!I7))),'Data Summary'!CJ13="Yes"),OFFSET('Water Data'!$I$9,0,10*ROW('Water Data'!I7)),NA())</f>
        <v>100</v>
      </c>
      <c r="V13" s="86">
        <f ca="true">+IF(AND(ISNUMBER(OFFSET('Sanitation Data'!$D$4,0,10*ROW('Sanitation Data'!D7))),'Data Summary'!CK13="Yes"),100-OFFSET('Sanitation Data'!$D$4,0,10*ROW('Sanitation Data'!D7)),NA())</f>
        <v>100</v>
      </c>
      <c r="W13" s="86">
        <f ca="true">+IF(AND(ISNUMBER(OFFSET('Sanitation Data'!$D$6,0,10*ROW('Sanitation Data'!D7))),'Data Summary'!CL13="Yes"),OFFSET('Sanitation Data'!$D$6,0,10*ROW('Sanitation Data'!D7)),NA())</f>
        <v>100</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f ca="true">+IF(AND(ISNUMBER(OFFSET('Sanitation Data'!$D$12,0,10*ROW('Sanitation Data'!D7))),'Data Summary'!CO13="Yes"),OFFSET('Sanitation Data'!$D$12,0,10*ROW('Sanitation Data'!D7)),NA())</f>
        <v>100</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f ca="true">+IF(AND(ISNUMBER(OFFSET('Sanitation Data'!$H$4,0,10*ROW('Sanitation Data'!H7))),'Data Summary'!DE13="Yes"),100-OFFSET('Sanitation Data'!$H$4,0,10*ROW('Sanitation Data'!H7)),NA())</f>
        <v>100</v>
      </c>
      <c r="AQ13" s="86">
        <f ca="true">+IF(AND(ISNUMBER(OFFSET('Sanitation Data'!$H$6,0,10*ROW('Sanitation Data'!H7))),'Data Summary'!DF13="Yes"),OFFSET('Sanitation Data'!$H$6,0,10*ROW('Sanitation Data'!H7)),NA())</f>
        <v>100</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f ca="true">+IF(AND(ISNUMBER(OFFSET('Sanitation Data'!$H$12,0,10*ROW('Sanitation Data'!H7))),'Data Summary'!DI13="Yes"),OFFSET('Sanitation Data'!$H$12,0,10*ROW('Sanitation Data'!H7)),NA())</f>
        <v>100</v>
      </c>
      <c r="AU13" s="86">
        <f ca="true">+IF(AND(ISNUMBER(OFFSET('Sanitation Data'!$I$4,0,10*ROW('Sanitation Data'!I7))),'Data Summary'!DJ13="Yes"),100-OFFSET('Sanitation Data'!$I$4,0,10*ROW('Sanitation Data'!I7)),NA())</f>
        <v>100</v>
      </c>
      <c r="AV13" s="86">
        <f ca="true">+IF(AND(ISNUMBER(OFFSET('Sanitation Data'!$I$6,0,10*ROW('Sanitation Data'!I7))),'Data Summary'!DK13="Yes"),OFFSET('Sanitation Data'!$I$6,0,10*ROW('Sanitation Data'!I7)),NA())</f>
        <v>100</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f ca="true">+IF(AND(ISNUMBER(OFFSET('Sanitation Data'!$I$12,0,10*ROW('Sanitation Data'!I7))),'Data Summary'!DN13="Yes"),OFFSET('Sanitation Data'!$I$12,0,10*ROW('Sanitation Data'!I7)),NA())</f>
        <v>100</v>
      </c>
      <c r="AZ13" s="87">
        <f ca="true">+IF(AND(ISNUMBER(OFFSET('Hygiene Data'!$D$5,0,10*ROW('Hygiene Data'!D7))),'Data Summary'!DO13="Yes"),OFFSET('Hygiene Data'!$D$5,0,10*ROW('Hygiene Data'!D7)),NA())</f>
        <v>100</v>
      </c>
      <c r="BA13" s="87">
        <f ca="true">+IF(AND(ISNUMBER(OFFSET('Hygiene Data'!$D$7,0,10*ROW('Hygiene Data'!D7))),'Data Summary'!DP13="Yes"),OFFSET('Hygiene Data'!$D$7,0,10*ROW('Hygiene Data'!D7)),NA())</f>
        <v>100</v>
      </c>
      <c r="BB13" s="87">
        <f ca="true">+IF(AND(ISNUMBER(OFFSET('Hygiene Data'!$D$9,0,10*ROW('Hygiene Data'!D7))),'Data Summary'!DQ13="Yes"),OFFSET('Hygiene Data'!$D$9,0,10*ROW('Hygiene Data'!D7)),NA())</f>
        <v>100</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f ca="true">+IF(AND(ISNUMBER(OFFSET('Hygiene Data'!$H$5,0,10*ROW('Hygiene Data'!H7))),'Data Summary'!EA13="Yes"),OFFSET('Hygiene Data'!$H$5,0,10*ROW('Hygiene Data'!H7)),NA())</f>
        <v>100</v>
      </c>
      <c r="BM13" s="87">
        <f ca="true">+IF(AND(ISNUMBER(OFFSET('Hygiene Data'!$H$7,0,10*ROW('Hygiene Data'!H7))),'Data Summary'!EB13="Yes"),OFFSET('Hygiene Data'!$H$7,0,10*ROW('Hygiene Data'!H7)),NA())</f>
        <v>100</v>
      </c>
      <c r="BN13" s="87">
        <f ca="true">+IF(AND(ISNUMBER(OFFSET('Hygiene Data'!$H$9,0,10*ROW('Hygiene Data'!H7))),'Data Summary'!EC13="Yes"),OFFSET('Hygiene Data'!$H$9,0,10*ROW('Hygiene Data'!H7)),NA())</f>
        <v>100</v>
      </c>
      <c r="BO13" s="87">
        <f ca="true">+IF(AND(ISNUMBER(OFFSET('Hygiene Data'!$I$5,0,10*ROW('Hygiene Data'!I7))),'Data Summary'!ED13="Yes"),OFFSET('Hygiene Data'!$I$5,0,10*ROW('Hygiene Data'!I7)),NA())</f>
        <v>100</v>
      </c>
      <c r="BP13" s="87">
        <f ca="true">+IF(AND(ISNUMBER(OFFSET('Hygiene Data'!$I$7,0,10*ROW('Hygiene Data'!I7))),'Data Summary'!EE13="Yes"),OFFSET('Hygiene Data'!$I$7,0,10*ROW('Hygiene Data'!I7)),NA())</f>
        <v>100</v>
      </c>
      <c r="BQ13" s="87">
        <f ca="true">+IF(AND(ISNUMBER(OFFSET('Hygiene Data'!$I$9,0,10*ROW('Hygiene Data'!I7))),'Data Summary'!EF13="Yes"),OFFSET('Hygiene Data'!$I$9,0,10*ROW('Hygiene Data'!I7)),NA())</f>
        <v>100</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9C573-CBA0-45AA-B7F5-F31AF6C41049}">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180</v>
      </c>
      <c r="B14" s="9">
        <v>2000</v>
      </c>
      <c r="C14" s="168" t="s">
        <v>7</v>
      </c>
      <c r="D14" s="9">
        <v>4258</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180</v>
      </c>
      <c r="B15" s="9">
        <v>2001</v>
      </c>
      <c r="C15" s="168" t="s">
        <v>7</v>
      </c>
      <c r="D15" s="9">
        <v>4379</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180</v>
      </c>
      <c r="B16" s="9">
        <v>2002</v>
      </c>
      <c r="C16" s="168" t="s">
        <v>7</v>
      </c>
      <c r="D16" s="9">
        <v>4422</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180</v>
      </c>
      <c r="B17" s="9">
        <v>2003</v>
      </c>
      <c r="C17" s="168" t="s">
        <v>7</v>
      </c>
      <c r="D17" s="9">
        <v>4465</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180</v>
      </c>
      <c r="B18" s="9">
        <v>2004</v>
      </c>
      <c r="C18" s="168" t="s">
        <v>7</v>
      </c>
      <c r="D18" s="9">
        <v>4508</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180</v>
      </c>
      <c r="B19" s="9">
        <v>2005</v>
      </c>
      <c r="C19" s="168" t="s">
        <v>7</v>
      </c>
      <c r="D19" s="9">
        <v>4550</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180</v>
      </c>
      <c r="B20" s="9">
        <v>2006</v>
      </c>
      <c r="C20" s="168" t="s">
        <v>7</v>
      </c>
      <c r="D20" s="9">
        <v>4593</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180</v>
      </c>
      <c r="B21" s="9">
        <v>2007</v>
      </c>
      <c r="C21" s="168" t="s">
        <v>7</v>
      </c>
      <c r="D21" s="9">
        <v>4636</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180</v>
      </c>
      <c r="B22" s="9">
        <v>2008</v>
      </c>
      <c r="C22" s="168" t="s">
        <v>7</v>
      </c>
      <c r="D22" s="9">
        <v>4835</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180</v>
      </c>
      <c r="B23" s="9">
        <v>2009</v>
      </c>
      <c r="C23" s="168" t="s">
        <v>7</v>
      </c>
      <c r="D23" s="9">
        <v>4722</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180</v>
      </c>
      <c r="B24" s="9">
        <v>2010</v>
      </c>
      <c r="C24" s="168" t="s">
        <v>7</v>
      </c>
      <c r="D24" s="9">
        <v>4765</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180</v>
      </c>
      <c r="B25" s="9">
        <v>2011</v>
      </c>
      <c r="C25" s="168" t="s">
        <v>7</v>
      </c>
      <c r="D25" s="9">
        <v>4808</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180</v>
      </c>
      <c r="B26" s="9">
        <v>2012</v>
      </c>
      <c r="C26" s="168" t="s">
        <v>7</v>
      </c>
      <c r="D26" s="9">
        <v>4851</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180</v>
      </c>
      <c r="B27" s="9">
        <v>2013</v>
      </c>
      <c r="C27" s="168" t="s">
        <v>7</v>
      </c>
      <c r="D27" s="9">
        <v>4893</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180</v>
      </c>
      <c r="B28" s="9">
        <v>2014</v>
      </c>
      <c r="C28" s="168" t="s">
        <v>7</v>
      </c>
      <c r="D28" s="9">
        <v>4936</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180</v>
      </c>
      <c r="B29" s="9">
        <v>2015</v>
      </c>
      <c r="C29" s="168" t="s">
        <v>7</v>
      </c>
      <c r="D29" s="9">
        <v>4979</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180</v>
      </c>
      <c r="B30" s="9">
        <v>2016</v>
      </c>
      <c r="C30" s="168" t="s">
        <v>7</v>
      </c>
      <c r="D30" s="9">
        <v>4944</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180</v>
      </c>
      <c r="B31" s="9">
        <v>2017</v>
      </c>
      <c r="C31" s="168" t="s">
        <v>7</v>
      </c>
      <c r="D31" s="9">
        <v>5065</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180</v>
      </c>
      <c r="B32" s="9">
        <v>2018</v>
      </c>
      <c r="C32" s="168" t="s">
        <v>7</v>
      </c>
      <c r="D32" s="9">
        <v>5108</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180</v>
      </c>
      <c r="B33" s="9">
        <v>2019</v>
      </c>
      <c r="C33" s="168" t="s">
        <v>7</v>
      </c>
      <c r="D33" s="9">
        <v>5108</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180</v>
      </c>
      <c r="B34" s="9">
        <v>2020</v>
      </c>
      <c r="C34" s="168" t="s">
        <v>7</v>
      </c>
      <c r="D34" s="9">
        <v>5108</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180</v>
      </c>
      <c r="B35" s="9">
        <v>2021</v>
      </c>
      <c r="C35" s="168" t="s">
        <v>7</v>
      </c>
      <c r="D35" s="9">
        <v>5108</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180</v>
      </c>
      <c r="B36" s="9">
        <v>2022</v>
      </c>
      <c r="C36" s="168" t="s">
        <v>7</v>
      </c>
      <c r="D36" s="9">
        <v>5108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180</v>
      </c>
      <c r="B37" s="9">
        <v>2023</v>
      </c>
      <c r="C37" s="168" t="s">
        <v>7</v>
      </c>
      <c r="D37" s="9">
        <v>5108</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180</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180</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180</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180</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180</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180</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180</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180</v>
      </c>
      <c r="B45" s="9">
        <v>2000</v>
      </c>
      <c r="C45" s="168" t="s">
        <v>1</v>
      </c>
      <c r="D45" s="9">
        <v>4258</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180</v>
      </c>
      <c r="B46" s="9">
        <v>2001</v>
      </c>
      <c r="C46" s="168" t="s">
        <v>1</v>
      </c>
      <c r="D46" s="9">
        <v>4379</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180</v>
      </c>
      <c r="B47" s="9">
        <v>2002</v>
      </c>
      <c r="C47" s="168" t="s">
        <v>1</v>
      </c>
      <c r="D47" s="9">
        <v>4422</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180</v>
      </c>
      <c r="B48" s="9">
        <v>2003</v>
      </c>
      <c r="C48" s="168" t="s">
        <v>1</v>
      </c>
      <c r="D48" s="9">
        <v>4465</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180</v>
      </c>
      <c r="B49" s="9">
        <v>2004</v>
      </c>
      <c r="C49" s="168" t="s">
        <v>1</v>
      </c>
      <c r="D49" s="9">
        <v>4508</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180</v>
      </c>
      <c r="B50" s="9">
        <v>2005</v>
      </c>
      <c r="C50" s="168" t="s">
        <v>1</v>
      </c>
      <c r="D50" s="9">
        <v>4550</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180</v>
      </c>
      <c r="B51" s="9">
        <v>2006</v>
      </c>
      <c r="C51" s="168" t="s">
        <v>1</v>
      </c>
      <c r="D51" s="9">
        <v>4593</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180</v>
      </c>
      <c r="B52" s="9">
        <v>2007</v>
      </c>
      <c r="C52" s="168" t="s">
        <v>1</v>
      </c>
      <c r="D52" s="9">
        <v>4636</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180</v>
      </c>
      <c r="B53" s="9">
        <v>2008</v>
      </c>
      <c r="C53" s="168" t="s">
        <v>1</v>
      </c>
      <c r="D53" s="9">
        <v>4835</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180</v>
      </c>
      <c r="B54" s="9">
        <v>2009</v>
      </c>
      <c r="C54" s="168" t="s">
        <v>1</v>
      </c>
      <c r="D54" s="9">
        <v>4722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180</v>
      </c>
      <c r="B55" s="9">
        <v>2010</v>
      </c>
      <c r="C55" s="168" t="s">
        <v>1</v>
      </c>
      <c r="D55" s="9">
        <v>4765</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180</v>
      </c>
      <c r="B56" s="9">
        <v>2011</v>
      </c>
      <c r="C56" s="168" t="s">
        <v>1</v>
      </c>
      <c r="D56" s="9">
        <v>4808</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180</v>
      </c>
      <c r="B57" s="9">
        <v>2012</v>
      </c>
      <c r="C57" s="168" t="s">
        <v>1</v>
      </c>
      <c r="D57" s="9">
        <v>4851</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180</v>
      </c>
      <c r="B58" s="9">
        <v>2013</v>
      </c>
      <c r="C58" s="168" t="s">
        <v>1</v>
      </c>
      <c r="D58" s="9">
        <v>4893</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180</v>
      </c>
      <c r="B59" s="9">
        <v>2014</v>
      </c>
      <c r="C59" s="168" t="s">
        <v>1</v>
      </c>
      <c r="D59" s="9">
        <v>4936</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180</v>
      </c>
      <c r="B60" s="9">
        <v>2015</v>
      </c>
      <c r="C60" s="168" t="s">
        <v>1</v>
      </c>
      <c r="D60" s="9">
        <v>4979</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180</v>
      </c>
      <c r="B61" s="9">
        <v>2016</v>
      </c>
      <c r="C61" s="168" t="s">
        <v>1</v>
      </c>
      <c r="D61" s="9">
        <v>4944</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180</v>
      </c>
      <c r="B62" s="9">
        <v>2017</v>
      </c>
      <c r="C62" s="168" t="s">
        <v>1</v>
      </c>
      <c r="D62" s="9">
        <v>5065</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180</v>
      </c>
      <c r="B63" s="9">
        <v>2018</v>
      </c>
      <c r="C63" s="168" t="s">
        <v>1</v>
      </c>
      <c r="D63" s="9">
        <v>5108</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180</v>
      </c>
      <c r="B64" s="9">
        <v>2019</v>
      </c>
      <c r="C64" s="168" t="s">
        <v>1</v>
      </c>
      <c r="D64" s="9">
        <v>5108</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180</v>
      </c>
      <c r="B65" s="9">
        <v>2020</v>
      </c>
      <c r="C65" s="168" t="s">
        <v>1</v>
      </c>
      <c r="D65" s="9">
        <v>5108</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180</v>
      </c>
      <c r="B66" s="9">
        <v>2021</v>
      </c>
      <c r="C66" s="168" t="s">
        <v>1</v>
      </c>
      <c r="D66" s="9">
        <v>5108</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180</v>
      </c>
      <c r="B67" s="9">
        <v>2022</v>
      </c>
      <c r="C67" s="168" t="s">
        <v>1</v>
      </c>
      <c r="D67" s="9">
        <v>5108</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180</v>
      </c>
      <c r="B68" s="9">
        <v>2023</v>
      </c>
      <c r="C68" s="168" t="s">
        <v>1</v>
      </c>
      <c r="D68" s="9">
        <v>5108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180</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180</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180</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180</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180</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180</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180</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180</v>
      </c>
      <c r="B76" s="9">
        <v>2000</v>
      </c>
      <c r="C76" s="168" t="s">
        <v>2</v>
      </c>
      <c r="D76" s="9">
        <v>0</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180</v>
      </c>
      <c r="B77" s="9">
        <v>2001</v>
      </c>
      <c r="C77" s="168" t="s">
        <v>2</v>
      </c>
      <c r="D77" s="9">
        <v>0</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180</v>
      </c>
      <c r="B78" s="9">
        <v>2002</v>
      </c>
      <c r="C78" s="168" t="s">
        <v>2</v>
      </c>
      <c r="D78" s="9">
        <v>0</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180</v>
      </c>
      <c r="B79" s="9">
        <v>2003</v>
      </c>
      <c r="C79" s="168" t="s">
        <v>2</v>
      </c>
      <c r="D79" s="9">
        <v>0</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180</v>
      </c>
      <c r="B80" s="9">
        <v>2004</v>
      </c>
      <c r="C80" s="168" t="s">
        <v>2</v>
      </c>
      <c r="D80" s="9">
        <v>0</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180</v>
      </c>
      <c r="B81" s="9">
        <v>2005</v>
      </c>
      <c r="C81" s="168" t="s">
        <v>2</v>
      </c>
      <c r="D81" s="9">
        <v>0</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180</v>
      </c>
      <c r="B82" s="9">
        <v>2006</v>
      </c>
      <c r="C82" s="168" t="s">
        <v>2</v>
      </c>
      <c r="D82" s="9">
        <v>0</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180</v>
      </c>
      <c r="B83" s="9">
        <v>2007</v>
      </c>
      <c r="C83" s="168" t="s">
        <v>2</v>
      </c>
      <c r="D83" s="9">
        <v>0</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180</v>
      </c>
      <c r="B84" s="9">
        <v>2008</v>
      </c>
      <c r="C84" s="168" t="s">
        <v>2</v>
      </c>
      <c r="D84" s="9">
        <v>0</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180</v>
      </c>
      <c r="B85" s="9">
        <v>2009</v>
      </c>
      <c r="C85" s="168" t="s">
        <v>2</v>
      </c>
      <c r="D85" s="9">
        <v>0</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180</v>
      </c>
      <c r="B86" s="9">
        <v>2010</v>
      </c>
      <c r="C86" s="168" t="s">
        <v>2</v>
      </c>
      <c r="D86" s="9">
        <v>0</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180</v>
      </c>
      <c r="B87" s="9">
        <v>2011</v>
      </c>
      <c r="C87" s="168" t="s">
        <v>2</v>
      </c>
      <c r="D87" s="9">
        <v>0</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180</v>
      </c>
      <c r="B88" s="9">
        <v>2012</v>
      </c>
      <c r="C88" s="168" t="s">
        <v>2</v>
      </c>
      <c r="D88" s="9">
        <v>0</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180</v>
      </c>
      <c r="B89" s="9">
        <v>2013</v>
      </c>
      <c r="C89" s="168" t="s">
        <v>2</v>
      </c>
      <c r="D89" s="9">
        <v>0</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180</v>
      </c>
      <c r="B90" s="9">
        <v>2014</v>
      </c>
      <c r="C90" s="168" t="s">
        <v>2</v>
      </c>
      <c r="D90" s="9">
        <v>0</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180</v>
      </c>
      <c r="B91" s="9">
        <v>2015</v>
      </c>
      <c r="C91" s="168" t="s">
        <v>2</v>
      </c>
      <c r="D91" s="9">
        <v>0</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180</v>
      </c>
      <c r="B92" s="9">
        <v>2016</v>
      </c>
      <c r="C92" s="168" t="s">
        <v>2</v>
      </c>
      <c r="D92" s="9">
        <v>0</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180</v>
      </c>
      <c r="B93" s="9">
        <v>2017</v>
      </c>
      <c r="C93" s="168" t="s">
        <v>2</v>
      </c>
      <c r="D93" s="9">
        <v>0</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180</v>
      </c>
      <c r="B94" s="9">
        <v>2018</v>
      </c>
      <c r="C94" s="168" t="s">
        <v>2</v>
      </c>
      <c r="D94" s="9">
        <v>0</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180</v>
      </c>
      <c r="B95" s="9">
        <v>2019</v>
      </c>
      <c r="C95" s="168" t="s">
        <v>2</v>
      </c>
      <c r="D95" s="9">
        <v>0</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180</v>
      </c>
      <c r="B96" s="9">
        <v>2020</v>
      </c>
      <c r="C96" s="168" t="s">
        <v>2</v>
      </c>
      <c r="D96" s="9">
        <v>0</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180</v>
      </c>
      <c r="B97" s="9">
        <v>2021</v>
      </c>
      <c r="C97" s="168" t="s">
        <v>2</v>
      </c>
      <c r="D97" s="9">
        <v>0</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180</v>
      </c>
      <c r="B98" s="9">
        <v>2022</v>
      </c>
      <c r="C98" s="168" t="s">
        <v>2</v>
      </c>
      <c r="D98" s="9">
        <v>0</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180</v>
      </c>
      <c r="B99" s="9">
        <v>2023</v>
      </c>
      <c r="C99" s="168" t="s">
        <v>2</v>
      </c>
      <c r="D99" s="9">
        <v>0</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180</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180</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180</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180</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180</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180</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180</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180</v>
      </c>
      <c r="B107" s="9">
        <v>2000</v>
      </c>
      <c r="C107" s="168" t="s">
        <v>16</v>
      </c>
      <c r="D107" s="9">
        <v>882</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180</v>
      </c>
      <c r="B108" s="9">
        <v>2001</v>
      </c>
      <c r="C108" s="168" t="s">
        <v>16</v>
      </c>
      <c r="D108" s="9">
        <v>898</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180</v>
      </c>
      <c r="B109" s="9">
        <v>2002</v>
      </c>
      <c r="C109" s="168" t="s">
        <v>16</v>
      </c>
      <c r="D109" s="9">
        <v>901</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180</v>
      </c>
      <c r="B110" s="9">
        <v>2003</v>
      </c>
      <c r="C110" s="170" t="s">
        <v>16</v>
      </c>
      <c r="D110" s="9">
        <v>904</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180</v>
      </c>
      <c r="B111" s="9">
        <v>2004</v>
      </c>
      <c r="C111" s="170" t="s">
        <v>16</v>
      </c>
      <c r="D111" s="9">
        <v>908</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180</v>
      </c>
      <c r="B112" s="9">
        <v>2005</v>
      </c>
      <c r="C112" s="170" t="s">
        <v>16</v>
      </c>
      <c r="D112" s="9">
        <v>911</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180</v>
      </c>
      <c r="B113" s="9">
        <v>2006</v>
      </c>
      <c r="C113" s="170" t="s">
        <v>16</v>
      </c>
      <c r="D113" s="9">
        <v>915</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180</v>
      </c>
      <c r="B114" s="9">
        <v>2007</v>
      </c>
      <c r="C114" s="170" t="s">
        <v>16</v>
      </c>
      <c r="D114" s="9">
        <v>918</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180</v>
      </c>
      <c r="B115" s="9">
        <v>2008</v>
      </c>
      <c r="C115" s="170" t="s">
        <v>16</v>
      </c>
      <c r="D115" s="9">
        <v>946</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180</v>
      </c>
      <c r="B116" s="9">
        <v>2009</v>
      </c>
      <c r="C116" s="172" t="s">
        <v>16</v>
      </c>
      <c r="D116" s="9">
        <v>925</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180</v>
      </c>
      <c r="B117" s="9">
        <v>2010</v>
      </c>
      <c r="C117" s="172" t="s">
        <v>16</v>
      </c>
      <c r="D117" s="9">
        <v>929</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180</v>
      </c>
      <c r="B118" s="9">
        <v>2011</v>
      </c>
      <c r="C118" s="172" t="s">
        <v>16</v>
      </c>
      <c r="D118" s="9">
        <v>932</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180</v>
      </c>
      <c r="B119" s="9">
        <v>2012</v>
      </c>
      <c r="C119" s="172" t="s">
        <v>16</v>
      </c>
      <c r="D119" s="9">
        <v>935</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180</v>
      </c>
      <c r="B120" s="9">
        <v>2013</v>
      </c>
      <c r="C120" s="172" t="s">
        <v>16</v>
      </c>
      <c r="D120" s="9">
        <v>939</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180</v>
      </c>
      <c r="B121" s="9">
        <v>2014</v>
      </c>
      <c r="C121" s="172" t="s">
        <v>16</v>
      </c>
      <c r="D121" s="9">
        <v>942</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180</v>
      </c>
      <c r="B122" s="9">
        <v>2015</v>
      </c>
      <c r="C122" s="172" t="s">
        <v>16</v>
      </c>
      <c r="D122" s="9">
        <v>946</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180</v>
      </c>
      <c r="B123" s="9">
        <v>2016</v>
      </c>
      <c r="C123" s="172" t="s">
        <v>16</v>
      </c>
      <c r="D123" s="9">
        <v>937</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180</v>
      </c>
      <c r="B124" s="9">
        <v>2017</v>
      </c>
      <c r="C124" s="172" t="s">
        <v>16</v>
      </c>
      <c r="D124" s="9">
        <v>953</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180</v>
      </c>
      <c r="B125" s="9">
        <v>2018</v>
      </c>
      <c r="C125" s="172" t="s">
        <v>16</v>
      </c>
      <c r="D125" s="9">
        <v>956</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180</v>
      </c>
      <c r="B126" s="9">
        <v>2019</v>
      </c>
      <c r="C126" s="172" t="s">
        <v>16</v>
      </c>
      <c r="D126" s="9">
        <v>956</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180</v>
      </c>
      <c r="B127" s="9">
        <v>2020</v>
      </c>
      <c r="C127" s="172" t="s">
        <v>16</v>
      </c>
      <c r="D127" s="9">
        <v>956</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180</v>
      </c>
      <c r="B128" s="9">
        <v>2021</v>
      </c>
      <c r="C128" s="172" t="s">
        <v>16</v>
      </c>
      <c r="D128" s="9">
        <v>956</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180</v>
      </c>
      <c r="B129" s="9">
        <v>2022</v>
      </c>
      <c r="C129" s="172" t="s">
        <v>16</v>
      </c>
      <c r="D129" s="9">
        <v>956</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180</v>
      </c>
      <c r="B130" s="9">
        <v>2023</v>
      </c>
      <c r="C130" s="172" t="s">
        <v>16</v>
      </c>
      <c r="D130" s="9">
        <v>956</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180</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180</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180</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180</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180</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180</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180</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180</v>
      </c>
      <c r="B138" s="9">
        <v>2000</v>
      </c>
      <c r="C138" s="172" t="s">
        <v>17</v>
      </c>
      <c r="D138" s="9">
        <v>1471</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180</v>
      </c>
      <c r="B139" s="9">
        <v>2001</v>
      </c>
      <c r="C139" s="172" t="s">
        <v>17</v>
      </c>
      <c r="D139" s="9">
        <v>1514</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180</v>
      </c>
      <c r="B140" s="9">
        <v>2002</v>
      </c>
      <c r="C140" s="172" t="s">
        <v>17</v>
      </c>
      <c r="D140" s="9">
        <v>1521</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180</v>
      </c>
      <c r="B141" s="9">
        <v>2003</v>
      </c>
      <c r="C141" s="172" t="s">
        <v>17</v>
      </c>
      <c r="D141" s="9">
        <v>1527</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180</v>
      </c>
      <c r="B142" s="9">
        <v>2004</v>
      </c>
      <c r="C142" s="172" t="s">
        <v>17</v>
      </c>
      <c r="D142" s="9">
        <v>1534</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180</v>
      </c>
      <c r="B143" s="9">
        <v>2005</v>
      </c>
      <c r="C143" s="172" t="s">
        <v>17</v>
      </c>
      <c r="D143" s="9">
        <v>1541</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180</v>
      </c>
      <c r="B144" s="9">
        <v>2006</v>
      </c>
      <c r="C144" s="172" t="s">
        <v>17</v>
      </c>
      <c r="D144" s="9">
        <v>1548</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180</v>
      </c>
      <c r="B145" s="9">
        <v>2007</v>
      </c>
      <c r="C145" s="172" t="s">
        <v>17</v>
      </c>
      <c r="D145" s="9">
        <v>1554</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180</v>
      </c>
      <c r="B146" s="9">
        <v>2008</v>
      </c>
      <c r="C146" s="172" t="s">
        <v>17</v>
      </c>
      <c r="D146" s="9">
        <v>1633</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180</v>
      </c>
      <c r="B147" s="9">
        <v>2009</v>
      </c>
      <c r="C147" s="172" t="s">
        <v>17</v>
      </c>
      <c r="D147" s="9">
        <v>1568</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180</v>
      </c>
      <c r="B148" s="9">
        <v>2010</v>
      </c>
      <c r="C148" s="172" t="s">
        <v>17</v>
      </c>
      <c r="D148" s="9">
        <v>1575</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180</v>
      </c>
      <c r="B149" s="9">
        <v>2011</v>
      </c>
      <c r="C149" s="172" t="s">
        <v>17</v>
      </c>
      <c r="D149" s="9">
        <v>1581</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180</v>
      </c>
      <c r="B150" s="9">
        <v>2012</v>
      </c>
      <c r="C150" s="172" t="s">
        <v>17</v>
      </c>
      <c r="D150" s="9">
        <v>1588</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180</v>
      </c>
      <c r="B151" s="9">
        <v>2013</v>
      </c>
      <c r="C151" s="172" t="s">
        <v>17</v>
      </c>
      <c r="D151" s="9">
        <v>1595</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180</v>
      </c>
      <c r="B152" s="9">
        <v>2014</v>
      </c>
      <c r="C152" s="172" t="s">
        <v>17</v>
      </c>
      <c r="D152" s="9">
        <v>1602</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180</v>
      </c>
      <c r="B153" s="9">
        <v>2015</v>
      </c>
      <c r="C153" s="172" t="s">
        <v>17</v>
      </c>
      <c r="D153" s="9">
        <v>1608</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180</v>
      </c>
      <c r="B154" s="9">
        <v>2016</v>
      </c>
      <c r="C154" s="172" t="s">
        <v>17</v>
      </c>
      <c r="D154" s="9">
        <v>1579</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180</v>
      </c>
      <c r="B155" s="9">
        <v>2017</v>
      </c>
      <c r="C155" s="172" t="s">
        <v>17</v>
      </c>
      <c r="D155" s="9">
        <v>1622</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180</v>
      </c>
      <c r="B156" s="9">
        <v>2018</v>
      </c>
      <c r="C156" s="172" t="s">
        <v>17</v>
      </c>
      <c r="D156" s="9">
        <v>1629</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180</v>
      </c>
      <c r="B157" s="9">
        <v>2019</v>
      </c>
      <c r="C157" s="172" t="s">
        <v>17</v>
      </c>
      <c r="D157" s="9">
        <v>1629</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180</v>
      </c>
      <c r="B158" s="9">
        <v>2020</v>
      </c>
      <c r="C158" s="172" t="s">
        <v>17</v>
      </c>
      <c r="D158" s="9">
        <v>1629</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180</v>
      </c>
      <c r="B159" s="9">
        <v>2021</v>
      </c>
      <c r="C159" s="172" t="s">
        <v>17</v>
      </c>
      <c r="D159" s="9">
        <v>1629</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180</v>
      </c>
      <c r="B160" s="9">
        <v>2022</v>
      </c>
      <c r="C160" s="172" t="s">
        <v>17</v>
      </c>
      <c r="D160" s="9">
        <v>1629</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180</v>
      </c>
      <c r="B161" s="9">
        <v>2023</v>
      </c>
      <c r="C161" s="172" t="s">
        <v>17</v>
      </c>
      <c r="D161" s="9">
        <v>1629</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180</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180</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180</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180</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180</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180</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180</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180</v>
      </c>
      <c r="B169" s="9">
        <v>2000</v>
      </c>
      <c r="C169" s="173" t="s">
        <v>18</v>
      </c>
      <c r="D169" s="9">
        <v>1905</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180</v>
      </c>
      <c r="B170" s="9">
        <v>2001</v>
      </c>
      <c r="C170" s="173" t="s">
        <v>18</v>
      </c>
      <c r="D170" s="9">
        <v>1968</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180</v>
      </c>
      <c r="B171" s="9">
        <v>2002</v>
      </c>
      <c r="C171" s="173" t="s">
        <v>18</v>
      </c>
      <c r="D171" s="9">
        <v>2000</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180</v>
      </c>
      <c r="B172" s="9">
        <v>2003</v>
      </c>
      <c r="C172" s="173" t="s">
        <v>18</v>
      </c>
      <c r="D172" s="9">
        <v>2033</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180</v>
      </c>
      <c r="B173" s="9">
        <v>2004</v>
      </c>
      <c r="C173" s="173" t="s">
        <v>18</v>
      </c>
      <c r="D173" s="9">
        <v>2066</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180</v>
      </c>
      <c r="B174" s="9">
        <v>2005</v>
      </c>
      <c r="C174" s="173" t="s">
        <v>18</v>
      </c>
      <c r="D174" s="9">
        <v>2098</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180</v>
      </c>
      <c r="B175" s="9">
        <v>2006</v>
      </c>
      <c r="C175" s="173" t="s">
        <v>18</v>
      </c>
      <c r="D175" s="9">
        <v>2131</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180</v>
      </c>
      <c r="B176" s="9">
        <v>2007</v>
      </c>
      <c r="C176" s="173" t="s">
        <v>18</v>
      </c>
      <c r="D176" s="9">
        <v>2164</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180</v>
      </c>
      <c r="B177" s="9">
        <v>2008</v>
      </c>
      <c r="C177" s="173" t="s">
        <v>18</v>
      </c>
      <c r="D177" s="9">
        <v>2256</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180</v>
      </c>
      <c r="B178" s="9">
        <v>2009</v>
      </c>
      <c r="C178" s="173" t="s">
        <v>18</v>
      </c>
      <c r="D178" s="9">
        <v>2229</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180</v>
      </c>
      <c r="B179" s="9">
        <v>2010</v>
      </c>
      <c r="C179" s="173" t="s">
        <v>18</v>
      </c>
      <c r="D179" s="9">
        <v>2262</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180</v>
      </c>
      <c r="B180" s="9">
        <v>2011</v>
      </c>
      <c r="C180" s="173" t="s">
        <v>18</v>
      </c>
      <c r="D180" s="9">
        <v>2294</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180</v>
      </c>
      <c r="B181" s="9">
        <v>2012</v>
      </c>
      <c r="C181" s="173" t="s">
        <v>18</v>
      </c>
      <c r="D181" s="9">
        <v>2327</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180</v>
      </c>
      <c r="B182" s="9">
        <v>2013</v>
      </c>
      <c r="C182" s="173" t="s">
        <v>18</v>
      </c>
      <c r="D182" s="9">
        <v>2360</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180</v>
      </c>
      <c r="B183" s="9">
        <v>2014</v>
      </c>
      <c r="C183" s="173" t="s">
        <v>18</v>
      </c>
      <c r="D183" s="9">
        <v>2392</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180</v>
      </c>
      <c r="B184" s="9">
        <v>2015</v>
      </c>
      <c r="C184" s="173" t="s">
        <v>18</v>
      </c>
      <c r="D184" s="9">
        <v>2425</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180</v>
      </c>
      <c r="B185" s="9">
        <v>2016</v>
      </c>
      <c r="C185" s="173" t="s">
        <v>18</v>
      </c>
      <c r="D185" s="9">
        <v>2428</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180</v>
      </c>
      <c r="B186" s="9">
        <v>2017</v>
      </c>
      <c r="C186" s="173" t="s">
        <v>18</v>
      </c>
      <c r="D186" s="9">
        <v>2491</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180</v>
      </c>
      <c r="B187" s="9">
        <v>2018</v>
      </c>
      <c r="C187" s="173" t="s">
        <v>18</v>
      </c>
      <c r="D187" s="9">
        <v>2523</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180</v>
      </c>
      <c r="B188" s="9">
        <v>2019</v>
      </c>
      <c r="C188" s="173" t="s">
        <v>18</v>
      </c>
      <c r="D188" s="9">
        <v>2523</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180</v>
      </c>
      <c r="B189" s="9">
        <v>2020</v>
      </c>
      <c r="C189" s="173" t="s">
        <v>18</v>
      </c>
      <c r="D189" s="9">
        <v>2523</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180</v>
      </c>
      <c r="B190" s="9">
        <v>2021</v>
      </c>
      <c r="C190" s="173" t="s">
        <v>18</v>
      </c>
      <c r="D190" s="9">
        <v>2523</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180</v>
      </c>
      <c r="B191" s="9">
        <v>2022</v>
      </c>
      <c r="C191" s="173" t="s">
        <v>18</v>
      </c>
      <c r="D191" s="9">
        <v>2523</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180</v>
      </c>
      <c r="B192" s="9">
        <v>2023</v>
      </c>
      <c r="C192" s="173" t="s">
        <v>18</v>
      </c>
      <c r="D192" s="9">
        <v>2523</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180</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180</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180</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180</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180</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180</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180</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85306-8D4A-46CD-AA6F-7A9B8CBCD0A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244</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Monaco</v>
      </c>
      <c r="B4" s="321">
        <f>IF(ISBLANK(Regressions!B14), " ", Regressions!B14)</f>
        <v>2000</v>
      </c>
      <c r="C4" s="199" t="str">
        <f>IF(ISBLANK(Regressions!C14), " ", Regressions!C14)</f>
        <v>National</v>
      </c>
      <c r="D4" s="322">
        <f>IF(ISBLANK(Regressions!D14), " ", Regressions!D14)</f>
        <v>4258</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Monaco</v>
      </c>
      <c r="B5" s="321">
        <f>IF(ISBLANK(Regressions!B15), " ", Regressions!B15)</f>
        <v>2001</v>
      </c>
      <c r="C5" s="326" t="str">
        <f>IF(ISBLANK(Regressions!C15), " ", Regressions!C15)</f>
        <v>National</v>
      </c>
      <c r="D5" s="322">
        <f>IF(ISBLANK(Regressions!D15), " ", Regressions!D15)</f>
        <v>4379</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Monaco</v>
      </c>
      <c r="B6" s="321">
        <f>IF(ISBLANK(Regressions!B16), " ", Regressions!B16)</f>
        <v>2002</v>
      </c>
      <c r="C6" s="326" t="str">
        <f>IF(ISBLANK(Regressions!C16), " ", Regressions!C16)</f>
        <v>National</v>
      </c>
      <c r="D6" s="322">
        <f>IF(ISBLANK(Regressions!D16), " ", Regressions!D16)</f>
        <v>4422</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Monaco</v>
      </c>
      <c r="B7" s="321">
        <f>IF(ISBLANK(Regressions!B17), " ", Regressions!B17)</f>
        <v>2003</v>
      </c>
      <c r="C7" s="326" t="str">
        <f>IF(ISBLANK(Regressions!C17), " ", Regressions!C17)</f>
        <v>National</v>
      </c>
      <c r="D7" s="322">
        <f>IF(ISBLANK(Regressions!D17), " ", Regressions!D17)</f>
        <v>4465</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Monaco</v>
      </c>
      <c r="B8" s="321">
        <f>IF(ISBLANK(Regressions!B18), " ", Regressions!B18)</f>
        <v>2004</v>
      </c>
      <c r="C8" s="326" t="str">
        <f>IF(ISBLANK(Regressions!C18), " ", Regressions!C18)</f>
        <v>National</v>
      </c>
      <c r="D8" s="322">
        <f>IF(ISBLANK(Regressions!D18), " ", Regressions!D18)</f>
        <v>4508</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Monaco</v>
      </c>
      <c r="B9" s="321">
        <f>IF(ISBLANK(Regressions!B19), " ", Regressions!B19)</f>
        <v>2005</v>
      </c>
      <c r="C9" s="326" t="str">
        <f>IF(ISBLANK(Regressions!C19), " ", Regressions!C19)</f>
        <v>National</v>
      </c>
      <c r="D9" s="322">
        <f>IF(ISBLANK(Regressions!D19), " ", Regressions!D19)</f>
        <v>4550</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Monaco</v>
      </c>
      <c r="B10" s="321">
        <f>IF(ISBLANK(Regressions!B20), " ", Regressions!B20)</f>
        <v>2006</v>
      </c>
      <c r="C10" s="326" t="str">
        <f>IF(ISBLANK(Regressions!C20), " ", Regressions!C20)</f>
        <v>National</v>
      </c>
      <c r="D10" s="322">
        <f>IF(ISBLANK(Regressions!D20), " ", Regressions!D20)</f>
        <v>4593</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Monaco</v>
      </c>
      <c r="B11" s="321">
        <f>IF(ISBLANK(Regressions!B21), " ", Regressions!B21)</f>
        <v>2007</v>
      </c>
      <c r="C11" s="326" t="str">
        <f>IF(ISBLANK(Regressions!C21), " ", Regressions!C21)</f>
        <v>National</v>
      </c>
      <c r="D11" s="322">
        <f>IF(ISBLANK(Regressions!D21), " ", Regressions!D21)</f>
        <v>4636</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Monaco</v>
      </c>
      <c r="B12" s="321">
        <f>IF(ISBLANK(Regressions!B22), " ", Regressions!B22)</f>
        <v>2008</v>
      </c>
      <c r="C12" s="326" t="str">
        <f>IF(ISBLANK(Regressions!C22), " ", Regressions!C22)</f>
        <v>National</v>
      </c>
      <c r="D12" s="322">
        <f>IF(ISBLANK(Regressions!D22), " ", Regressions!D22)</f>
        <v>4835</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Monaco</v>
      </c>
      <c r="B13" s="321">
        <f>IF(ISBLANK(Regressions!B23), " ", Regressions!B23)</f>
        <v>2009</v>
      </c>
      <c r="C13" s="326" t="str">
        <f>IF(ISBLANK(Regressions!C23), " ", Regressions!C23)</f>
        <v>National</v>
      </c>
      <c r="D13" s="322">
        <f>IF(ISBLANK(Regressions!D23), " ", Regressions!D23)</f>
        <v>4722</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Monaco</v>
      </c>
      <c r="B14" s="321">
        <f>IF(ISBLANK(Regressions!B24), " ", Regressions!B24)</f>
        <v>2010</v>
      </c>
      <c r="C14" s="326" t="str">
        <f>IF(ISBLANK(Regressions!C24), " ", Regressions!C24)</f>
        <v>National</v>
      </c>
      <c r="D14" s="322">
        <f>IF(ISBLANK(Regressions!D24), " ", Regressions!D24)</f>
        <v>4765</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Monaco</v>
      </c>
      <c r="B15" s="321">
        <f>IF(ISBLANK(Regressions!B25), " ", Regressions!B25)</f>
        <v>2011</v>
      </c>
      <c r="C15" s="326" t="str">
        <f>IF(ISBLANK(Regressions!C25), " ", Regressions!C25)</f>
        <v>National</v>
      </c>
      <c r="D15" s="322">
        <f>IF(ISBLANK(Regressions!D25), " ", Regressions!D25)</f>
        <v>4808</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Monaco</v>
      </c>
      <c r="B16" s="321">
        <f>IF(ISBLANK(Regressions!B26), " ", Regressions!B26)</f>
        <v>2012</v>
      </c>
      <c r="C16" s="326" t="str">
        <f>IF(ISBLANK(Regressions!C26), " ", Regressions!C26)</f>
        <v>National</v>
      </c>
      <c r="D16" s="322">
        <f>IF(ISBLANK(Regressions!D26), " ", Regressions!D26)</f>
        <v>4851</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Monaco</v>
      </c>
      <c r="B17" s="321">
        <f>IF(ISBLANK(Regressions!B27), " ", Regressions!B27)</f>
        <v>2013</v>
      </c>
      <c r="C17" s="326" t="str">
        <f>IF(ISBLANK(Regressions!C27), " ", Regressions!C27)</f>
        <v>National</v>
      </c>
      <c r="D17" s="322">
        <f>IF(ISBLANK(Regressions!D27), " ", Regressions!D27)</f>
        <v>4893</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Monaco</v>
      </c>
      <c r="B18" s="321">
        <f>IF(ISBLANK(Regressions!B28), " ", Regressions!B28)</f>
        <v>2014</v>
      </c>
      <c r="C18" s="326" t="str">
        <f>IF(ISBLANK(Regressions!C28), " ", Regressions!C28)</f>
        <v>National</v>
      </c>
      <c r="D18" s="322">
        <f>IF(ISBLANK(Regressions!D28), " ", Regressions!D28)</f>
        <v>4936</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Monaco</v>
      </c>
      <c r="B19" s="321">
        <f>IF(ISBLANK(Regressions!B29), " ", Regressions!B29)</f>
        <v>2015</v>
      </c>
      <c r="C19" s="326" t="str">
        <f>IF(ISBLANK(Regressions!C29), " ", Regressions!C29)</f>
        <v>National</v>
      </c>
      <c r="D19" s="322">
        <f>IF(ISBLANK(Regressions!D29), " ", Regressions!D29)</f>
        <v>4979</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Monaco</v>
      </c>
      <c r="B20" s="321">
        <f>IF(ISBLANK(Regressions!B30), " ", Regressions!B30)</f>
        <v>2016</v>
      </c>
      <c r="C20" s="326" t="str">
        <f>IF(ISBLANK(Regressions!C30), " ", Regressions!C30)</f>
        <v>National</v>
      </c>
      <c r="D20" s="322">
        <f>IF(ISBLANK(Regressions!D30), " ", Regressions!D30)</f>
        <v>4944</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Monaco</v>
      </c>
      <c r="B21" s="321">
        <f>IF(ISBLANK(Regressions!B31), " ", Regressions!B31)</f>
        <v>2017</v>
      </c>
      <c r="C21" s="326" t="str">
        <f>IF(ISBLANK(Regressions!C31), " ", Regressions!C31)</f>
        <v>National</v>
      </c>
      <c r="D21" s="322">
        <f>IF(ISBLANK(Regressions!D31), " ", Regressions!D31)</f>
        <v>5065</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Monaco</v>
      </c>
      <c r="B22" s="321">
        <f>IF(ISBLANK(Regressions!B32), " ", Regressions!B32)</f>
        <v>2018</v>
      </c>
      <c r="C22" s="326" t="str">
        <f>IF(ISBLANK(Regressions!C32), " ", Regressions!C32)</f>
        <v>National</v>
      </c>
      <c r="D22" s="322">
        <f>IF(ISBLANK(Regressions!D32), " ", Regressions!D32)</f>
        <v>5108</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Monaco</v>
      </c>
      <c r="B23" s="321">
        <f>IF(ISBLANK(Regressions!B33), " ", Regressions!B33)</f>
        <v>2019</v>
      </c>
      <c r="C23" s="326" t="str">
        <f>IF(ISBLANK(Regressions!C33), " ", Regressions!C33)</f>
        <v>National</v>
      </c>
      <c r="D23" s="322">
        <f>IF(ISBLANK(Regressions!D33), " ", Regressions!D33)</f>
        <v>5108</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Monaco</v>
      </c>
      <c r="B24" s="321">
        <f>IF(ISBLANK(Regressions!B34), " ", Regressions!B34)</f>
        <v>2020</v>
      </c>
      <c r="C24" s="326" t="str">
        <f>IF(ISBLANK(Regressions!C34), " ", Regressions!C34)</f>
        <v>National</v>
      </c>
      <c r="D24" s="322">
        <f>IF(ISBLANK(Regressions!D34), " ", Regressions!D34)</f>
        <v>5108</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Monaco</v>
      </c>
      <c r="B25" s="372">
        <f>IF(ISBLANK(Regressions!B35), " ", Regressions!B35)</f>
        <v>2021</v>
      </c>
      <c r="C25" s="373" t="str">
        <f>IF(ISBLANK(Regressions!C35), " ", Regressions!C35)</f>
        <v>National</v>
      </c>
      <c r="D25" s="374">
        <f>IF(ISBLANK(Regressions!D35), " ", Regressions!D35)</f>
        <v>5108</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Monaco</v>
      </c>
      <c r="B26" s="321">
        <f>IF(ISBLANK(Regressions!B36), " ", Regressions!B36)</f>
        <v>2022</v>
      </c>
      <c r="C26" s="326" t="str">
        <f>IF(ISBLANK(Regressions!C36), " ", Regressions!C36)</f>
        <v>National</v>
      </c>
      <c r="D26" s="322">
        <f>IF(ISBLANK(Regressions!D36), " ", Regressions!D36)</f>
        <v>5108</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Monaco</v>
      </c>
      <c r="B27" s="328">
        <f>IF(ISBLANK(Regressions!B37), " ", Regressions!B37)</f>
        <v>2023</v>
      </c>
      <c r="C27" s="329" t="str">
        <f>IF(ISBLANK(Regressions!C37), " ", Regressions!C37)</f>
        <v>National</v>
      </c>
      <c r="D27" s="330">
        <f>IF(ISBLANK(Regressions!D37), " ", Regressions!D37)</f>
        <v>5108</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Monaco</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Monaco</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Monaco</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Monaco</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Monaco</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Monaco</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Monaco</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Monaco</v>
      </c>
      <c r="B35" s="321">
        <f>IF(ISBLANK(Regressions!B45), " ", Regressions!B45)</f>
        <v>2000</v>
      </c>
      <c r="C35" s="326" t="str">
        <f>IF(ISBLANK(Regressions!C45), " ", Regressions!C45)</f>
        <v>Urban</v>
      </c>
      <c r="D35" s="322">
        <f>IF(ISBLANK(Regressions!D45), " ", Regressions!D45)</f>
        <v>4258</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Monaco</v>
      </c>
      <c r="B36" s="321">
        <f>IF(ISBLANK(Regressions!B46), " ", Regressions!B46)</f>
        <v>2001</v>
      </c>
      <c r="C36" s="326" t="str">
        <f>IF(ISBLANK(Regressions!C46), " ", Regressions!C46)</f>
        <v>Urban</v>
      </c>
      <c r="D36" s="322">
        <f>IF(ISBLANK(Regressions!D46), " ", Regressions!D46)</f>
        <v>4379</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Monaco</v>
      </c>
      <c r="B37" s="321">
        <f>IF(ISBLANK(Regressions!B47), " ", Regressions!B47)</f>
        <v>2002</v>
      </c>
      <c r="C37" s="326" t="str">
        <f>IF(ISBLANK(Regressions!C47), " ", Regressions!C47)</f>
        <v>Urban</v>
      </c>
      <c r="D37" s="322">
        <f>IF(ISBLANK(Regressions!D47), " ", Regressions!D47)</f>
        <v>4422</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Monaco</v>
      </c>
      <c r="B38" s="321">
        <f>IF(ISBLANK(Regressions!B48), " ", Regressions!B48)</f>
        <v>2003</v>
      </c>
      <c r="C38" s="326" t="str">
        <f>IF(ISBLANK(Regressions!C48), " ", Regressions!C48)</f>
        <v>Urban</v>
      </c>
      <c r="D38" s="322">
        <f>IF(ISBLANK(Regressions!D48), " ", Regressions!D48)</f>
        <v>4465</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Monaco</v>
      </c>
      <c r="B39" s="321">
        <f>IF(ISBLANK(Regressions!B49), " ", Regressions!B49)</f>
        <v>2004</v>
      </c>
      <c r="C39" s="326" t="str">
        <f>IF(ISBLANK(Regressions!C49), " ", Regressions!C49)</f>
        <v>Urban</v>
      </c>
      <c r="D39" s="322">
        <f>IF(ISBLANK(Regressions!D49), " ", Regressions!D49)</f>
        <v>4508</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Monaco</v>
      </c>
      <c r="B40" s="321">
        <f>IF(ISBLANK(Regressions!B50), " ", Regressions!B50)</f>
        <v>2005</v>
      </c>
      <c r="C40" s="326" t="str">
        <f>IF(ISBLANK(Regressions!C50), " ", Regressions!C50)</f>
        <v>Urban</v>
      </c>
      <c r="D40" s="322">
        <f>IF(ISBLANK(Regressions!D50), " ", Regressions!D50)</f>
        <v>4550</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Monaco</v>
      </c>
      <c r="B41" s="321">
        <f>IF(ISBLANK(Regressions!B51), " ", Regressions!B51)</f>
        <v>2006</v>
      </c>
      <c r="C41" s="326" t="str">
        <f>IF(ISBLANK(Regressions!C51), " ", Regressions!C51)</f>
        <v>Urban</v>
      </c>
      <c r="D41" s="322">
        <f>IF(ISBLANK(Regressions!D51), " ", Regressions!D51)</f>
        <v>4593</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Monaco</v>
      </c>
      <c r="B42" s="321">
        <f>IF(ISBLANK(Regressions!B52), " ", Regressions!B52)</f>
        <v>2007</v>
      </c>
      <c r="C42" s="326" t="str">
        <f>IF(ISBLANK(Regressions!C52), " ", Regressions!C52)</f>
        <v>Urban</v>
      </c>
      <c r="D42" s="322">
        <f>IF(ISBLANK(Regressions!D52), " ", Regressions!D52)</f>
        <v>4636</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Monaco</v>
      </c>
      <c r="B43" s="321">
        <f>IF(ISBLANK(Regressions!B53), " ", Regressions!B53)</f>
        <v>2008</v>
      </c>
      <c r="C43" s="326" t="str">
        <f>IF(ISBLANK(Regressions!C53), " ", Regressions!C53)</f>
        <v>Urban</v>
      </c>
      <c r="D43" s="322">
        <f>IF(ISBLANK(Regressions!D53), " ", Regressions!D53)</f>
        <v>4835</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Monaco</v>
      </c>
      <c r="B44" s="321">
        <f>IF(ISBLANK(Regressions!B54), " ", Regressions!B54)</f>
        <v>2009</v>
      </c>
      <c r="C44" s="326" t="str">
        <f>IF(ISBLANK(Regressions!C54), " ", Regressions!C54)</f>
        <v>Urban</v>
      </c>
      <c r="D44" s="322">
        <f>IF(ISBLANK(Regressions!D54), " ", Regressions!D54)</f>
        <v>4722</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Monaco</v>
      </c>
      <c r="B45" s="321">
        <f>IF(ISBLANK(Regressions!B55), " ", Regressions!B55)</f>
        <v>2010</v>
      </c>
      <c r="C45" s="326" t="str">
        <f>IF(ISBLANK(Regressions!C55), " ", Regressions!C55)</f>
        <v>Urban</v>
      </c>
      <c r="D45" s="322">
        <f>IF(ISBLANK(Regressions!D55), " ", Regressions!D55)</f>
        <v>4765</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Monaco</v>
      </c>
      <c r="B46" s="321">
        <f>IF(ISBLANK(Regressions!B56), " ", Regressions!B56)</f>
        <v>2011</v>
      </c>
      <c r="C46" s="326" t="str">
        <f>IF(ISBLANK(Regressions!C56), " ", Regressions!C56)</f>
        <v>Urban</v>
      </c>
      <c r="D46" s="322">
        <f>IF(ISBLANK(Regressions!D56), " ", Regressions!D56)</f>
        <v>4808</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Monaco</v>
      </c>
      <c r="B47" s="321">
        <f>IF(ISBLANK(Regressions!B57), " ", Regressions!B57)</f>
        <v>2012</v>
      </c>
      <c r="C47" s="326" t="str">
        <f>IF(ISBLANK(Regressions!C57), " ", Regressions!C57)</f>
        <v>Urban</v>
      </c>
      <c r="D47" s="322">
        <f>IF(ISBLANK(Regressions!D57), " ", Regressions!D57)</f>
        <v>4851</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Monaco</v>
      </c>
      <c r="B48" s="321">
        <f>IF(ISBLANK(Regressions!B58), " ", Regressions!B58)</f>
        <v>2013</v>
      </c>
      <c r="C48" s="326" t="str">
        <f>IF(ISBLANK(Regressions!C58), " ", Regressions!C58)</f>
        <v>Urban</v>
      </c>
      <c r="D48" s="322">
        <f>IF(ISBLANK(Regressions!D58), " ", Regressions!D58)</f>
        <v>4893</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Monaco</v>
      </c>
      <c r="B49" s="321">
        <f>IF(ISBLANK(Regressions!B59), " ", Regressions!B59)</f>
        <v>2014</v>
      </c>
      <c r="C49" s="326" t="str">
        <f>IF(ISBLANK(Regressions!C59), " ", Regressions!C59)</f>
        <v>Urban</v>
      </c>
      <c r="D49" s="322">
        <f>IF(ISBLANK(Regressions!D59), " ", Regressions!D59)</f>
        <v>4936</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Monaco</v>
      </c>
      <c r="B50" s="321">
        <f>IF(ISBLANK(Regressions!B60), " ", Regressions!B60)</f>
        <v>2015</v>
      </c>
      <c r="C50" s="326" t="str">
        <f>IF(ISBLANK(Regressions!C60), " ", Regressions!C60)</f>
        <v>Urban</v>
      </c>
      <c r="D50" s="322">
        <f>IF(ISBLANK(Regressions!D60), " ", Regressions!D60)</f>
        <v>4979</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Monaco</v>
      </c>
      <c r="B51" s="321">
        <f>IF(ISBLANK(Regressions!B61), " ", Regressions!B61)</f>
        <v>2016</v>
      </c>
      <c r="C51" s="326" t="str">
        <f>IF(ISBLANK(Regressions!C61), " ", Regressions!C61)</f>
        <v>Urban</v>
      </c>
      <c r="D51" s="322">
        <f>IF(ISBLANK(Regressions!D61), " ", Regressions!D61)</f>
        <v>4944</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Monaco</v>
      </c>
      <c r="B52" s="321">
        <f>IF(ISBLANK(Regressions!B62), " ", Regressions!B62)</f>
        <v>2017</v>
      </c>
      <c r="C52" s="326" t="str">
        <f>IF(ISBLANK(Regressions!C62), " ", Regressions!C62)</f>
        <v>Urban</v>
      </c>
      <c r="D52" s="322">
        <f>IF(ISBLANK(Regressions!D62), " ", Regressions!D62)</f>
        <v>5065</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Monaco</v>
      </c>
      <c r="B53" s="321">
        <f>IF(ISBLANK(Regressions!B63), " ", Regressions!B63)</f>
        <v>2018</v>
      </c>
      <c r="C53" s="326" t="str">
        <f>IF(ISBLANK(Regressions!C63), " ", Regressions!C63)</f>
        <v>Urban</v>
      </c>
      <c r="D53" s="322">
        <f>IF(ISBLANK(Regressions!D63), " ", Regressions!D63)</f>
        <v>5108</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Monaco</v>
      </c>
      <c r="B54" s="321">
        <f>IF(ISBLANK(Regressions!B64), " ", Regressions!B64)</f>
        <v>2019</v>
      </c>
      <c r="C54" s="326" t="str">
        <f>IF(ISBLANK(Regressions!C64), " ", Regressions!C64)</f>
        <v>Urban</v>
      </c>
      <c r="D54" s="322">
        <f>IF(ISBLANK(Regressions!D64), " ", Regressions!D64)</f>
        <v>5108</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Monaco</v>
      </c>
      <c r="B55" s="321">
        <f>IF(ISBLANK(Regressions!B65), " ", Regressions!B65)</f>
        <v>2020</v>
      </c>
      <c r="C55" s="326" t="str">
        <f>IF(ISBLANK(Regressions!C65), " ", Regressions!C65)</f>
        <v>Urban</v>
      </c>
      <c r="D55" s="322">
        <f>IF(ISBLANK(Regressions!D65), " ", Regressions!D65)</f>
        <v>5108</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Monaco</v>
      </c>
      <c r="B56" s="372">
        <f>IF(ISBLANK(Regressions!B66), " ", Regressions!B66)</f>
        <v>2021</v>
      </c>
      <c r="C56" s="373" t="str">
        <f>IF(ISBLANK(Regressions!C66), " ", Regressions!C66)</f>
        <v>Urban</v>
      </c>
      <c r="D56" s="374">
        <f>IF(ISBLANK(Regressions!D66), " ", Regressions!D66)</f>
        <v>5108</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Monaco</v>
      </c>
      <c r="B57" s="321">
        <f>IF(ISBLANK(Regressions!B67), " ", Regressions!B67)</f>
        <v>2022</v>
      </c>
      <c r="C57" s="326" t="str">
        <f>IF(ISBLANK(Regressions!C67), " ", Regressions!C67)</f>
        <v>Urban</v>
      </c>
      <c r="D57" s="322">
        <f>IF(ISBLANK(Regressions!D67), " ", Regressions!D67)</f>
        <v>5108</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Monaco</v>
      </c>
      <c r="B58" s="328">
        <f>IF(ISBLANK(Regressions!B68), " ", Regressions!B68)</f>
        <v>2023</v>
      </c>
      <c r="C58" s="329" t="str">
        <f>IF(ISBLANK(Regressions!C68), " ", Regressions!C68)</f>
        <v>Urban</v>
      </c>
      <c r="D58" s="330">
        <f>IF(ISBLANK(Regressions!D68), " ", Regressions!D68)</f>
        <v>5108</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Monaco</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Monaco</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Monaco</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Monaco</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Monaco</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Monaco</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Monaco</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Monaco</v>
      </c>
      <c r="B66" s="321">
        <f>IF(ISBLANK(Regressions!B76), " ", Regressions!B76)</f>
        <v>2000</v>
      </c>
      <c r="C66" s="326" t="str">
        <f>IF(ISBLANK(Regressions!C76), " ", Regressions!C76)</f>
        <v>Rural</v>
      </c>
      <c r="D66" s="322">
        <f>IF(ISBLANK(Regressions!D76), " ", Regressions!D76)</f>
        <v>0</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Monaco</v>
      </c>
      <c r="B67" s="321">
        <f>IF(ISBLANK(Regressions!B77), " ", Regressions!B77)</f>
        <v>2001</v>
      </c>
      <c r="C67" s="326" t="str">
        <f>IF(ISBLANK(Regressions!C77), " ", Regressions!C77)</f>
        <v>Rural</v>
      </c>
      <c r="D67" s="322">
        <f>IF(ISBLANK(Regressions!D77), " ", Regressions!D77)</f>
        <v>0</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Monaco</v>
      </c>
      <c r="B68" s="321">
        <f>IF(ISBLANK(Regressions!B78), " ", Regressions!B78)</f>
        <v>2002</v>
      </c>
      <c r="C68" s="326" t="str">
        <f>IF(ISBLANK(Regressions!C78), " ", Regressions!C78)</f>
        <v>Rural</v>
      </c>
      <c r="D68" s="322">
        <f>IF(ISBLANK(Regressions!D78), " ", Regressions!D78)</f>
        <v>0</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Monaco</v>
      </c>
      <c r="B69" s="321">
        <f>IF(ISBLANK(Regressions!B79), " ", Regressions!B79)</f>
        <v>2003</v>
      </c>
      <c r="C69" s="326" t="str">
        <f>IF(ISBLANK(Regressions!C79), " ", Regressions!C79)</f>
        <v>Rural</v>
      </c>
      <c r="D69" s="322">
        <f>IF(ISBLANK(Regressions!D79), " ", Regressions!D79)</f>
        <v>0</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Monaco</v>
      </c>
      <c r="B70" s="321">
        <f>IF(ISBLANK(Regressions!B80), " ", Regressions!B80)</f>
        <v>2004</v>
      </c>
      <c r="C70" s="326" t="str">
        <f>IF(ISBLANK(Regressions!C80), " ", Regressions!C80)</f>
        <v>Rural</v>
      </c>
      <c r="D70" s="322">
        <f>IF(ISBLANK(Regressions!D80), " ", Regressions!D80)</f>
        <v>0</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Monaco</v>
      </c>
      <c r="B71" s="321">
        <f>IF(ISBLANK(Regressions!B81), " ", Regressions!B81)</f>
        <v>2005</v>
      </c>
      <c r="C71" s="326" t="str">
        <f>IF(ISBLANK(Regressions!C81), " ", Regressions!C81)</f>
        <v>Rural</v>
      </c>
      <c r="D71" s="322">
        <f>IF(ISBLANK(Regressions!D81), " ", Regressions!D81)</f>
        <v>0</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Monaco</v>
      </c>
      <c r="B72" s="321">
        <f>IF(ISBLANK(Regressions!B82), " ", Regressions!B82)</f>
        <v>2006</v>
      </c>
      <c r="C72" s="326" t="str">
        <f>IF(ISBLANK(Regressions!C82), " ", Regressions!C82)</f>
        <v>Rural</v>
      </c>
      <c r="D72" s="322">
        <f>IF(ISBLANK(Regressions!D82), " ", Regressions!D82)</f>
        <v>0</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Monaco</v>
      </c>
      <c r="B73" s="321">
        <f>IF(ISBLANK(Regressions!B83), " ", Regressions!B83)</f>
        <v>2007</v>
      </c>
      <c r="C73" s="326" t="str">
        <f>IF(ISBLANK(Regressions!C83), " ", Regressions!C83)</f>
        <v>Rural</v>
      </c>
      <c r="D73" s="322">
        <f>IF(ISBLANK(Regressions!D83), " ", Regressions!D83)</f>
        <v>0</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Monaco</v>
      </c>
      <c r="B74" s="321">
        <f>IF(ISBLANK(Regressions!B84), " ", Regressions!B84)</f>
        <v>2008</v>
      </c>
      <c r="C74" s="326" t="str">
        <f>IF(ISBLANK(Regressions!C84), " ", Regressions!C84)</f>
        <v>Rural</v>
      </c>
      <c r="D74" s="322">
        <f>IF(ISBLANK(Regressions!D84), " ", Regressions!D84)</f>
        <v>0</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Monaco</v>
      </c>
      <c r="B75" s="321">
        <f>IF(ISBLANK(Regressions!B85), " ", Regressions!B85)</f>
        <v>2009</v>
      </c>
      <c r="C75" s="326" t="str">
        <f>IF(ISBLANK(Regressions!C85), " ", Regressions!C85)</f>
        <v>Rural</v>
      </c>
      <c r="D75" s="322">
        <f>IF(ISBLANK(Regressions!D85), " ", Regressions!D85)</f>
        <v>0</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Monaco</v>
      </c>
      <c r="B76" s="321">
        <f>IF(ISBLANK(Regressions!B86), " ", Regressions!B86)</f>
        <v>2010</v>
      </c>
      <c r="C76" s="326" t="str">
        <f>IF(ISBLANK(Regressions!C86), " ", Regressions!C86)</f>
        <v>Rural</v>
      </c>
      <c r="D76" s="322">
        <f>IF(ISBLANK(Regressions!D86), " ", Regressions!D86)</f>
        <v>0</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Monaco</v>
      </c>
      <c r="B77" s="321">
        <f>IF(ISBLANK(Regressions!B87), " ", Regressions!B87)</f>
        <v>2011</v>
      </c>
      <c r="C77" s="326" t="str">
        <f>IF(ISBLANK(Regressions!C87), " ", Regressions!C87)</f>
        <v>Rural</v>
      </c>
      <c r="D77" s="322">
        <f>IF(ISBLANK(Regressions!D87), " ", Regressions!D87)</f>
        <v>0</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Monaco</v>
      </c>
      <c r="B78" s="321">
        <f>IF(ISBLANK(Regressions!B88), " ", Regressions!B88)</f>
        <v>2012</v>
      </c>
      <c r="C78" s="326" t="str">
        <f>IF(ISBLANK(Regressions!C88), " ", Regressions!C88)</f>
        <v>Rural</v>
      </c>
      <c r="D78" s="322">
        <f>IF(ISBLANK(Regressions!D88), " ", Regressions!D88)</f>
        <v>0</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Monaco</v>
      </c>
      <c r="B79" s="321">
        <f>IF(ISBLANK(Regressions!B89), " ", Regressions!B89)</f>
        <v>2013</v>
      </c>
      <c r="C79" s="326" t="str">
        <f>IF(ISBLANK(Regressions!C89), " ", Regressions!C89)</f>
        <v>Rural</v>
      </c>
      <c r="D79" s="322">
        <f>IF(ISBLANK(Regressions!D89), " ", Regressions!D89)</f>
        <v>0</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Monaco</v>
      </c>
      <c r="B80" s="321">
        <f>IF(ISBLANK(Regressions!B90), " ", Regressions!B90)</f>
        <v>2014</v>
      </c>
      <c r="C80" s="326" t="str">
        <f>IF(ISBLANK(Regressions!C90), " ", Regressions!C90)</f>
        <v>Rural</v>
      </c>
      <c r="D80" s="322">
        <f>IF(ISBLANK(Regressions!D90), " ", Regressions!D90)</f>
        <v>0</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Monaco</v>
      </c>
      <c r="B81" s="321">
        <f>IF(ISBLANK(Regressions!B91), " ", Regressions!B91)</f>
        <v>2015</v>
      </c>
      <c r="C81" s="326" t="str">
        <f>IF(ISBLANK(Regressions!C91), " ", Regressions!C91)</f>
        <v>Rural</v>
      </c>
      <c r="D81" s="322">
        <f>IF(ISBLANK(Regressions!D91), " ", Regressions!D91)</f>
        <v>0</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Monaco</v>
      </c>
      <c r="B82" s="321">
        <f>IF(ISBLANK(Regressions!B92), " ", Regressions!B92)</f>
        <v>2016</v>
      </c>
      <c r="C82" s="326" t="str">
        <f>IF(ISBLANK(Regressions!C92), " ", Regressions!C92)</f>
        <v>Rural</v>
      </c>
      <c r="D82" s="322">
        <f>IF(ISBLANK(Regressions!D92), " ", Regressions!D92)</f>
        <v>0</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Monaco</v>
      </c>
      <c r="B83" s="321">
        <f>IF(ISBLANK(Regressions!B93), " ", Regressions!B93)</f>
        <v>2017</v>
      </c>
      <c r="C83" s="326" t="str">
        <f>IF(ISBLANK(Regressions!C93), " ", Regressions!C93)</f>
        <v>Rural</v>
      </c>
      <c r="D83" s="322">
        <f>IF(ISBLANK(Regressions!D93), " ", Regressions!D93)</f>
        <v>0</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Monaco</v>
      </c>
      <c r="B84" s="321">
        <f>IF(ISBLANK(Regressions!B94), " ", Regressions!B94)</f>
        <v>2018</v>
      </c>
      <c r="C84" s="326" t="str">
        <f>IF(ISBLANK(Regressions!C94), " ", Regressions!C94)</f>
        <v>Rural</v>
      </c>
      <c r="D84" s="322">
        <f>IF(ISBLANK(Regressions!D94), " ", Regressions!D94)</f>
        <v>0</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Monaco</v>
      </c>
      <c r="B85" s="321">
        <f>IF(ISBLANK(Regressions!B95), " ", Regressions!B95)</f>
        <v>2019</v>
      </c>
      <c r="C85" s="326" t="str">
        <f>IF(ISBLANK(Regressions!C95), " ", Regressions!C95)</f>
        <v>Rural</v>
      </c>
      <c r="D85" s="322">
        <f>IF(ISBLANK(Regressions!D95), " ", Regressions!D95)</f>
        <v>0</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Monaco</v>
      </c>
      <c r="B86" s="321">
        <f>IF(ISBLANK(Regressions!B96), " ", Regressions!B96)</f>
        <v>2020</v>
      </c>
      <c r="C86" s="326" t="str">
        <f>IF(ISBLANK(Regressions!C96), " ", Regressions!C96)</f>
        <v>Rural</v>
      </c>
      <c r="D86" s="322">
        <f>IF(ISBLANK(Regressions!D96), " ", Regressions!D96)</f>
        <v>0</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Monaco</v>
      </c>
      <c r="B87" s="372">
        <f>IF(ISBLANK(Regressions!B97), " ", Regressions!B97)</f>
        <v>2021</v>
      </c>
      <c r="C87" s="373" t="str">
        <f>IF(ISBLANK(Regressions!C97), " ", Regressions!C97)</f>
        <v>Rural</v>
      </c>
      <c r="D87" s="374">
        <f>IF(ISBLANK(Regressions!D97), " ", Regressions!D97)</f>
        <v>0</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Monaco</v>
      </c>
      <c r="B88" s="321">
        <f>IF(ISBLANK(Regressions!B98), " ", Regressions!B98)</f>
        <v>2022</v>
      </c>
      <c r="C88" s="326" t="str">
        <f>IF(ISBLANK(Regressions!C98), " ", Regressions!C98)</f>
        <v>Rural</v>
      </c>
      <c r="D88" s="322">
        <f>IF(ISBLANK(Regressions!D98), " ", Regressions!D98)</f>
        <v>0</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Monaco</v>
      </c>
      <c r="B89" s="328">
        <f>IF(ISBLANK(Regressions!B99), " ", Regressions!B99)</f>
        <v>2023</v>
      </c>
      <c r="C89" s="329" t="str">
        <f>IF(ISBLANK(Regressions!C99), " ", Regressions!C99)</f>
        <v>Rural</v>
      </c>
      <c r="D89" s="330">
        <f>IF(ISBLANK(Regressions!D99), " ", Regressions!D99)</f>
        <v>0</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Monaco</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Monaco</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Monaco</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Monaco</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Monaco</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Monaco</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Monaco</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Monaco</v>
      </c>
      <c r="B97" s="321">
        <f>IF(ISBLANK(Regressions!B107), " ", Regressions!B107)</f>
        <v>2000</v>
      </c>
      <c r="C97" s="326" t="str">
        <f>IF(ISBLANK(Regressions!C107), " ", Regressions!C107)</f>
        <v>Pre-primary</v>
      </c>
      <c r="D97" s="322">
        <f>IF(ISBLANK(Regressions!D107), " ", Regressions!D107)</f>
        <v>882</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Monaco</v>
      </c>
      <c r="B98" s="321">
        <f>IF(ISBLANK(Regressions!B108), " ", Regressions!B108)</f>
        <v>2001</v>
      </c>
      <c r="C98" s="326" t="str">
        <f>IF(ISBLANK(Regressions!C108), " ", Regressions!C108)</f>
        <v>Pre-primary</v>
      </c>
      <c r="D98" s="322">
        <f>IF(ISBLANK(Regressions!D108), " ", Regressions!D108)</f>
        <v>898</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Monaco</v>
      </c>
      <c r="B99" s="321">
        <f>IF(ISBLANK(Regressions!B109), " ", Regressions!B109)</f>
        <v>2002</v>
      </c>
      <c r="C99" s="326" t="str">
        <f>IF(ISBLANK(Regressions!C109), " ", Regressions!C109)</f>
        <v>Pre-primary</v>
      </c>
      <c r="D99" s="322">
        <f>IF(ISBLANK(Regressions!D109), " ", Regressions!D109)</f>
        <v>901</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Monaco</v>
      </c>
      <c r="B100" s="321">
        <f>IF(ISBLANK(Regressions!B110), " ", Regressions!B110)</f>
        <v>2003</v>
      </c>
      <c r="C100" s="326" t="str">
        <f>IF(ISBLANK(Regressions!C110), " ", Regressions!C110)</f>
        <v>Pre-primary</v>
      </c>
      <c r="D100" s="322">
        <f>IF(ISBLANK(Regressions!D110), " ", Regressions!D110)</f>
        <v>904</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Monaco</v>
      </c>
      <c r="B101" s="321">
        <f>IF(ISBLANK(Regressions!B111), " ", Regressions!B111)</f>
        <v>2004</v>
      </c>
      <c r="C101" s="326" t="str">
        <f>IF(ISBLANK(Regressions!C111), " ", Regressions!C111)</f>
        <v>Pre-primary</v>
      </c>
      <c r="D101" s="322">
        <f>IF(ISBLANK(Regressions!D111), " ", Regressions!D111)</f>
        <v>908</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Monaco</v>
      </c>
      <c r="B102" s="321">
        <f>IF(ISBLANK(Regressions!B112), " ", Regressions!B112)</f>
        <v>2005</v>
      </c>
      <c r="C102" s="326" t="str">
        <f>IF(ISBLANK(Regressions!C112), " ", Regressions!C112)</f>
        <v>Pre-primary</v>
      </c>
      <c r="D102" s="322">
        <f>IF(ISBLANK(Regressions!D112), " ", Regressions!D112)</f>
        <v>911</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Monaco</v>
      </c>
      <c r="B103" s="321">
        <f>IF(ISBLANK(Regressions!B113), " ", Regressions!B113)</f>
        <v>2006</v>
      </c>
      <c r="C103" s="326" t="str">
        <f>IF(ISBLANK(Regressions!C113), " ", Regressions!C113)</f>
        <v>Pre-primary</v>
      </c>
      <c r="D103" s="322">
        <f>IF(ISBLANK(Regressions!D113), " ", Regressions!D113)</f>
        <v>915</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Monaco</v>
      </c>
      <c r="B104" s="321">
        <f>IF(ISBLANK(Regressions!B114), " ", Regressions!B114)</f>
        <v>2007</v>
      </c>
      <c r="C104" s="326" t="str">
        <f>IF(ISBLANK(Regressions!C114), " ", Regressions!C114)</f>
        <v>Pre-primary</v>
      </c>
      <c r="D104" s="322">
        <f>IF(ISBLANK(Regressions!D114), " ", Regressions!D114)</f>
        <v>918</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Monaco</v>
      </c>
      <c r="B105" s="321">
        <f>IF(ISBLANK(Regressions!B115), " ", Regressions!B115)</f>
        <v>2008</v>
      </c>
      <c r="C105" s="326" t="str">
        <f>IF(ISBLANK(Regressions!C115), " ", Regressions!C115)</f>
        <v>Pre-primary</v>
      </c>
      <c r="D105" s="322">
        <f>IF(ISBLANK(Regressions!D115), " ", Regressions!D115)</f>
        <v>946</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Monaco</v>
      </c>
      <c r="B106" s="321">
        <f>IF(ISBLANK(Regressions!B116), " ", Regressions!B116)</f>
        <v>2009</v>
      </c>
      <c r="C106" s="326" t="str">
        <f>IF(ISBLANK(Regressions!C116), " ", Regressions!C116)</f>
        <v>Pre-primary</v>
      </c>
      <c r="D106" s="322">
        <f>IF(ISBLANK(Regressions!D116), " ", Regressions!D116)</f>
        <v>925</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Monaco</v>
      </c>
      <c r="B107" s="321">
        <f>IF(ISBLANK(Regressions!B117), " ", Regressions!B117)</f>
        <v>2010</v>
      </c>
      <c r="C107" s="326" t="str">
        <f>IF(ISBLANK(Regressions!C117), " ", Regressions!C117)</f>
        <v>Pre-primary</v>
      </c>
      <c r="D107" s="322">
        <f>IF(ISBLANK(Regressions!D117), " ", Regressions!D117)</f>
        <v>929</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Monaco</v>
      </c>
      <c r="B108" s="321">
        <f>IF(ISBLANK(Regressions!B118), " ", Regressions!B118)</f>
        <v>2011</v>
      </c>
      <c r="C108" s="326" t="str">
        <f>IF(ISBLANK(Regressions!C118), " ", Regressions!C118)</f>
        <v>Pre-primary</v>
      </c>
      <c r="D108" s="322">
        <f>IF(ISBLANK(Regressions!D118), " ", Regressions!D118)</f>
        <v>932</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Monaco</v>
      </c>
      <c r="B109" s="321">
        <f>IF(ISBLANK(Regressions!B119), " ", Regressions!B119)</f>
        <v>2012</v>
      </c>
      <c r="C109" s="326" t="str">
        <f>IF(ISBLANK(Regressions!C119), " ", Regressions!C119)</f>
        <v>Pre-primary</v>
      </c>
      <c r="D109" s="322">
        <f>IF(ISBLANK(Regressions!D119), " ", Regressions!D119)</f>
        <v>935</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Monaco</v>
      </c>
      <c r="B110" s="321">
        <f>IF(ISBLANK(Regressions!B120), " ", Regressions!B120)</f>
        <v>2013</v>
      </c>
      <c r="C110" s="326" t="str">
        <f>IF(ISBLANK(Regressions!C120), " ", Regressions!C120)</f>
        <v>Pre-primary</v>
      </c>
      <c r="D110" s="322">
        <f>IF(ISBLANK(Regressions!D120), " ", Regressions!D120)</f>
        <v>939</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Monaco</v>
      </c>
      <c r="B111" s="321">
        <f>IF(ISBLANK(Regressions!B121), " ", Regressions!B121)</f>
        <v>2014</v>
      </c>
      <c r="C111" s="326" t="str">
        <f>IF(ISBLANK(Regressions!C121), " ", Regressions!C121)</f>
        <v>Pre-primary</v>
      </c>
      <c r="D111" s="322">
        <f>IF(ISBLANK(Regressions!D121), " ", Regressions!D121)</f>
        <v>942</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Monaco</v>
      </c>
      <c r="B112" s="321">
        <f>IF(ISBLANK(Regressions!B122), " ", Regressions!B122)</f>
        <v>2015</v>
      </c>
      <c r="C112" s="326" t="str">
        <f>IF(ISBLANK(Regressions!C122), " ", Regressions!C122)</f>
        <v>Pre-primary</v>
      </c>
      <c r="D112" s="322">
        <f>IF(ISBLANK(Regressions!D122), " ", Regressions!D122)</f>
        <v>946</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Monaco</v>
      </c>
      <c r="B113" s="321">
        <f>IF(ISBLANK(Regressions!B123), " ", Regressions!B123)</f>
        <v>2016</v>
      </c>
      <c r="C113" s="326" t="str">
        <f>IF(ISBLANK(Regressions!C123), " ", Regressions!C123)</f>
        <v>Pre-primary</v>
      </c>
      <c r="D113" s="322">
        <f>IF(ISBLANK(Regressions!D123), " ", Regressions!D123)</f>
        <v>937</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Monaco</v>
      </c>
      <c r="B114" s="321">
        <f>IF(ISBLANK(Regressions!B124), " ", Regressions!B124)</f>
        <v>2017</v>
      </c>
      <c r="C114" s="326" t="str">
        <f>IF(ISBLANK(Regressions!C124), " ", Regressions!C124)</f>
        <v>Pre-primary</v>
      </c>
      <c r="D114" s="322">
        <f>IF(ISBLANK(Regressions!D124), " ", Regressions!D124)</f>
        <v>953</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Monaco</v>
      </c>
      <c r="B115" s="321">
        <f>IF(ISBLANK(Regressions!B125), " ", Regressions!B125)</f>
        <v>2018</v>
      </c>
      <c r="C115" s="326" t="str">
        <f>IF(ISBLANK(Regressions!C125), " ", Regressions!C125)</f>
        <v>Pre-primary</v>
      </c>
      <c r="D115" s="322">
        <f>IF(ISBLANK(Regressions!D125), " ", Regressions!D125)</f>
        <v>956</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Monaco</v>
      </c>
      <c r="B116" s="321">
        <f>IF(ISBLANK(Regressions!B126), " ", Regressions!B126)</f>
        <v>2019</v>
      </c>
      <c r="C116" s="326" t="str">
        <f>IF(ISBLANK(Regressions!C126), " ", Regressions!C126)</f>
        <v>Pre-primary</v>
      </c>
      <c r="D116" s="322">
        <f>IF(ISBLANK(Regressions!D126), " ", Regressions!D126)</f>
        <v>956</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Monaco</v>
      </c>
      <c r="B117" s="321">
        <f>IF(ISBLANK(Regressions!B127), " ", Regressions!B127)</f>
        <v>2020</v>
      </c>
      <c r="C117" s="326" t="str">
        <f>IF(ISBLANK(Regressions!C127), " ", Regressions!C127)</f>
        <v>Pre-primary</v>
      </c>
      <c r="D117" s="322">
        <f>IF(ISBLANK(Regressions!D127), " ", Regressions!D127)</f>
        <v>956</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Monaco</v>
      </c>
      <c r="B118" s="372">
        <f>IF(ISBLANK(Regressions!B128), " ", Regressions!B128)</f>
        <v>2021</v>
      </c>
      <c r="C118" s="373" t="str">
        <f>IF(ISBLANK(Regressions!C128), " ", Regressions!C128)</f>
        <v>Pre-primary</v>
      </c>
      <c r="D118" s="374">
        <f>IF(ISBLANK(Regressions!D128), " ", Regressions!D128)</f>
        <v>956</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Monaco</v>
      </c>
      <c r="B119" s="321">
        <f>IF(ISBLANK(Regressions!B129), " ", Regressions!B129)</f>
        <v>2022</v>
      </c>
      <c r="C119" s="326" t="str">
        <f>IF(ISBLANK(Regressions!C129), " ", Regressions!C129)</f>
        <v>Pre-primary</v>
      </c>
      <c r="D119" s="322">
        <f>IF(ISBLANK(Regressions!D129), " ", Regressions!D129)</f>
        <v>956</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Monaco</v>
      </c>
      <c r="B120" s="328">
        <f>IF(ISBLANK(Regressions!B130), " ", Regressions!B130)</f>
        <v>2023</v>
      </c>
      <c r="C120" s="329" t="str">
        <f>IF(ISBLANK(Regressions!C130), " ", Regressions!C130)</f>
        <v>Pre-primary</v>
      </c>
      <c r="D120" s="330">
        <f>IF(ISBLANK(Regressions!D130), " ", Regressions!D130)</f>
        <v>956</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Monaco</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Monaco</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Monaco</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Monaco</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Monaco</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Monaco</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Monaco</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Monaco</v>
      </c>
      <c r="B128" s="321">
        <f>IF(ISBLANK(Regressions!B138), " ", Regressions!B138)</f>
        <v>2000</v>
      </c>
      <c r="C128" s="326" t="str">
        <f>IF(ISBLANK(Regressions!C138), " ", Regressions!C138)</f>
        <v>Primary</v>
      </c>
      <c r="D128" s="322">
        <f>IF(ISBLANK(Regressions!D138), " ", Regressions!D138)</f>
        <v>1471</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Monaco</v>
      </c>
      <c r="B129" s="321">
        <f>IF(ISBLANK(Regressions!B139), " ", Regressions!B139)</f>
        <v>2001</v>
      </c>
      <c r="C129" s="326" t="str">
        <f>IF(ISBLANK(Regressions!C139), " ", Regressions!C139)</f>
        <v>Primary</v>
      </c>
      <c r="D129" s="322">
        <f>IF(ISBLANK(Regressions!D139), " ", Regressions!D139)</f>
        <v>1514</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Monaco</v>
      </c>
      <c r="B130" s="321">
        <f>IF(ISBLANK(Regressions!B140), " ", Regressions!B140)</f>
        <v>2002</v>
      </c>
      <c r="C130" s="326" t="str">
        <f>IF(ISBLANK(Regressions!C140), " ", Regressions!C140)</f>
        <v>Primary</v>
      </c>
      <c r="D130" s="322">
        <f>IF(ISBLANK(Regressions!D140), " ", Regressions!D140)</f>
        <v>1521</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Monaco</v>
      </c>
      <c r="B131" s="321">
        <f>IF(ISBLANK(Regressions!B141), " ", Regressions!B141)</f>
        <v>2003</v>
      </c>
      <c r="C131" s="326" t="str">
        <f>IF(ISBLANK(Regressions!C141), " ", Regressions!C141)</f>
        <v>Primary</v>
      </c>
      <c r="D131" s="322">
        <f>IF(ISBLANK(Regressions!D141), " ", Regressions!D141)</f>
        <v>1527</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Monaco</v>
      </c>
      <c r="B132" s="321">
        <f>IF(ISBLANK(Regressions!B142), " ", Regressions!B142)</f>
        <v>2004</v>
      </c>
      <c r="C132" s="326" t="str">
        <f>IF(ISBLANK(Regressions!C142), " ", Regressions!C142)</f>
        <v>Primary</v>
      </c>
      <c r="D132" s="322">
        <f>IF(ISBLANK(Regressions!D142), " ", Regressions!D142)</f>
        <v>1534</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Monaco</v>
      </c>
      <c r="B133" s="321">
        <f>IF(ISBLANK(Regressions!B143), " ", Regressions!B143)</f>
        <v>2005</v>
      </c>
      <c r="C133" s="326" t="str">
        <f>IF(ISBLANK(Regressions!C143), " ", Regressions!C143)</f>
        <v>Primary</v>
      </c>
      <c r="D133" s="322">
        <f>IF(ISBLANK(Regressions!D143), " ", Regressions!D143)</f>
        <v>1541</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Monaco</v>
      </c>
      <c r="B134" s="321">
        <f>IF(ISBLANK(Regressions!B144), " ", Regressions!B144)</f>
        <v>2006</v>
      </c>
      <c r="C134" s="326" t="str">
        <f>IF(ISBLANK(Regressions!C144), " ", Regressions!C144)</f>
        <v>Primary</v>
      </c>
      <c r="D134" s="322">
        <f>IF(ISBLANK(Regressions!D144), " ", Regressions!D144)</f>
        <v>1548</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Monaco</v>
      </c>
      <c r="B135" s="321">
        <f>IF(ISBLANK(Regressions!B145), " ", Regressions!B145)</f>
        <v>2007</v>
      </c>
      <c r="C135" s="326" t="str">
        <f>IF(ISBLANK(Regressions!C145), " ", Regressions!C145)</f>
        <v>Primary</v>
      </c>
      <c r="D135" s="322">
        <f>IF(ISBLANK(Regressions!D145), " ", Regressions!D145)</f>
        <v>1554</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Monaco</v>
      </c>
      <c r="B136" s="321">
        <f>IF(ISBLANK(Regressions!B146), " ", Regressions!B146)</f>
        <v>2008</v>
      </c>
      <c r="C136" s="326" t="str">
        <f>IF(ISBLANK(Regressions!C146), " ", Regressions!C146)</f>
        <v>Primary</v>
      </c>
      <c r="D136" s="322">
        <f>IF(ISBLANK(Regressions!D146), " ", Regressions!D146)</f>
        <v>1633</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Monaco</v>
      </c>
      <c r="B137" s="321">
        <f>IF(ISBLANK(Regressions!B147), " ", Regressions!B147)</f>
        <v>2009</v>
      </c>
      <c r="C137" s="326" t="str">
        <f>IF(ISBLANK(Regressions!C147), " ", Regressions!C147)</f>
        <v>Primary</v>
      </c>
      <c r="D137" s="322">
        <f>IF(ISBLANK(Regressions!D147), " ", Regressions!D147)</f>
        <v>1568</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Monaco</v>
      </c>
      <c r="B138" s="321">
        <f>IF(ISBLANK(Regressions!B148), " ", Regressions!B148)</f>
        <v>2010</v>
      </c>
      <c r="C138" s="326" t="str">
        <f>IF(ISBLANK(Regressions!C148), " ", Regressions!C148)</f>
        <v>Primary</v>
      </c>
      <c r="D138" s="322">
        <f>IF(ISBLANK(Regressions!D148), " ", Regressions!D148)</f>
        <v>1575</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Monaco</v>
      </c>
      <c r="B139" s="321">
        <f>IF(ISBLANK(Regressions!B149), " ", Regressions!B149)</f>
        <v>2011</v>
      </c>
      <c r="C139" s="326" t="str">
        <f>IF(ISBLANK(Regressions!C149), " ", Regressions!C149)</f>
        <v>Primary</v>
      </c>
      <c r="D139" s="322">
        <f>IF(ISBLANK(Regressions!D149), " ", Regressions!D149)</f>
        <v>1581</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Monaco</v>
      </c>
      <c r="B140" s="321">
        <f>IF(ISBLANK(Regressions!B150), " ", Regressions!B150)</f>
        <v>2012</v>
      </c>
      <c r="C140" s="326" t="str">
        <f>IF(ISBLANK(Regressions!C150), " ", Regressions!C150)</f>
        <v>Primary</v>
      </c>
      <c r="D140" s="322">
        <f>IF(ISBLANK(Regressions!D150), " ", Regressions!D150)</f>
        <v>1588</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Monaco</v>
      </c>
      <c r="B141" s="321">
        <f>IF(ISBLANK(Regressions!B151), " ", Regressions!B151)</f>
        <v>2013</v>
      </c>
      <c r="C141" s="326" t="str">
        <f>IF(ISBLANK(Regressions!C151), " ", Regressions!C151)</f>
        <v>Primary</v>
      </c>
      <c r="D141" s="322">
        <f>IF(ISBLANK(Regressions!D151), " ", Regressions!D151)</f>
        <v>1595</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Monaco</v>
      </c>
      <c r="B142" s="321">
        <f>IF(ISBLANK(Regressions!B152), " ", Regressions!B152)</f>
        <v>2014</v>
      </c>
      <c r="C142" s="326" t="str">
        <f>IF(ISBLANK(Regressions!C152), " ", Regressions!C152)</f>
        <v>Primary</v>
      </c>
      <c r="D142" s="322">
        <f>IF(ISBLANK(Regressions!D152), " ", Regressions!D152)</f>
        <v>1602</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Monaco</v>
      </c>
      <c r="B143" s="321">
        <f>IF(ISBLANK(Regressions!B153), " ", Regressions!B153)</f>
        <v>2015</v>
      </c>
      <c r="C143" s="326" t="str">
        <f>IF(ISBLANK(Regressions!C153), " ", Regressions!C153)</f>
        <v>Primary</v>
      </c>
      <c r="D143" s="322">
        <f>IF(ISBLANK(Regressions!D153), " ", Regressions!D153)</f>
        <v>1608</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Monaco</v>
      </c>
      <c r="B144" s="321">
        <f>IF(ISBLANK(Regressions!B154), " ", Regressions!B154)</f>
        <v>2016</v>
      </c>
      <c r="C144" s="326" t="str">
        <f>IF(ISBLANK(Regressions!C154), " ", Regressions!C154)</f>
        <v>Primary</v>
      </c>
      <c r="D144" s="322">
        <f>IF(ISBLANK(Regressions!D154), " ", Regressions!D154)</f>
        <v>1579</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Monaco</v>
      </c>
      <c r="B145" s="321">
        <f>IF(ISBLANK(Regressions!B155), " ", Regressions!B155)</f>
        <v>2017</v>
      </c>
      <c r="C145" s="326" t="str">
        <f>IF(ISBLANK(Regressions!C155), " ", Regressions!C155)</f>
        <v>Primary</v>
      </c>
      <c r="D145" s="322">
        <f>IF(ISBLANK(Regressions!D155), " ", Regressions!D155)</f>
        <v>1622</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Monaco</v>
      </c>
      <c r="B146" s="321">
        <f>IF(ISBLANK(Regressions!B156), " ", Regressions!B156)</f>
        <v>2018</v>
      </c>
      <c r="C146" s="326" t="str">
        <f>IF(ISBLANK(Regressions!C156), " ", Regressions!C156)</f>
        <v>Primary</v>
      </c>
      <c r="D146" s="322">
        <f>IF(ISBLANK(Regressions!D156), " ", Regressions!D156)</f>
        <v>1629</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Monaco</v>
      </c>
      <c r="B147" s="321">
        <f>IF(ISBLANK(Regressions!B157), " ", Regressions!B157)</f>
        <v>2019</v>
      </c>
      <c r="C147" s="326" t="str">
        <f>IF(ISBLANK(Regressions!C157), " ", Regressions!C157)</f>
        <v>Primary</v>
      </c>
      <c r="D147" s="322">
        <f>IF(ISBLANK(Regressions!D157), " ", Regressions!D157)</f>
        <v>1629</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Monaco</v>
      </c>
      <c r="B148" s="321">
        <f>IF(ISBLANK(Regressions!B158), " ", Regressions!B158)</f>
        <v>2020</v>
      </c>
      <c r="C148" s="326" t="str">
        <f>IF(ISBLANK(Regressions!C158), " ", Regressions!C158)</f>
        <v>Primary</v>
      </c>
      <c r="D148" s="322">
        <f>IF(ISBLANK(Regressions!D158), " ", Regressions!D158)</f>
        <v>1629</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Monaco</v>
      </c>
      <c r="B149" s="372">
        <f>IF(ISBLANK(Regressions!B159), " ", Regressions!B159)</f>
        <v>2021</v>
      </c>
      <c r="C149" s="373" t="str">
        <f>IF(ISBLANK(Regressions!C159), " ", Regressions!C159)</f>
        <v>Primary</v>
      </c>
      <c r="D149" s="374">
        <f>IF(ISBLANK(Regressions!D159), " ", Regressions!D159)</f>
        <v>1629</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Monaco</v>
      </c>
      <c r="B150" s="321">
        <f>IF(ISBLANK(Regressions!B160), " ", Regressions!B160)</f>
        <v>2022</v>
      </c>
      <c r="C150" s="326" t="str">
        <f>IF(ISBLANK(Regressions!C160), " ", Regressions!C160)</f>
        <v>Primary</v>
      </c>
      <c r="D150" s="322">
        <f>IF(ISBLANK(Regressions!D160), " ", Regressions!D160)</f>
        <v>1629</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Monaco</v>
      </c>
      <c r="B151" s="328">
        <f>IF(ISBLANK(Regressions!B161), " ", Regressions!B161)</f>
        <v>2023</v>
      </c>
      <c r="C151" s="329" t="str">
        <f>IF(ISBLANK(Regressions!C161), " ", Regressions!C161)</f>
        <v>Primary</v>
      </c>
      <c r="D151" s="330">
        <f>IF(ISBLANK(Regressions!D161), " ", Regressions!D161)</f>
        <v>1629</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Monaco</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Monaco</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Monaco</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Monaco</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Monaco</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Monaco</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Monaco</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Monaco</v>
      </c>
      <c r="B159" s="321">
        <f>IF(ISBLANK(Regressions!B169), " ", Regressions!B169)</f>
        <v>2000</v>
      </c>
      <c r="C159" s="326" t="str">
        <f>IF(ISBLANK(Regressions!C169), " ", Regressions!C169)</f>
        <v>Secondary</v>
      </c>
      <c r="D159" s="322">
        <f>IF(ISBLANK(Regressions!D169), " ", Regressions!D169)</f>
        <v>1905</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Monaco</v>
      </c>
      <c r="B160" s="321">
        <f>IF(ISBLANK(Regressions!B170), " ", Regressions!B170)</f>
        <v>2001</v>
      </c>
      <c r="C160" s="326" t="str">
        <f>IF(ISBLANK(Regressions!C170), " ", Regressions!C170)</f>
        <v>Secondary</v>
      </c>
      <c r="D160" s="322">
        <f>IF(ISBLANK(Regressions!D170), " ", Regressions!D170)</f>
        <v>1968</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Monaco</v>
      </c>
      <c r="B161" s="321">
        <f>IF(ISBLANK(Regressions!B171), " ", Regressions!B171)</f>
        <v>2002</v>
      </c>
      <c r="C161" s="326" t="str">
        <f>IF(ISBLANK(Regressions!C171), " ", Regressions!C171)</f>
        <v>Secondary</v>
      </c>
      <c r="D161" s="322">
        <f>IF(ISBLANK(Regressions!D171), " ", Regressions!D171)</f>
        <v>2000</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Monaco</v>
      </c>
      <c r="B162" s="321">
        <f>IF(ISBLANK(Regressions!B172), " ", Regressions!B172)</f>
        <v>2003</v>
      </c>
      <c r="C162" s="326" t="str">
        <f>IF(ISBLANK(Regressions!C172), " ", Regressions!C172)</f>
        <v>Secondary</v>
      </c>
      <c r="D162" s="322">
        <f>IF(ISBLANK(Regressions!D172), " ", Regressions!D172)</f>
        <v>2033</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Monaco</v>
      </c>
      <c r="B163" s="321">
        <f>IF(ISBLANK(Regressions!B173), " ", Regressions!B173)</f>
        <v>2004</v>
      </c>
      <c r="C163" s="326" t="str">
        <f>IF(ISBLANK(Regressions!C173), " ", Regressions!C173)</f>
        <v>Secondary</v>
      </c>
      <c r="D163" s="322">
        <f>IF(ISBLANK(Regressions!D173), " ", Regressions!D173)</f>
        <v>2066</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Monaco</v>
      </c>
      <c r="B164" s="321">
        <f>IF(ISBLANK(Regressions!B174), " ", Regressions!B174)</f>
        <v>2005</v>
      </c>
      <c r="C164" s="326" t="str">
        <f>IF(ISBLANK(Regressions!C174), " ", Regressions!C174)</f>
        <v>Secondary</v>
      </c>
      <c r="D164" s="322">
        <f>IF(ISBLANK(Regressions!D174), " ", Regressions!D174)</f>
        <v>2098</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Monaco</v>
      </c>
      <c r="B165" s="321">
        <f>IF(ISBLANK(Regressions!B175), " ", Regressions!B175)</f>
        <v>2006</v>
      </c>
      <c r="C165" s="326" t="str">
        <f>IF(ISBLANK(Regressions!C175), " ", Regressions!C175)</f>
        <v>Secondary</v>
      </c>
      <c r="D165" s="322">
        <f>IF(ISBLANK(Regressions!D175), " ", Regressions!D175)</f>
        <v>2131</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Monaco</v>
      </c>
      <c r="B166" s="321">
        <f>IF(ISBLANK(Regressions!B176), " ", Regressions!B176)</f>
        <v>2007</v>
      </c>
      <c r="C166" s="326" t="str">
        <f>IF(ISBLANK(Regressions!C176), " ", Regressions!C176)</f>
        <v>Secondary</v>
      </c>
      <c r="D166" s="322">
        <f>IF(ISBLANK(Regressions!D176), " ", Regressions!D176)</f>
        <v>2164</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Monaco</v>
      </c>
      <c r="B167" s="321">
        <f>IF(ISBLANK(Regressions!B177), " ", Regressions!B177)</f>
        <v>2008</v>
      </c>
      <c r="C167" s="326" t="str">
        <f>IF(ISBLANK(Regressions!C177), " ", Regressions!C177)</f>
        <v>Secondary</v>
      </c>
      <c r="D167" s="322">
        <f>IF(ISBLANK(Regressions!D177), " ", Regressions!D177)</f>
        <v>2256</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Monaco</v>
      </c>
      <c r="B168" s="321">
        <f>IF(ISBLANK(Regressions!B178), " ", Regressions!B178)</f>
        <v>2009</v>
      </c>
      <c r="C168" s="326" t="str">
        <f>IF(ISBLANK(Regressions!C178), " ", Regressions!C178)</f>
        <v>Secondary</v>
      </c>
      <c r="D168" s="322">
        <f>IF(ISBLANK(Regressions!D178), " ", Regressions!D178)</f>
        <v>2229</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Monaco</v>
      </c>
      <c r="B169" s="321">
        <f>IF(ISBLANK(Regressions!B179), " ", Regressions!B179)</f>
        <v>2010</v>
      </c>
      <c r="C169" s="326" t="str">
        <f>IF(ISBLANK(Regressions!C179), " ", Regressions!C179)</f>
        <v>Secondary</v>
      </c>
      <c r="D169" s="322">
        <f>IF(ISBLANK(Regressions!D179), " ", Regressions!D179)</f>
        <v>2262</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Monaco</v>
      </c>
      <c r="B170" s="321">
        <f>IF(ISBLANK(Regressions!B180), " ", Regressions!B180)</f>
        <v>2011</v>
      </c>
      <c r="C170" s="326" t="str">
        <f>IF(ISBLANK(Regressions!C180), " ", Regressions!C180)</f>
        <v>Secondary</v>
      </c>
      <c r="D170" s="322">
        <f>IF(ISBLANK(Regressions!D180), " ", Regressions!D180)</f>
        <v>2294</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Monaco</v>
      </c>
      <c r="B171" s="321">
        <f>IF(ISBLANK(Regressions!B181), " ", Regressions!B181)</f>
        <v>2012</v>
      </c>
      <c r="C171" s="326" t="str">
        <f>IF(ISBLANK(Regressions!C181), " ", Regressions!C181)</f>
        <v>Secondary</v>
      </c>
      <c r="D171" s="322">
        <f>IF(ISBLANK(Regressions!D181), " ", Regressions!D181)</f>
        <v>2327</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Monaco</v>
      </c>
      <c r="B172" s="321">
        <f>IF(ISBLANK(Regressions!B182), " ", Regressions!B182)</f>
        <v>2013</v>
      </c>
      <c r="C172" s="326" t="str">
        <f>IF(ISBLANK(Regressions!C182), " ", Regressions!C182)</f>
        <v>Secondary</v>
      </c>
      <c r="D172" s="322">
        <f>IF(ISBLANK(Regressions!D182), " ", Regressions!D182)</f>
        <v>2360</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Monaco</v>
      </c>
      <c r="B173" s="321">
        <f>IF(ISBLANK(Regressions!B183), " ", Regressions!B183)</f>
        <v>2014</v>
      </c>
      <c r="C173" s="326" t="str">
        <f>IF(ISBLANK(Regressions!C183), " ", Regressions!C183)</f>
        <v>Secondary</v>
      </c>
      <c r="D173" s="322">
        <f>IF(ISBLANK(Regressions!D183), " ", Regressions!D183)</f>
        <v>2392</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Monaco</v>
      </c>
      <c r="B174" s="321">
        <f>IF(ISBLANK(Regressions!B184), " ", Regressions!B184)</f>
        <v>2015</v>
      </c>
      <c r="C174" s="326" t="str">
        <f>IF(ISBLANK(Regressions!C184), " ", Regressions!C184)</f>
        <v>Secondary</v>
      </c>
      <c r="D174" s="322">
        <f>IF(ISBLANK(Regressions!D184), " ", Regressions!D184)</f>
        <v>2425</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Monaco</v>
      </c>
      <c r="B175" s="321">
        <f>IF(ISBLANK(Regressions!B185), " ", Regressions!B185)</f>
        <v>2016</v>
      </c>
      <c r="C175" s="326" t="str">
        <f>IF(ISBLANK(Regressions!C185), " ", Regressions!C185)</f>
        <v>Secondary</v>
      </c>
      <c r="D175" s="322">
        <f>IF(ISBLANK(Regressions!D185), " ", Regressions!D185)</f>
        <v>2428</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Monaco</v>
      </c>
      <c r="B176" s="321">
        <f>IF(ISBLANK(Regressions!B186), " ", Regressions!B186)</f>
        <v>2017</v>
      </c>
      <c r="C176" s="326" t="str">
        <f>IF(ISBLANK(Regressions!C186), " ", Regressions!C186)</f>
        <v>Secondary</v>
      </c>
      <c r="D176" s="322">
        <f>IF(ISBLANK(Regressions!D186), " ", Regressions!D186)</f>
        <v>2491</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Monaco</v>
      </c>
      <c r="B177" s="321">
        <f>IF(ISBLANK(Regressions!B187), " ", Regressions!B187)</f>
        <v>2018</v>
      </c>
      <c r="C177" s="326" t="str">
        <f>IF(ISBLANK(Regressions!C187), " ", Regressions!C187)</f>
        <v>Secondary</v>
      </c>
      <c r="D177" s="322">
        <f>IF(ISBLANK(Regressions!D187), " ", Regressions!D187)</f>
        <v>2523</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Monaco</v>
      </c>
      <c r="B178" s="321">
        <f>IF(ISBLANK(Regressions!B188), " ", Regressions!B188)</f>
        <v>2019</v>
      </c>
      <c r="C178" s="326" t="str">
        <f>IF(ISBLANK(Regressions!C188), " ", Regressions!C188)</f>
        <v>Secondary</v>
      </c>
      <c r="D178" s="322">
        <f>IF(ISBLANK(Regressions!D188), " ", Regressions!D188)</f>
        <v>2523</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Monaco</v>
      </c>
      <c r="B179" s="321">
        <f>IF(ISBLANK(Regressions!B189), " ", Regressions!B189)</f>
        <v>2020</v>
      </c>
      <c r="C179" s="326" t="str">
        <f>IF(ISBLANK(Regressions!C189), " ", Regressions!C189)</f>
        <v>Secondary</v>
      </c>
      <c r="D179" s="322">
        <f>IF(ISBLANK(Regressions!D189), " ", Regressions!D189)</f>
        <v>2523</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Monaco</v>
      </c>
      <c r="B180" s="372">
        <f>IF(ISBLANK(Regressions!B190), " ", Regressions!B190)</f>
        <v>2021</v>
      </c>
      <c r="C180" s="373" t="str">
        <f>IF(ISBLANK(Regressions!C190), " ", Regressions!C190)</f>
        <v>Secondary</v>
      </c>
      <c r="D180" s="374">
        <f>IF(ISBLANK(Regressions!D190), " ", Regressions!D190)</f>
        <v>2523</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Monaco</v>
      </c>
      <c r="B181" s="321">
        <f>IF(ISBLANK(Regressions!B191), " ", Regressions!B191)</f>
        <v>2022</v>
      </c>
      <c r="C181" s="326" t="str">
        <f>IF(ISBLANK(Regressions!C191), " ", Regressions!C191)</f>
        <v>Secondary</v>
      </c>
      <c r="D181" s="322">
        <f>IF(ISBLANK(Regressions!D191), " ", Regressions!D191)</f>
        <v>2523</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Monaco</v>
      </c>
      <c r="B182" s="328">
        <f>IF(ISBLANK(Regressions!B192), " ", Regressions!B192)</f>
        <v>2023</v>
      </c>
      <c r="C182" s="329" t="str">
        <f>IF(ISBLANK(Regressions!C192), " ", Regressions!C192)</f>
        <v>Secondary</v>
      </c>
      <c r="D182" s="330">
        <f>IF(ISBLANK(Regressions!D192), " ", Regressions!D192)</f>
        <v>2523</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Monaco</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Monaco</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Monaco</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Monaco</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Monaco</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Monaco</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Monaco</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MCO_2016_UIS</v>
      </c>
      <c r="B6" s="32" t="str">
        <f>+'Water Data'!C2</f>
        <v>Other</v>
      </c>
      <c r="C6" s="318">
        <f>+IF(ISNUMBER(VALUE(MID(A6,5,4))), VALUE(MID(A6, 5,4)),"")</f>
        <v>2016</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MCO_2017_UIS</v>
      </c>
      <c r="B7" s="32" t="str">
        <f ca="true">+IF(OFFSET('Water Data'!$C$2,0,10*ROW('Water Data'!F1))="","",OFFSET('Water Data'!$C$2,0,10*ROW('Water Data'!F1)))</f>
        <v>Other</v>
      </c>
      <c r="C7" s="318">
        <f t="shared" ref="C7:C70" ca="true" si="0">+IF(ISNUMBER(VALUE(MID(A7,5,4))), VALUE(MID(A7, 5,4)),"")</f>
        <v>2017</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5"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5"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6"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7"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7"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
      </c>
      <c r="CI7" s="262" t="str">
        <f ca="true">+IF(OFFSET('Water Data'!$I$28,0,10*ROW('Water Data'!I1))="","",OFFSET('Water Data'!$I$28,0,10*ROW('Water Data'!I1)))</f>
        <v/>
      </c>
      <c r="CJ7" s="262" t="str">
        <f ca="true">+IF(OFFSET('Water Data'!$I$29,0,10*ROW('Water Data'!I1))="","",OFFSET('Water Data'!$I$29,0,10*ROW('Water Data'!I1)))</f>
        <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
      </c>
      <c r="DK7" s="262" t="str">
        <f ca="true">+IF(OFFSET('Sanitation Data'!$I$29,0,10*ROW('Sanitation Data'!I1))="","",OFFSET('Sanitation Data'!$I$29,0,10*ROW('Sanitation Data'!I1)))</f>
        <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
      </c>
      <c r="EE7" s="262" t="str">
        <f ca="true">+IF(OFFSET('Hygiene Data'!$I$12,0,10*ROW('Hygiene Data'!I1))="","",OFFSET('Hygiene Data'!$I$12,0,10*ROW('Hygiene Data'!I1)))</f>
        <v/>
      </c>
      <c r="EF7" s="262"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MCO_2018_UIS</v>
      </c>
      <c r="B8" s="32" t="str">
        <f ca="true">+IF(OFFSET('Water Data'!$C$2,0,10*ROW('Water Data'!F2))="","",OFFSET('Water Data'!$C$2,0,10*ROW('Water Data'!F2)))</f>
        <v>Other</v>
      </c>
      <c r="C8" s="318">
        <f t="shared" ca="true" si="0"/>
        <v>2018</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MCO_2019_UIS</v>
      </c>
      <c r="B9" s="32" t="str">
        <f ca="true">+IF(OFFSET('Water Data'!$C$2,0,10*ROW('Water Data'!F3))="","",OFFSET('Water Data'!$C$2,0,10*ROW('Water Data'!F3)))</f>
        <v>Other</v>
      </c>
      <c r="C9" s="318">
        <f t="shared" ca="true" si="0"/>
        <v>2019</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
      </c>
      <c r="CI9" s="262" t="str">
        <f ca="true">+IF(OFFSET('Water Data'!$I$28,0,10*ROW('Water Data'!I3))="","",OFFSET('Water Data'!$I$28,0,10*ROW('Water Data'!I3)))</f>
        <v/>
      </c>
      <c r="CJ9" s="262" t="str">
        <f ca="true">+IF(OFFSET('Water Data'!$I$29,0,10*ROW('Water Data'!I3))="","",OFFSET('Water Data'!$I$29,0,10*ROW('Water Data'!I3)))</f>
        <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
      </c>
      <c r="DK9" s="262" t="str">
        <f ca="true">+IF(OFFSET('Sanitation Data'!$I$29,0,10*ROW('Sanitation Data'!I3))="","",OFFSET('Sanitation Data'!$I$29,0,10*ROW('Sanitation Data'!I3)))</f>
        <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
      </c>
      <c r="EE9" s="262" t="str">
        <f ca="true">+IF(OFFSET('Hygiene Data'!$I$12,0,10*ROW('Hygiene Data'!I3))="","",OFFSET('Hygiene Data'!$I$12,0,10*ROW('Hygiene Data'!I3)))</f>
        <v/>
      </c>
      <c r="EF9" s="262"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MCO_2020_UIS</v>
      </c>
      <c r="B10" s="32" t="str">
        <f ca="true">+IF(OFFSET('Water Data'!$C$2,0,10*ROW('Water Data'!F4))="","",OFFSET('Water Data'!$C$2,0,10*ROW('Water Data'!F4)))</f>
        <v>Other</v>
      </c>
      <c r="C10" s="318">
        <f t="shared" ca="true" si="0"/>
        <v>2020</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
      </c>
      <c r="CI10" s="262" t="str">
        <f ca="true">+IF(OFFSET('Water Data'!$I$28,0,10*ROW('Water Data'!I4))="","",OFFSET('Water Data'!$I$28,0,10*ROW('Water Data'!I4)))</f>
        <v/>
      </c>
      <c r="CJ10" s="262" t="str">
        <f ca="true">+IF(OFFSET('Water Data'!$I$29,0,10*ROW('Water Data'!I4))="","",OFFSET('Water Data'!$I$29,0,10*ROW('Water Data'!I4)))</f>
        <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
      </c>
      <c r="DK10" s="262" t="str">
        <f ca="true">+IF(OFFSET('Sanitation Data'!$I$29,0,10*ROW('Sanitation Data'!I4))="","",OFFSET('Sanitation Data'!$I$29,0,10*ROW('Sanitation Data'!I4)))</f>
        <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
      </c>
      <c r="EE10" s="262" t="str">
        <f ca="true">+IF(OFFSET('Hygiene Data'!$I$12,0,10*ROW('Hygiene Data'!I4))="","",OFFSET('Hygiene Data'!$I$12,0,10*ROW('Hygiene Data'!I4)))</f>
        <v/>
      </c>
      <c r="EF10" s="262"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MCO_2021_UIS</v>
      </c>
      <c r="B11" s="32" t="str">
        <f ca="true">+IF(OFFSET('Water Data'!$C$2,0,10*ROW('Water Data'!F5))="","",OFFSET('Water Data'!$C$2,0,10*ROW('Water Data'!F5)))</f>
        <v>Other</v>
      </c>
      <c r="C11" s="318">
        <f t="shared" ca="true" si="0"/>
        <v>2021</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MCO_2022_UIS</v>
      </c>
      <c r="B12" s="32" t="str">
        <f ca="true">+IF(OFFSET('Water Data'!$C$2,0,10*ROW('Water Data'!F6))="","",OFFSET('Water Data'!$C$2,0,10*ROW('Water Data'!F6)))</f>
        <v>Other</v>
      </c>
      <c r="C12" s="318">
        <f t="shared" ca="true" si="0"/>
        <v>2022</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MCO_2023_UIS</v>
      </c>
      <c r="B13" s="32" t="str">
        <f ca="true">+IF(OFFSET('Water Data'!$C$2,0,10*ROW('Water Data'!F7))="","",OFFSET('Water Data'!$C$2,0,10*ROW('Water Data'!F7)))</f>
        <v>Other</v>
      </c>
      <c r="C13" s="318">
        <f t="shared" ca="true" si="0"/>
        <v>2023</v>
      </c>
      <c r="D13" s="85">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100</v>
      </c>
      <c r="E13" s="85">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100</v>
      </c>
      <c r="F13" s="85">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100</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100</v>
      </c>
      <c r="Q13" s="85">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100</v>
      </c>
      <c r="R13" s="85">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100</v>
      </c>
      <c r="S13" s="85">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100</v>
      </c>
      <c r="T13" s="85">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100</v>
      </c>
      <c r="U13" s="85">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100</v>
      </c>
      <c r="V13" s="86">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86">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100</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100</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100</v>
      </c>
      <c r="AQ13" s="86">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100</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100</v>
      </c>
      <c r="AU13" s="86">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86">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100</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100</v>
      </c>
      <c r="AZ13" s="87">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100</v>
      </c>
      <c r="BA13" s="87">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100</v>
      </c>
      <c r="BB13" s="87">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100</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100</v>
      </c>
      <c r="BM13" s="87">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100</v>
      </c>
      <c r="BN13" s="87">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100</v>
      </c>
      <c r="BO13" s="87">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100</v>
      </c>
      <c r="BP13" s="87">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100</v>
      </c>
      <c r="BQ13" s="87">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100</v>
      </c>
      <c r="BR13" s="262"/>
      <c r="BS13" s="262" t="str">
        <f ca="true">+IF(OFFSET('Water Data'!$D$27,0,10*ROW('Water Data'!D7))="","",OFFSET('Water Data'!$D$27,0,10*ROW('Water Data'!D7)))</f>
        <v>Yes</v>
      </c>
      <c r="BT13" s="262" t="str">
        <f ca="true">+IF(OFFSET('Water Data'!$D$28,0,10*ROW('Water Data'!D7))="","",OFFSET('Water Data'!$D$28,0,10*ROW('Water Data'!D7)))</f>
        <v>Yes</v>
      </c>
      <c r="BU13" s="262" t="str">
        <f ca="true">+IF(OFFSET('Water Data'!$D$29,0,10*ROW('Water Data'!D7))="","",OFFSET('Water Data'!$D$29,0,10*ROW('Water Data'!D7)))</f>
        <v>Yes</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Yes</v>
      </c>
      <c r="CF13" s="262" t="str">
        <f ca="true">+IF(OFFSET('Water Data'!$H$28,0,10*ROW('Water Data'!H7))="","",OFFSET('Water Data'!$H$28,0,10*ROW('Water Data'!H7)))</f>
        <v>Yes</v>
      </c>
      <c r="CG13" s="262" t="str">
        <f ca="true">+IF(OFFSET('Water Data'!$H$29,0,10*ROW('Water Data'!H7))="","",OFFSET('Water Data'!$H$29,0,10*ROW('Water Data'!H7)))</f>
        <v>Yes</v>
      </c>
      <c r="CH13" s="262" t="str">
        <f ca="true">+IF(OFFSET('Water Data'!$I$27,0,10*ROW('Water Data'!I7))="","",OFFSET('Water Data'!$I$27,0,10*ROW('Water Data'!I7)))</f>
        <v>Yes</v>
      </c>
      <c r="CI13" s="262" t="str">
        <f ca="true">+IF(OFFSET('Water Data'!$I$28,0,10*ROW('Water Data'!I7))="","",OFFSET('Water Data'!$I$28,0,10*ROW('Water Data'!I7)))</f>
        <v>Yes</v>
      </c>
      <c r="CJ13" s="262" t="str">
        <f ca="true">+IF(OFFSET('Water Data'!$I$29,0,10*ROW('Water Data'!I7))="","",OFFSET('Water Data'!$I$29,0,10*ROW('Water Data'!I7)))</f>
        <v>Yes</v>
      </c>
      <c r="CK13" s="262" t="str">
        <f ca="true">+IF(OFFSET('Sanitation Data'!$D$28,0,10*ROW('Sanitation Data'!D7))="","",OFFSET('Sanitation Data'!$D$28,0,10*ROW('Sanitation Data'!D7)))</f>
        <v>Yes</v>
      </c>
      <c r="CL13" s="262" t="str">
        <f ca="true">+IF(OFFSET('Sanitation Data'!$D$29,0,10*ROW('Sanitation Data'!D7))="","",OFFSET('Sanitation Data'!$D$29,0,10*ROW('Sanitation Data'!D7)))</f>
        <v>Yes</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Yes</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Yes</v>
      </c>
      <c r="DF13" s="262" t="str">
        <f ca="true">+IF(OFFSET('Sanitation Data'!$H$29,0,10*ROW('Sanitation Data'!H7))="","",OFFSET('Sanitation Data'!$H$29,0,10*ROW('Sanitation Data'!H7)))</f>
        <v>Yes</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Yes</v>
      </c>
      <c r="DJ13" s="262" t="str">
        <f ca="true">+IF(OFFSET('Sanitation Data'!$I$28,0,10*ROW('Sanitation Data'!I7))="","",OFFSET('Sanitation Data'!$I$28,0,10*ROW('Sanitation Data'!I7)))</f>
        <v>Yes</v>
      </c>
      <c r="DK13" s="262" t="str">
        <f ca="true">+IF(OFFSET('Sanitation Data'!$I$29,0,10*ROW('Sanitation Data'!I7))="","",OFFSET('Sanitation Data'!$I$29,0,10*ROW('Sanitation Data'!I7)))</f>
        <v>Yes</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Yes</v>
      </c>
      <c r="DO13" s="262" t="str">
        <f ca="true">+IF(OFFSET('Hygiene Data'!$D$11,0,10*ROW('Hygiene Data'!D7))="","",OFFSET('Hygiene Data'!$D$11,0,10*ROW('Hygiene Data'!D7)))</f>
        <v>Yes</v>
      </c>
      <c r="DP13" s="262" t="str">
        <f ca="true">+IF(OFFSET('Hygiene Data'!$D$12,0,10*ROW('Hygiene Data'!D7))="","",OFFSET('Hygiene Data'!$D$12,0,10*ROW('Hygiene Data'!D7)))</f>
        <v>Yes</v>
      </c>
      <c r="DQ13" s="262" t="str">
        <f ca="true">+IF(OFFSET('Hygiene Data'!$D$13,0,10*ROW('Hygiene Data'!D7))="","",OFFSET('Hygiene Data'!$D$13,0,10*ROW('Hygiene Data'!D7)))</f>
        <v>Yes</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Yes</v>
      </c>
      <c r="EB13" s="262" t="str">
        <f ca="true">+IF(OFFSET('Hygiene Data'!$H$12,0,10*ROW('Hygiene Data'!H7))="","",OFFSET('Hygiene Data'!$H$12,0,10*ROW('Hygiene Data'!H7)))</f>
        <v>Yes</v>
      </c>
      <c r="EC13" s="262" t="str">
        <f ca="true">+IF(OFFSET('Hygiene Data'!$H$13,0,10*ROW('Hygiene Data'!H7))="","",OFFSET('Hygiene Data'!$H$13,0,10*ROW('Hygiene Data'!H7)))</f>
        <v>Yes</v>
      </c>
      <c r="ED13" s="262" t="str">
        <f ca="true">+IF(OFFSET('Hygiene Data'!$I$11,0,10*ROW('Hygiene Data'!I7))="","",OFFSET('Hygiene Data'!$I$11,0,10*ROW('Hygiene Data'!I7)))</f>
        <v>Yes</v>
      </c>
      <c r="EE13" s="262" t="str">
        <f ca="true">+IF(OFFSET('Hygiene Data'!$I$12,0,10*ROW('Hygiene Data'!I7))="","",OFFSET('Hygiene Data'!$I$12,0,10*ROW('Hygiene Data'!I7)))</f>
        <v>Yes</v>
      </c>
      <c r="EF13" s="262" t="str">
        <f ca="true">+IF(OFFSET('Hygiene Data'!$I$13,0,10*ROW('Hygiene Data'!I7))="","",OFFSET('Hygiene Data'!$I$13,0,10*ROW('Hygiene Data'!I7)))</f>
        <v>Yes</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534" t="s">
        <v>219</v>
      </c>
      <c r="D1" s="307" t="s">
        <v>180</v>
      </c>
      <c r="E1" s="307"/>
      <c r="F1" s="307"/>
      <c r="G1" s="307"/>
      <c r="H1" s="307"/>
      <c r="I1" s="311"/>
      <c r="J1" s="299"/>
      <c r="K1" s="299"/>
      <c r="L1" s="312" t="s">
        <v>28</v>
      </c>
      <c r="M1" s="534" t="s">
        <v>220</v>
      </c>
      <c r="N1" s="307" t="str">
        <f>D1</f>
        <v>Monaco</v>
      </c>
      <c r="O1" s="307"/>
      <c r="P1" s="307"/>
      <c r="Q1" s="307"/>
      <c r="R1" s="307"/>
      <c r="S1" s="311"/>
      <c r="T1" s="299"/>
      <c r="U1" s="299"/>
      <c r="V1" s="312" t="s">
        <v>28</v>
      </c>
      <c r="W1" s="534" t="s">
        <v>221</v>
      </c>
      <c r="X1" s="307" t="str">
        <f>N1</f>
        <v>Monaco</v>
      </c>
      <c r="Y1" s="307"/>
      <c r="Z1" s="307"/>
      <c r="AA1" s="307"/>
      <c r="AB1" s="307"/>
      <c r="AC1" s="311"/>
      <c r="AD1" s="299"/>
      <c r="AE1" s="299"/>
      <c r="AF1" s="312" t="s">
        <v>28</v>
      </c>
      <c r="AG1" s="534" t="s">
        <v>222</v>
      </c>
      <c r="AH1" s="307" t="str">
        <f>X1</f>
        <v>Monaco</v>
      </c>
      <c r="AI1" s="307"/>
      <c r="AJ1" s="307"/>
      <c r="AK1" s="307"/>
      <c r="AL1" s="307"/>
      <c r="AM1" s="311"/>
      <c r="AN1" s="299"/>
      <c r="AO1" s="299"/>
      <c r="AP1" s="312" t="s">
        <v>28</v>
      </c>
      <c r="AQ1" s="534">
        <v>2020</v>
      </c>
      <c r="AR1" s="307" t="str">
        <f>AH1</f>
        <v>Monaco</v>
      </c>
      <c r="AS1" s="307"/>
      <c r="AT1" s="307"/>
      <c r="AU1" s="307"/>
      <c r="AV1" s="307"/>
      <c r="AW1" s="311"/>
      <c r="AX1" s="299"/>
      <c r="AY1" s="299"/>
      <c r="AZ1" s="312" t="s">
        <v>28</v>
      </c>
      <c r="BA1" s="534">
        <v>2021</v>
      </c>
      <c r="BB1" s="307" t="str">
        <f>AR1</f>
        <v>Monaco</v>
      </c>
      <c r="BC1" s="307"/>
      <c r="BD1" s="307"/>
      <c r="BE1" s="307"/>
      <c r="BF1" s="307"/>
      <c r="BG1" s="311"/>
      <c r="BH1" s="299"/>
      <c r="BI1" s="299"/>
      <c r="BJ1" s="312" t="s">
        <v>28</v>
      </c>
      <c r="BK1" s="534">
        <v>2022</v>
      </c>
      <c r="BL1" s="307" t="str">
        <f>BB1</f>
        <v>Monaco</v>
      </c>
      <c r="BM1" s="307"/>
      <c r="BN1" s="307"/>
      <c r="BO1" s="307"/>
      <c r="BP1" s="307"/>
      <c r="BQ1" s="311"/>
      <c r="BR1" s="299"/>
      <c r="BS1" s="299"/>
      <c r="BT1" s="312" t="s">
        <v>28</v>
      </c>
      <c r="BU1" s="534">
        <v>2023</v>
      </c>
      <c r="BV1" s="307" t="str">
        <f>BL1</f>
        <v>Monaco</v>
      </c>
      <c r="BW1" s="307"/>
      <c r="BX1" s="307"/>
      <c r="BY1" s="307"/>
      <c r="BZ1" s="307"/>
      <c r="CA1" s="311"/>
      <c r="CB1" s="299"/>
      <c r="CC1" s="299"/>
    </row>
    <row xmlns:x14ac="http://schemas.microsoft.com/office/spreadsheetml/2009/9/ac" r="2" s="298" customFormat="true" ht="30" customHeight="true" x14ac:dyDescent="0.25">
      <c r="A2" s="550" t="s">
        <v>241</v>
      </c>
      <c r="B2" s="308" t="s">
        <v>215</v>
      </c>
      <c r="C2" s="230" t="s">
        <v>176</v>
      </c>
      <c r="D2" s="230" t="s">
        <v>175</v>
      </c>
      <c r="E2" s="309"/>
      <c r="F2" s="309"/>
      <c r="G2" s="309"/>
      <c r="H2" s="309"/>
      <c r="I2" s="310"/>
      <c r="J2" s="299" t="s">
        <v>223</v>
      </c>
      <c r="K2" s="299"/>
      <c r="L2" s="308" t="s">
        <v>216</v>
      </c>
      <c r="M2" s="230" t="s">
        <v>176</v>
      </c>
      <c r="N2" s="230" t="s">
        <v>175</v>
      </c>
      <c r="O2" s="309"/>
      <c r="P2" s="309"/>
      <c r="Q2" s="309"/>
      <c r="R2" s="309"/>
      <c r="S2" s="310"/>
      <c r="T2" s="299" t="s">
        <v>223</v>
      </c>
      <c r="U2" s="299"/>
      <c r="V2" s="308" t="s">
        <v>217</v>
      </c>
      <c r="W2" s="230" t="s">
        <v>176</v>
      </c>
      <c r="X2" s="230" t="s">
        <v>175</v>
      </c>
      <c r="Y2" s="309"/>
      <c r="Z2" s="309"/>
      <c r="AA2" s="309"/>
      <c r="AB2" s="309"/>
      <c r="AC2" s="310"/>
      <c r="AD2" s="299" t="s">
        <v>223</v>
      </c>
      <c r="AE2" s="299"/>
      <c r="AF2" s="308" t="s">
        <v>218</v>
      </c>
      <c r="AG2" s="230" t="s">
        <v>176</v>
      </c>
      <c r="AH2" s="230" t="s">
        <v>175</v>
      </c>
      <c r="AI2" s="309"/>
      <c r="AJ2" s="309"/>
      <c r="AK2" s="309"/>
      <c r="AL2" s="309"/>
      <c r="AM2" s="310"/>
      <c r="AN2" s="299" t="s">
        <v>223</v>
      </c>
      <c r="AO2" s="299"/>
      <c r="AP2" s="308" t="s">
        <v>239</v>
      </c>
      <c r="AQ2" s="230" t="s">
        <v>176</v>
      </c>
      <c r="AR2" s="230" t="s">
        <v>175</v>
      </c>
      <c r="AS2" s="309"/>
      <c r="AT2" s="309"/>
      <c r="AU2" s="309"/>
      <c r="AV2" s="309"/>
      <c r="AW2" s="310"/>
      <c r="AX2" s="299" t="s">
        <v>223</v>
      </c>
      <c r="AY2" s="299"/>
      <c r="AZ2" s="308" t="s">
        <v>247</v>
      </c>
      <c r="BA2" s="230" t="s">
        <v>176</v>
      </c>
      <c r="BB2" s="230" t="s">
        <v>175</v>
      </c>
      <c r="BC2" s="309"/>
      <c r="BD2" s="309"/>
      <c r="BE2" s="309"/>
      <c r="BF2" s="309"/>
      <c r="BG2" s="310"/>
      <c r="BH2" s="299" t="s">
        <v>223</v>
      </c>
      <c r="BI2" s="299"/>
      <c r="BJ2" s="308" t="s">
        <v>248</v>
      </c>
      <c r="BK2" s="230" t="s">
        <v>176</v>
      </c>
      <c r="BL2" s="230" t="s">
        <v>175</v>
      </c>
      <c r="BM2" s="309"/>
      <c r="BN2" s="309"/>
      <c r="BO2" s="309"/>
      <c r="BP2" s="309"/>
      <c r="BQ2" s="310"/>
      <c r="BR2" s="299" t="s">
        <v>223</v>
      </c>
      <c r="BS2" s="299"/>
      <c r="BT2" s="308" t="s">
        <v>249</v>
      </c>
      <c r="BU2" s="230" t="s">
        <v>176</v>
      </c>
      <c r="BV2" s="230" t="s">
        <v>175</v>
      </c>
      <c r="BW2" s="309"/>
      <c r="BX2" s="309"/>
      <c r="BY2" s="309"/>
      <c r="BZ2" s="309"/>
      <c r="CA2" s="310"/>
      <c r="CB2" s="299" t="s">
        <v>223</v>
      </c>
      <c r="CC2" s="299"/>
    </row>
    <row xmlns:x14ac="http://schemas.microsoft.com/office/spreadsheetml/2009/9/ac" r="3" s="238" customFormat="true" ht="18" customHeight="true" x14ac:dyDescent="0.25">
      <c r="A3" s="550"/>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1" t="s">
        <v>167</v>
      </c>
      <c r="BU3" s="232" t="s">
        <v>56</v>
      </c>
      <c r="BV3" s="233" t="s">
        <v>7</v>
      </c>
      <c r="BW3" s="234" t="s">
        <v>1</v>
      </c>
      <c r="BX3" s="234" t="s">
        <v>2</v>
      </c>
      <c r="BY3" s="234" t="s">
        <v>16</v>
      </c>
      <c r="BZ3" s="234" t="s">
        <v>17</v>
      </c>
      <c r="CA3" s="235" t="s">
        <v>18</v>
      </c>
      <c r="CB3" s="236"/>
      <c r="CC3" s="236"/>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4" t="str">
        <f>IF(ISBLANK('Data Summary'!A6),"",'Data Summary'!A6)</f>
        <v>MCO_2016_UIS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t="str">
        <f t="shared" si="1"/>
        <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t="str">
        <f t="shared" si="3"/>
        <v/>
      </c>
      <c r="AN4" s="19"/>
      <c r="AO4" s="19"/>
      <c r="AP4" s="101" t="s">
        <v>183</v>
      </c>
      <c r="AQ4" s="126" t="s">
        <v>24</v>
      </c>
      <c r="AR4" s="8">
        <f>IF(COUNTA(AR13)=0,"",AR13)</f>
        <v>0</v>
      </c>
      <c r="AS4" s="8" t="str">
        <f t="shared" ref="AS4:AW4" si="4">IF(COUNTA(AS13)=0,"",AS13)</f>
        <v/>
      </c>
      <c r="AT4" s="8" t="str">
        <f t="shared" si="4"/>
        <v/>
      </c>
      <c r="AU4" s="8" t="str">
        <f t="shared" si="4"/>
        <v/>
      </c>
      <c r="AV4" s="8">
        <f t="shared" si="4"/>
        <v>0</v>
      </c>
      <c r="AW4" s="25" t="str">
        <f t="shared" si="4"/>
        <v/>
      </c>
      <c r="AX4" s="19"/>
      <c r="AY4" s="19"/>
      <c r="AZ4" s="101" t="s">
        <v>183</v>
      </c>
      <c r="BA4" s="126" t="s">
        <v>24</v>
      </c>
      <c r="BB4" s="8">
        <f>IF(COUNTA(BB13)=0,"",BB13)</f>
        <v>0</v>
      </c>
      <c r="BC4" s="8" t="str">
        <f t="shared" ref="BC4:BF4" si="5">IF(COUNTA(BC13)=0,"",BC13)</f>
        <v/>
      </c>
      <c r="BD4" s="8" t="str">
        <f t="shared" si="5"/>
        <v/>
      </c>
      <c r="BE4" s="8" t="str">
        <f t="shared" si="5"/>
        <v/>
      </c>
      <c r="BF4" s="8">
        <f t="shared" si="5"/>
        <v>0</v>
      </c>
      <c r="BG4" s="25">
        <v>0</v>
      </c>
      <c r="BH4" s="19"/>
      <c r="BI4" s="19"/>
      <c r="BJ4" s="101" t="s">
        <v>183</v>
      </c>
      <c r="BK4" s="126" t="s">
        <v>24</v>
      </c>
      <c r="BL4" s="8">
        <f>IF(COUNTA(BL13)=0,"",BL13)</f>
        <v>0</v>
      </c>
      <c r="BM4" s="8" t="str">
        <f t="shared" ref="BM4:BP4" si="6">IF(COUNTA(BM13)=0,"",BM13)</f>
        <v/>
      </c>
      <c r="BN4" s="8" t="str">
        <f t="shared" si="6"/>
        <v/>
      </c>
      <c r="BO4" s="8" t="str">
        <f t="shared" si="6"/>
        <v/>
      </c>
      <c r="BP4" s="8">
        <f t="shared" si="6"/>
        <v>0</v>
      </c>
      <c r="BQ4" s="25">
        <v>0</v>
      </c>
      <c r="BR4" s="19"/>
      <c r="BS4" s="19"/>
      <c r="BT4" s="101" t="s">
        <v>183</v>
      </c>
      <c r="BU4" s="126" t="s">
        <v>24</v>
      </c>
      <c r="BV4" s="8">
        <f>IF(COUNTA(BV13)=0,"",BV13)</f>
        <v>0</v>
      </c>
      <c r="BW4" s="8" t="str">
        <f t="shared" ref="BW4:BZ4" si="7">IF(COUNTA(BW13)=0,"",BW13)</f>
        <v/>
      </c>
      <c r="BX4" s="8" t="str">
        <f t="shared" si="7"/>
        <v/>
      </c>
      <c r="BY4" s="8" t="str">
        <f t="shared" si="7"/>
        <v/>
      </c>
      <c r="BZ4" s="8">
        <f t="shared" si="7"/>
        <v>0</v>
      </c>
      <c r="CA4" s="25">
        <v>0</v>
      </c>
      <c r="CB4" s="19"/>
      <c r="CC4" s="1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4" t="str">
        <f ca="true">IF(ISBLANK('Data Summary'!A7),"",'Data Summary'!A7)</f>
        <v>MCO_2017_UIS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t="str">
        <f>IF((COUNTA(S14:S25)=0)+(COUNTA(S13)=0),"",100-S13-SUMPRODUCT(M14:M25,S14:S25))</f>
        <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t="str">
        <f>IF((COUNTA(AM14:AM25)=0)+(COUNTA(AM13)=0),"",100-AM13-SUMPRODUCT(AG14:AG25,AM14:AM25))</f>
        <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t="str">
        <f>IF((COUNTA(AW14:AW25)=0)+(COUNTA(AW13)=0),"",100-AW13-SUMPRODUCT(AQ14:AQ25,AW14:AW25))</f>
        <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v>0</v>
      </c>
      <c r="BR5" s="19"/>
      <c r="BS5" s="19"/>
      <c r="BT5" s="101"/>
      <c r="BU5" s="126" t="s">
        <v>0</v>
      </c>
      <c r="BV5" s="8">
        <f>IF((COUNTA(BV14:BV25)=0)+(COUNTA(BV13)=0),"",100-BV13-SUMPRODUCT(BU14:BU25,BV14:BV25))</f>
        <v>0</v>
      </c>
      <c r="BW5" s="8" t="str">
        <f>IF((COUNTA(BW14:BW25)=0)+(COUNTA(BW13)=0),"",100-BW13-SUMPRODUCT(BU14:BU25,BW14:BW25))</f>
        <v/>
      </c>
      <c r="BX5" s="8" t="str">
        <f>IF((COUNTA(BX14:BX25)=0)+(COUNTA(BX13)=0),"",100-BX13-SUMPRODUCT(BU14:BU25,BX14:BX25))</f>
        <v/>
      </c>
      <c r="BY5" s="8" t="str">
        <f>IF((COUNTA(BY14:BY25)=0)+(COUNTA(BY13)=0),"",100-BY13-SUMPRODUCT(BU14:BU25,BY14:BY25))</f>
        <v/>
      </c>
      <c r="BZ5" s="8">
        <f>IF((COUNTA(BZ14:BZ25)=0)+(COUNTA(BZ13)=0),"",100-BZ13-SUMPRODUCT(BU14:BU25,BZ14:BZ25))</f>
        <v>0</v>
      </c>
      <c r="CA5" s="25">
        <v>0</v>
      </c>
      <c r="CB5" s="19"/>
      <c r="CC5" s="1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4" t="str">
        <f ca="true">IF(ISBLANK('Data Summary'!A8),"",'Data Summary'!A8)</f>
        <v>MCO_2018_UIS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t="str">
        <f>IF(COUNTA(S14:S25)=0,"",SUMPRODUCT(S14:S25,M14:M25))</f>
        <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t="str">
        <f>IF(COUNTA(AM14:AM25)=0,"",SUMPRODUCT(AM14:AM25,AG14:AG25))</f>
        <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t="str">
        <f>IF(COUNTA(AW14:AW25)=0,"",SUMPRODUCT(AW14:AW25,AQ14:AQ25))</f>
        <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v>100</v>
      </c>
      <c r="BR6" s="19"/>
      <c r="BS6" s="19"/>
      <c r="BT6" s="101" t="s">
        <v>183</v>
      </c>
      <c r="BU6" s="126" t="s">
        <v>19</v>
      </c>
      <c r="BV6" s="8">
        <f>IF(COUNTA(BV14:BV25)=0,"",SUMPRODUCT(BV14:BV25,BU14:BU25))</f>
        <v>100</v>
      </c>
      <c r="BW6" s="8" t="str">
        <f>IF(COUNTA(BW14:BW25)=0,"",SUMPRODUCT(BW14:BW25,BU14:BU25))</f>
        <v/>
      </c>
      <c r="BX6" s="8" t="str">
        <f>IF(COUNTA(BX14:BX25)=0,"",SUMPRODUCT(BX14:BX25,BU14:BU25))</f>
        <v/>
      </c>
      <c r="BY6" s="8" t="str">
        <f>IF(COUNTA(BY14:BY25)=0,"",SUMPRODUCT(BY14:BY25,BU14:BU25))</f>
        <v/>
      </c>
      <c r="BZ6" s="8">
        <f>IF(COUNTA(BZ14:BZ25)=0,"",SUMPRODUCT(BZ14:BZ25,BU14:BU25))</f>
        <v>100</v>
      </c>
      <c r="CA6" s="25">
        <v>100</v>
      </c>
      <c r="CB6" s="19"/>
      <c r="CC6" s="1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4" t="str">
        <f ca="true">IF(ISBLANK('Data Summary'!A9),"",'Data Summary'!A9)</f>
        <v>MCO_2019_UIS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1"/>
      <c r="BU7" s="127" t="s">
        <v>38</v>
      </c>
      <c r="BV7" s="7"/>
      <c r="BW7" s="7"/>
      <c r="BX7" s="7"/>
      <c r="BY7" s="7"/>
      <c r="BZ7" s="7"/>
      <c r="CA7" s="25"/>
      <c r="CB7" s="19"/>
      <c r="CC7" s="1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64" t="str">
        <f ca="true">IF(ISBLANK('Data Summary'!A10),"",'Data Summary'!A10)</f>
        <v>MCO_2020_UIS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1"/>
      <c r="BU8" s="127" t="s">
        <v>106</v>
      </c>
      <c r="BV8" s="8"/>
      <c r="BW8" s="8"/>
      <c r="BX8" s="8"/>
      <c r="BY8" s="8"/>
      <c r="BZ8" s="8"/>
      <c r="CA8" s="25"/>
      <c r="CB8" s="19"/>
      <c r="CC8" s="1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4" t="str">
        <f ca="true">IF(ISBLANK('Data Summary'!A11),"",'Data Summary'!A11)</f>
        <v>MCO_2021_UIS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c r="AN9" s="19"/>
      <c r="AO9" s="19"/>
      <c r="AP9" s="101" t="s">
        <v>177</v>
      </c>
      <c r="AQ9" s="126" t="s">
        <v>168</v>
      </c>
      <c r="AR9" s="7">
        <v>100</v>
      </c>
      <c r="AS9" s="128"/>
      <c r="AT9" s="128"/>
      <c r="AU9" s="128"/>
      <c r="AV9" s="128">
        <v>100</v>
      </c>
      <c r="AW9" s="21"/>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1" t="s">
        <v>177</v>
      </c>
      <c r="BU9" s="126" t="s">
        <v>168</v>
      </c>
      <c r="BV9" s="7">
        <v>100</v>
      </c>
      <c r="BW9" s="128"/>
      <c r="BX9" s="128"/>
      <c r="BY9" s="128"/>
      <c r="BZ9" s="128">
        <v>100</v>
      </c>
      <c r="CA9" s="21">
        <v>100</v>
      </c>
      <c r="CB9" s="19"/>
      <c r="CC9" s="1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64" t="str">
        <f ca="true">IF(ISBLANK('Data Summary'!A12),"",'Data Summary'!A12)</f>
        <v>MCO_2022_UIS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1"/>
      <c r="BU10" s="126" t="s">
        <v>107</v>
      </c>
      <c r="BV10" s="129"/>
      <c r="BW10" s="128"/>
      <c r="BX10" s="128"/>
      <c r="BY10" s="128"/>
      <c r="BZ10" s="128"/>
      <c r="CA10" s="21"/>
      <c r="CB10" s="19"/>
      <c r="CC10" s="1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64" t="str">
        <f ca="true">IF(ISBLANK('Data Summary'!A13),"",'Data Summary'!A13)</f>
        <v>MCO_2023_UIS</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1"/>
      <c r="BU11" s="126" t="s">
        <v>108</v>
      </c>
      <c r="BV11" s="129"/>
      <c r="BW11" s="128"/>
      <c r="BX11" s="128"/>
      <c r="BY11" s="128"/>
      <c r="BZ11" s="128"/>
      <c r="CA11" s="21"/>
      <c r="CB11" s="19"/>
      <c r="CC11" s="1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39" t="s">
        <v>57</v>
      </c>
      <c r="BU12" s="240" t="s">
        <v>27</v>
      </c>
      <c r="BV12" s="241"/>
      <c r="BW12" s="241"/>
      <c r="BX12" s="241"/>
      <c r="BY12" s="241"/>
      <c r="BZ12" s="241"/>
      <c r="CA12" s="242"/>
      <c r="CB12" s="236"/>
      <c r="CC12" s="236"/>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c r="AN13" s="10"/>
      <c r="AO13" s="10"/>
      <c r="AP13" s="102" t="s">
        <v>55</v>
      </c>
      <c r="AQ13" s="5">
        <v>0</v>
      </c>
      <c r="AR13" s="41">
        <v>0</v>
      </c>
      <c r="AS13" s="41"/>
      <c r="AT13" s="41"/>
      <c r="AU13" s="41"/>
      <c r="AV13" s="41">
        <v>0</v>
      </c>
      <c r="AW13" s="59"/>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02" t="s">
        <v>55</v>
      </c>
      <c r="BU13" s="5">
        <v>0</v>
      </c>
      <c r="BV13" s="41">
        <v>0</v>
      </c>
      <c r="BW13" s="41"/>
      <c r="BX13" s="41"/>
      <c r="BY13" s="41"/>
      <c r="BZ13" s="41">
        <v>0</v>
      </c>
      <c r="CA13" s="59">
        <v>0</v>
      </c>
      <c r="CB13" s="10"/>
      <c r="CC13" s="10"/>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c r="BT14" s="103" t="s">
        <v>105</v>
      </c>
      <c r="BU14" s="130">
        <v>0</v>
      </c>
      <c r="BV14" s="41"/>
      <c r="BW14" s="41"/>
      <c r="BX14" s="41"/>
      <c r="BY14" s="41"/>
      <c r="BZ14" s="41"/>
      <c r="CA14" s="59"/>
      <c r="CB14" s="10"/>
      <c r="CC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c r="AN15" s="10"/>
      <c r="AO15" s="10"/>
      <c r="AP15" s="103" t="s">
        <v>184</v>
      </c>
      <c r="AQ15" s="6">
        <v>1</v>
      </c>
      <c r="AR15" s="41">
        <v>100</v>
      </c>
      <c r="AS15" s="128"/>
      <c r="AT15" s="128"/>
      <c r="AU15" s="128"/>
      <c r="AV15" s="41">
        <v>100</v>
      </c>
      <c r="AW15" s="59"/>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03" t="s">
        <v>184</v>
      </c>
      <c r="BU15" s="6">
        <v>1</v>
      </c>
      <c r="BV15" s="41">
        <v>100</v>
      </c>
      <c r="BW15" s="128"/>
      <c r="BX15" s="128"/>
      <c r="BY15" s="128"/>
      <c r="BZ15" s="41">
        <v>100</v>
      </c>
      <c r="CA15" s="59">
        <v>100</v>
      </c>
      <c r="CB15" s="10"/>
      <c r="CC15" s="10"/>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03"/>
      <c r="BU16" s="131"/>
      <c r="BV16" s="41"/>
      <c r="BW16" s="128"/>
      <c r="BX16" s="128"/>
      <c r="BY16" s="128"/>
      <c r="BZ16" s="41"/>
      <c r="CA16" s="59"/>
      <c r="CB16" s="10"/>
      <c r="CC16" s="10"/>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03"/>
      <c r="BU17" s="131"/>
      <c r="BV17" s="41"/>
      <c r="BW17" s="128"/>
      <c r="BX17" s="128"/>
      <c r="BY17" s="128"/>
      <c r="BZ17" s="128"/>
      <c r="CA17" s="21"/>
      <c r="CB17" s="10"/>
      <c r="CC17" s="10"/>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03"/>
      <c r="BU18" s="131"/>
      <c r="BV18" s="41"/>
      <c r="BW18" s="60"/>
      <c r="BX18" s="60"/>
      <c r="BY18" s="128"/>
      <c r="BZ18" s="128"/>
      <c r="CA18" s="21"/>
      <c r="CB18" s="10"/>
      <c r="CC18" s="10"/>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03"/>
      <c r="BU19" s="6"/>
      <c r="BV19" s="41"/>
      <c r="BW19" s="60"/>
      <c r="BX19" s="60"/>
      <c r="BY19" s="60"/>
      <c r="BZ19" s="60"/>
      <c r="CA19" s="61"/>
      <c r="CB19" s="10"/>
      <c r="CC19" s="10"/>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03"/>
      <c r="BU20" s="6"/>
      <c r="BV20" s="60"/>
      <c r="BW20" s="60"/>
      <c r="BX20" s="60"/>
      <c r="BY20" s="60"/>
      <c r="BZ20" s="60"/>
      <c r="CA20" s="62"/>
      <c r="CB20" s="10"/>
      <c r="CC20" s="10"/>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03"/>
      <c r="BU21" s="131"/>
      <c r="BV21" s="128"/>
      <c r="BW21" s="128"/>
      <c r="BX21" s="128"/>
      <c r="BY21" s="128"/>
      <c r="BZ21" s="128"/>
      <c r="CA21" s="62"/>
      <c r="CB21" s="10"/>
      <c r="CC21" s="10"/>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03"/>
      <c r="BU22" s="131"/>
      <c r="BV22" s="128"/>
      <c r="BW22" s="128"/>
      <c r="BX22" s="128"/>
      <c r="BY22" s="128"/>
      <c r="BZ22" s="128"/>
      <c r="CA22" s="21"/>
      <c r="CB22" s="10"/>
      <c r="CC22" s="10"/>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03"/>
      <c r="BU23" s="131"/>
      <c r="BV23" s="128"/>
      <c r="BW23" s="128"/>
      <c r="BX23" s="128"/>
      <c r="BY23" s="128"/>
      <c r="BZ23" s="128"/>
      <c r="CA23" s="21"/>
      <c r="CB23" s="10"/>
      <c r="CC23" s="10"/>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03"/>
      <c r="BU24" s="131"/>
      <c r="BV24" s="128"/>
      <c r="BW24" s="128"/>
      <c r="BX24" s="128"/>
      <c r="BY24" s="128"/>
      <c r="BZ24" s="128"/>
      <c r="CA24" s="21"/>
      <c r="CB24" s="10"/>
      <c r="CC24" s="10"/>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03"/>
      <c r="BU25" s="131"/>
      <c r="BV25" s="128"/>
      <c r="BW25" s="128"/>
      <c r="BX25" s="128"/>
      <c r="BY25" s="128"/>
      <c r="BZ25" s="128"/>
      <c r="CA25" s="21"/>
      <c r="CB25" s="10"/>
      <c r="CC25" s="10"/>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65" t="str">
        <f ca="true">IF(ISBLANK('Data Summary'!A28),"",'Data Summary'!A28)</f>
        <v/>
      </c>
      <c r="B26" s="104" t="s">
        <v>12</v>
      </c>
      <c r="C26" s="547" t="s">
        <v>185</v>
      </c>
      <c r="D26" s="548"/>
      <c r="E26" s="548"/>
      <c r="F26" s="548"/>
      <c r="G26" s="548"/>
      <c r="H26" s="548"/>
      <c r="I26" s="549"/>
      <c r="J26" s="10"/>
      <c r="K26" s="10"/>
      <c r="L26" s="104" t="s">
        <v>12</v>
      </c>
      <c r="M26" s="547" t="s">
        <v>214</v>
      </c>
      <c r="N26" s="548"/>
      <c r="O26" s="548"/>
      <c r="P26" s="548"/>
      <c r="Q26" s="548"/>
      <c r="R26" s="548"/>
      <c r="S26" s="549"/>
      <c r="T26" s="10"/>
      <c r="U26" s="10"/>
      <c r="V26" s="104" t="s">
        <v>12</v>
      </c>
      <c r="W26" s="547" t="s">
        <v>185</v>
      </c>
      <c r="X26" s="548"/>
      <c r="Y26" s="548"/>
      <c r="Z26" s="548"/>
      <c r="AA26" s="548"/>
      <c r="AB26" s="548"/>
      <c r="AC26" s="549"/>
      <c r="AD26" s="10"/>
      <c r="AE26" s="10"/>
      <c r="AF26" s="104" t="s">
        <v>12</v>
      </c>
      <c r="AG26" s="547" t="s">
        <v>214</v>
      </c>
      <c r="AH26" s="548"/>
      <c r="AI26" s="548"/>
      <c r="AJ26" s="548"/>
      <c r="AK26" s="548"/>
      <c r="AL26" s="548"/>
      <c r="AM26" s="549"/>
      <c r="AN26" s="10"/>
      <c r="AO26" s="10"/>
      <c r="AP26" s="104" t="s">
        <v>12</v>
      </c>
      <c r="AQ26" s="547" t="s">
        <v>214</v>
      </c>
      <c r="AR26" s="548"/>
      <c r="AS26" s="548"/>
      <c r="AT26" s="548"/>
      <c r="AU26" s="548"/>
      <c r="AV26" s="548"/>
      <c r="AW26" s="549"/>
      <c r="AX26" s="10"/>
      <c r="AY26" s="10"/>
      <c r="AZ26" s="104" t="s">
        <v>12</v>
      </c>
      <c r="BA26" s="547" t="s">
        <v>214</v>
      </c>
      <c r="BB26" s="548"/>
      <c r="BC26" s="548"/>
      <c r="BD26" s="548"/>
      <c r="BE26" s="548"/>
      <c r="BF26" s="548"/>
      <c r="BG26" s="549"/>
      <c r="BH26" s="10"/>
      <c r="BI26" s="10"/>
      <c r="BJ26" s="104" t="s">
        <v>12</v>
      </c>
      <c r="BK26" s="547" t="s">
        <v>214</v>
      </c>
      <c r="BL26" s="548"/>
      <c r="BM26" s="548"/>
      <c r="BN26" s="548"/>
      <c r="BO26" s="548"/>
      <c r="BP26" s="548"/>
      <c r="BQ26" s="549"/>
      <c r="BR26" s="10"/>
      <c r="BS26" s="10"/>
      <c r="BT26" s="104" t="s">
        <v>12</v>
      </c>
      <c r="BU26" s="547" t="s">
        <v>214</v>
      </c>
      <c r="BV26" s="548"/>
      <c r="BW26" s="548"/>
      <c r="BX26" s="548"/>
      <c r="BY26" s="548"/>
      <c r="BZ26" s="548"/>
      <c r="CA26" s="549"/>
      <c r="CB26" s="10"/>
      <c r="CC26" s="10"/>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c r="AN27" s="10"/>
      <c r="AO27" s="10"/>
      <c r="AP27" s="104"/>
      <c r="AQ27" s="58" t="s">
        <v>120</v>
      </c>
      <c r="AR27" s="47" t="s">
        <v>158</v>
      </c>
      <c r="AS27" s="47"/>
      <c r="AT27" s="47"/>
      <c r="AU27" s="47"/>
      <c r="AV27" s="47" t="s">
        <v>158</v>
      </c>
      <c r="AW27" s="89"/>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04"/>
      <c r="BU27" s="58" t="s">
        <v>120</v>
      </c>
      <c r="BV27" s="47" t="s">
        <v>158</v>
      </c>
      <c r="BW27" s="47"/>
      <c r="BX27" s="47"/>
      <c r="BY27" s="47"/>
      <c r="BZ27" s="47" t="s">
        <v>158</v>
      </c>
      <c r="CA27" s="89" t="s">
        <v>158</v>
      </c>
      <c r="CB27" s="10"/>
      <c r="CC27" s="10"/>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c r="AN28" s="10"/>
      <c r="AO28" s="10"/>
      <c r="AP28" s="104"/>
      <c r="AQ28" s="58" t="s">
        <v>102</v>
      </c>
      <c r="AR28" s="47" t="s">
        <v>158</v>
      </c>
      <c r="AS28" s="47"/>
      <c r="AT28" s="47"/>
      <c r="AU28" s="47"/>
      <c r="AV28" s="47" t="s">
        <v>158</v>
      </c>
      <c r="AW28" s="89"/>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04"/>
      <c r="BU28" s="58" t="s">
        <v>102</v>
      </c>
      <c r="BV28" s="47" t="s">
        <v>158</v>
      </c>
      <c r="BW28" s="47"/>
      <c r="BX28" s="47"/>
      <c r="BY28" s="47"/>
      <c r="BZ28" s="47" t="s">
        <v>158</v>
      </c>
      <c r="CA28" s="89" t="s">
        <v>158</v>
      </c>
      <c r="CB28" s="10"/>
      <c r="CC28" s="10"/>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c r="AN29" s="10"/>
      <c r="AO29" s="10"/>
      <c r="AP29" s="104"/>
      <c r="AQ29" s="58" t="s">
        <v>159</v>
      </c>
      <c r="AR29" s="47" t="s">
        <v>158</v>
      </c>
      <c r="AS29" s="47"/>
      <c r="AT29" s="47"/>
      <c r="AU29" s="47"/>
      <c r="AV29" s="47" t="s">
        <v>158</v>
      </c>
      <c r="AW29" s="89"/>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c r="BT29" s="104"/>
      <c r="BU29" s="58" t="s">
        <v>159</v>
      </c>
      <c r="BV29" s="47" t="s">
        <v>158</v>
      </c>
      <c r="BW29" s="47"/>
      <c r="BX29" s="47"/>
      <c r="BY29" s="47"/>
      <c r="BZ29" s="47" t="s">
        <v>158</v>
      </c>
      <c r="CA29" s="89" t="s">
        <v>158</v>
      </c>
      <c r="CB29" s="10"/>
      <c r="CC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c r="BT30" s="105"/>
      <c r="BU30" s="11" t="s">
        <v>23</v>
      </c>
      <c r="BV30" s="63"/>
      <c r="BW30" s="63"/>
      <c r="BX30" s="63"/>
      <c r="BY30" s="64"/>
      <c r="BZ30" s="65"/>
      <c r="CA30" s="66"/>
      <c r="CB30" s="10"/>
      <c r="CC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6"/>
      <c r="BU31" s="67" t="s">
        <v>20</v>
      </c>
      <c r="BV31" s="68"/>
      <c r="BW31" s="68"/>
      <c r="BX31" s="68"/>
      <c r="BY31" s="68"/>
      <c r="BZ31" s="68"/>
      <c r="CA31" s="69"/>
      <c r="CB31" s="10"/>
      <c r="CC31" s="10"/>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9">
    <mergeCell ref="BU26:CA26"/>
    <mergeCell ref="BK26:BQ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535" t="s">
        <v>219</v>
      </c>
      <c r="D1" s="295" t="s">
        <v>180</v>
      </c>
      <c r="E1" s="295"/>
      <c r="F1" s="295"/>
      <c r="G1" s="295"/>
      <c r="H1" s="295"/>
      <c r="I1" s="313"/>
      <c r="J1" s="296"/>
      <c r="K1" s="297"/>
      <c r="L1" s="314" t="s">
        <v>22</v>
      </c>
      <c r="M1" s="535" t="s">
        <v>220</v>
      </c>
      <c r="N1" s="295" t="s">
        <v>180</v>
      </c>
      <c r="O1" s="295"/>
      <c r="P1" s="295"/>
      <c r="Q1" s="295"/>
      <c r="R1" s="295"/>
      <c r="S1" s="313"/>
      <c r="T1" s="296"/>
      <c r="U1" s="297"/>
      <c r="V1" s="314" t="s">
        <v>22</v>
      </c>
      <c r="W1" s="535" t="s">
        <v>221</v>
      </c>
      <c r="X1" s="295" t="s">
        <v>180</v>
      </c>
      <c r="Y1" s="295"/>
      <c r="Z1" s="295"/>
      <c r="AA1" s="295"/>
      <c r="AB1" s="295"/>
      <c r="AC1" s="313"/>
      <c r="AD1" s="296"/>
      <c r="AE1" s="297"/>
      <c r="AF1" s="314" t="s">
        <v>22</v>
      </c>
      <c r="AG1" s="535" t="s">
        <v>222</v>
      </c>
      <c r="AH1" s="295" t="s">
        <v>180</v>
      </c>
      <c r="AI1" s="295"/>
      <c r="AJ1" s="295"/>
      <c r="AK1" s="295"/>
      <c r="AL1" s="295"/>
      <c r="AM1" s="313"/>
      <c r="AN1" s="296"/>
      <c r="AO1" s="297"/>
      <c r="AP1" s="314" t="s">
        <v>22</v>
      </c>
      <c r="AQ1" s="535">
        <v>2020</v>
      </c>
      <c r="AR1" s="295" t="s">
        <v>180</v>
      </c>
      <c r="AS1" s="295"/>
      <c r="AT1" s="295"/>
      <c r="AU1" s="295"/>
      <c r="AV1" s="295"/>
      <c r="AW1" s="313"/>
      <c r="AX1" s="296"/>
      <c r="AY1" s="297"/>
      <c r="AZ1" s="314" t="s">
        <v>22</v>
      </c>
      <c r="BA1" s="535">
        <v>2021</v>
      </c>
      <c r="BB1" s="295" t="s">
        <v>180</v>
      </c>
      <c r="BC1" s="295"/>
      <c r="BD1" s="295"/>
      <c r="BE1" s="295"/>
      <c r="BF1" s="295"/>
      <c r="BG1" s="313"/>
      <c r="BH1" s="296"/>
      <c r="BI1" s="297"/>
      <c r="BJ1" s="314" t="s">
        <v>22</v>
      </c>
      <c r="BK1" s="535">
        <v>2022</v>
      </c>
      <c r="BL1" s="295" t="s">
        <v>180</v>
      </c>
      <c r="BM1" s="295"/>
      <c r="BN1" s="295"/>
      <c r="BO1" s="295"/>
      <c r="BP1" s="295"/>
      <c r="BQ1" s="313"/>
      <c r="BR1" s="296"/>
      <c r="BS1" s="297"/>
      <c r="BT1" s="314" t="s">
        <v>22</v>
      </c>
      <c r="BU1" s="535">
        <v>2023</v>
      </c>
      <c r="BV1" s="295" t="s">
        <v>180</v>
      </c>
      <c r="BW1" s="295"/>
      <c r="BX1" s="295"/>
      <c r="BY1" s="295"/>
      <c r="BZ1" s="295"/>
      <c r="CA1" s="313"/>
      <c r="CB1" s="296"/>
      <c r="CC1" s="297"/>
    </row>
    <row xmlns:x14ac="http://schemas.microsoft.com/office/spreadsheetml/2009/9/ac" r="2" s="298" customFormat="true" ht="30" customHeight="true" x14ac:dyDescent="0.25">
      <c r="A2" s="550" t="s">
        <v>241</v>
      </c>
      <c r="B2" s="301" t="s">
        <v>215</v>
      </c>
      <c r="C2" s="245" t="s">
        <v>176</v>
      </c>
      <c r="D2" s="245" t="s">
        <v>175</v>
      </c>
      <c r="E2" s="302"/>
      <c r="F2" s="302"/>
      <c r="G2" s="302"/>
      <c r="H2" s="302"/>
      <c r="I2" s="303"/>
      <c r="J2" s="299" t="s">
        <v>223</v>
      </c>
      <c r="K2" s="345"/>
      <c r="L2" s="301" t="s">
        <v>216</v>
      </c>
      <c r="M2" s="245" t="s">
        <v>176</v>
      </c>
      <c r="N2" s="245" t="s">
        <v>175</v>
      </c>
      <c r="O2" s="302"/>
      <c r="P2" s="302"/>
      <c r="Q2" s="302"/>
      <c r="R2" s="302"/>
      <c r="S2" s="303"/>
      <c r="T2" s="299" t="s">
        <v>223</v>
      </c>
      <c r="U2" s="345"/>
      <c r="V2" s="301" t="s">
        <v>217</v>
      </c>
      <c r="W2" s="245" t="s">
        <v>176</v>
      </c>
      <c r="X2" s="245" t="s">
        <v>175</v>
      </c>
      <c r="Y2" s="302"/>
      <c r="Z2" s="302"/>
      <c r="AA2" s="302"/>
      <c r="AB2" s="302"/>
      <c r="AC2" s="303"/>
      <c r="AD2" s="299" t="s">
        <v>223</v>
      </c>
      <c r="AE2" s="345"/>
      <c r="AF2" s="301" t="s">
        <v>218</v>
      </c>
      <c r="AG2" s="245" t="s">
        <v>176</v>
      </c>
      <c r="AH2" s="245" t="s">
        <v>175</v>
      </c>
      <c r="AI2" s="302"/>
      <c r="AJ2" s="302"/>
      <c r="AK2" s="302"/>
      <c r="AL2" s="302"/>
      <c r="AM2" s="303"/>
      <c r="AN2" s="299" t="s">
        <v>223</v>
      </c>
      <c r="AO2" s="300"/>
      <c r="AP2" s="301" t="s">
        <v>239</v>
      </c>
      <c r="AQ2" s="245" t="s">
        <v>176</v>
      </c>
      <c r="AR2" s="245" t="s">
        <v>175</v>
      </c>
      <c r="AS2" s="302"/>
      <c r="AT2" s="302"/>
      <c r="AU2" s="302"/>
      <c r="AV2" s="302"/>
      <c r="AW2" s="303"/>
      <c r="AX2" s="299" t="s">
        <v>223</v>
      </c>
      <c r="AY2" s="300"/>
      <c r="AZ2" s="301" t="s">
        <v>247</v>
      </c>
      <c r="BA2" s="245" t="s">
        <v>176</v>
      </c>
      <c r="BB2" s="245" t="s">
        <v>175</v>
      </c>
      <c r="BC2" s="302"/>
      <c r="BD2" s="302"/>
      <c r="BE2" s="302"/>
      <c r="BF2" s="302"/>
      <c r="BG2" s="303"/>
      <c r="BH2" s="299" t="s">
        <v>223</v>
      </c>
      <c r="BI2" s="300"/>
      <c r="BJ2" s="301" t="s">
        <v>248</v>
      </c>
      <c r="BK2" s="245" t="s">
        <v>176</v>
      </c>
      <c r="BL2" s="245" t="s">
        <v>175</v>
      </c>
      <c r="BM2" s="302"/>
      <c r="BN2" s="302"/>
      <c r="BO2" s="302"/>
      <c r="BP2" s="302"/>
      <c r="BQ2" s="303"/>
      <c r="BR2" s="299" t="s">
        <v>223</v>
      </c>
      <c r="BS2" s="300"/>
      <c r="BT2" s="301" t="s">
        <v>249</v>
      </c>
      <c r="BU2" s="245" t="s">
        <v>176</v>
      </c>
      <c r="BV2" s="245" t="s">
        <v>175</v>
      </c>
      <c r="BW2" s="302"/>
      <c r="BX2" s="302"/>
      <c r="BY2" s="302"/>
      <c r="BZ2" s="302"/>
      <c r="CA2" s="303"/>
      <c r="CB2" s="299" t="s">
        <v>223</v>
      </c>
      <c r="CC2" s="300"/>
    </row>
    <row xmlns:x14ac="http://schemas.microsoft.com/office/spreadsheetml/2009/9/ac" r="3" s="238" customFormat="true" ht="18" customHeight="true" x14ac:dyDescent="0.25">
      <c r="A3" s="550"/>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344" t="s">
        <v>167</v>
      </c>
      <c r="BU3" s="247" t="s">
        <v>56</v>
      </c>
      <c r="BV3" s="248" t="s">
        <v>7</v>
      </c>
      <c r="BW3" s="249" t="s">
        <v>1</v>
      </c>
      <c r="BX3" s="249" t="s">
        <v>2</v>
      </c>
      <c r="BY3" s="249" t="s">
        <v>16</v>
      </c>
      <c r="BZ3" s="249" t="s">
        <v>17</v>
      </c>
      <c r="CA3" s="250" t="s">
        <v>18</v>
      </c>
      <c r="CB3" s="236"/>
      <c r="CC3" s="251"/>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6" t="str">
        <f>IF(ISBLANK('Data Summary'!A6),"",'Data Summary'!A6)</f>
        <v>MCO_2016_UIS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t="str">
        <f t="shared" si="1"/>
        <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t="str">
        <f t="shared" si="3"/>
        <v/>
      </c>
      <c r="AN4" s="19"/>
      <c r="AO4" s="14"/>
      <c r="AP4" s="101" t="s">
        <v>183</v>
      </c>
      <c r="AQ4" s="132" t="s">
        <v>3</v>
      </c>
      <c r="AR4" s="8">
        <f t="shared" ref="AR4:AW4" si="4">IF(COUNTA(AR14)=0,"",AR14)</f>
        <v>0</v>
      </c>
      <c r="AS4" s="8" t="str">
        <f t="shared" si="4"/>
        <v/>
      </c>
      <c r="AT4" s="8" t="str">
        <f t="shared" si="4"/>
        <v/>
      </c>
      <c r="AU4" s="8" t="str">
        <f t="shared" si="4"/>
        <v/>
      </c>
      <c r="AV4" s="8">
        <f t="shared" si="4"/>
        <v>0</v>
      </c>
      <c r="AW4" s="25" t="str">
        <f t="shared" si="4"/>
        <v/>
      </c>
      <c r="AX4" s="19"/>
      <c r="AY4" s="14"/>
      <c r="AZ4" s="101" t="s">
        <v>183</v>
      </c>
      <c r="BA4" s="132" t="s">
        <v>3</v>
      </c>
      <c r="BB4" s="8">
        <f t="shared" ref="BB4:BF4" si="5">IF(COUNTA(BB14)=0,"",BB14)</f>
        <v>0</v>
      </c>
      <c r="BC4" s="8" t="str">
        <f t="shared" si="5"/>
        <v/>
      </c>
      <c r="BD4" s="8" t="str">
        <f t="shared" si="5"/>
        <v/>
      </c>
      <c r="BE4" s="8" t="str">
        <f t="shared" si="5"/>
        <v/>
      </c>
      <c r="BF4" s="8">
        <f t="shared" si="5"/>
        <v>0</v>
      </c>
      <c r="BG4" s="25">
        <v>0</v>
      </c>
      <c r="BH4" s="19"/>
      <c r="BI4" s="14"/>
      <c r="BJ4" s="101" t="s">
        <v>183</v>
      </c>
      <c r="BK4" s="132" t="s">
        <v>3</v>
      </c>
      <c r="BL4" s="8">
        <f t="shared" ref="BL4:BP4" si="6">IF(COUNTA(BL14)=0,"",BL14)</f>
        <v>0</v>
      </c>
      <c r="BM4" s="8" t="str">
        <f t="shared" si="6"/>
        <v/>
      </c>
      <c r="BN4" s="8" t="str">
        <f t="shared" si="6"/>
        <v/>
      </c>
      <c r="BO4" s="8" t="str">
        <f t="shared" si="6"/>
        <v/>
      </c>
      <c r="BP4" s="8">
        <f t="shared" si="6"/>
        <v>0</v>
      </c>
      <c r="BQ4" s="25">
        <v>0</v>
      </c>
      <c r="BR4" s="19"/>
      <c r="BS4" s="14"/>
      <c r="BT4" s="101" t="s">
        <v>183</v>
      </c>
      <c r="BU4" s="132" t="s">
        <v>3</v>
      </c>
      <c r="BV4" s="8">
        <f t="shared" ref="BV4:BZ4" si="7">IF(COUNTA(BV14)=0,"",BV14)</f>
        <v>0</v>
      </c>
      <c r="BW4" s="8" t="str">
        <f t="shared" si="7"/>
        <v/>
      </c>
      <c r="BX4" s="8" t="str">
        <f t="shared" si="7"/>
        <v/>
      </c>
      <c r="BY4" s="8" t="str">
        <f t="shared" si="7"/>
        <v/>
      </c>
      <c r="BZ4" s="8">
        <f t="shared" si="7"/>
        <v>0</v>
      </c>
      <c r="CA4" s="25">
        <v>0</v>
      </c>
      <c r="CB4" s="19"/>
      <c r="CC4" s="14"/>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6" t="str">
        <f ca="true">IF(ISBLANK('Data Summary'!A7),"",'Data Summary'!A7)</f>
        <v>MCO_2017_UIS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t="str">
        <f>IF((COUNTA(S15:S26)=0)+(COUNTA(S14)=0),"",100-S14-SUMPRODUCT(M15:M26,S15:S26))</f>
        <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t="str">
        <f>IF((COUNTA(AM15:AM26)=0)+(COUNTA(AM14)=0),"",100-AM14-SUMPRODUCT(AG15:AG26,AM15:AM26))</f>
        <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t="str">
        <f>IF((COUNTA(AW15:AW26)=0)+(COUNTA(AW14)=0),"",100-AW14-SUMPRODUCT(AQ15:AQ26,AW15:AW26))</f>
        <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v>0</v>
      </c>
      <c r="BR5" s="19"/>
      <c r="BS5" s="14"/>
      <c r="BT5" s="101"/>
      <c r="BU5" s="132" t="s">
        <v>0</v>
      </c>
      <c r="BV5" s="8">
        <f>IF((COUNTA(BV15:BV26)=0)+(COUNTA(BV14)=0),"",100-BV14-SUMPRODUCT(BU15:BU26,BV15:BV26))</f>
        <v>0</v>
      </c>
      <c r="BW5" s="8" t="str">
        <f>IF((COUNTA(BW15:BW26)=0)+(COUNTA(BW14)=0),"",100-BW14-SUMPRODUCT(BU15:BU26,BW15:BW26))</f>
        <v/>
      </c>
      <c r="BX5" s="8" t="str">
        <f>IF((COUNTA(BX15:BX26)=0)+(COUNTA(BX14)=0),"",100-BX14-SUMPRODUCT(BU15:BU26,BX15:BX26))</f>
        <v/>
      </c>
      <c r="BY5" s="8" t="str">
        <f>IF((COUNTA(BY15:BY26)=0)+(COUNTA(BY14)=0),"",100-BY14-SUMPRODUCT(BU15:BU26,BY15:BY26))</f>
        <v/>
      </c>
      <c r="BZ5" s="8">
        <f>IF((COUNTA(BZ15:BZ26)=0)+(COUNTA(BZ14)=0),"",100-BZ14-SUMPRODUCT(BU15:BU26,BZ15:BZ26))</f>
        <v>0</v>
      </c>
      <c r="CA5" s="25">
        <v>0</v>
      </c>
      <c r="CB5" s="19"/>
      <c r="CC5" s="14"/>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6" t="str">
        <f ca="true">IF(ISBLANK('Data Summary'!A8),"",'Data Summary'!A8)</f>
        <v>MCO_2018_UIS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t="str">
        <f>IF(COUNTA(S15:S26)=0,"",SUMPRODUCT(S15:S26,M15:M26))</f>
        <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t="str">
        <f>IF(COUNTA(AM15:AM26)=0,"",SUMPRODUCT(AM15:AM26,AG15:AG26))</f>
        <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t="str">
        <f>IF(COUNTA(AW15:AW26)=0,"",SUMPRODUCT(AW15:AW26,AQ15:AQ26))</f>
        <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v>100</v>
      </c>
      <c r="BR6" s="19"/>
      <c r="BS6" s="14"/>
      <c r="BT6" s="101" t="s">
        <v>183</v>
      </c>
      <c r="BU6" s="132" t="s">
        <v>19</v>
      </c>
      <c r="BV6" s="8">
        <f>IF(COUNTA(BV15:BV26)=0,"",SUMPRODUCT(BV15:BV26,BU15:BU26))</f>
        <v>100</v>
      </c>
      <c r="BW6" s="8" t="str">
        <f>IF(COUNTA(BW15:BW26)=0,"",SUMPRODUCT(BW15:BW26,BU15:BU26))</f>
        <v/>
      </c>
      <c r="BX6" s="8" t="str">
        <f>IF(COUNTA(BX15:BX26)=0,"",SUMPRODUCT(BX15:BX26,BU15:BU26))</f>
        <v/>
      </c>
      <c r="BY6" s="8" t="str">
        <f>IF(COUNTA(BY15:BY26)=0,"",SUMPRODUCT(BY15:BY26,BU15:BU26))</f>
        <v/>
      </c>
      <c r="BZ6" s="8">
        <f>IF(COUNTA(BZ15:BZ26)=0,"",SUMPRODUCT(BZ15:BZ26,BU15:BU26))</f>
        <v>100</v>
      </c>
      <c r="CA6" s="25">
        <v>100</v>
      </c>
      <c r="CB6" s="19"/>
      <c r="CC6" s="14"/>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6" t="str">
        <f ca="true">IF(ISBLANK('Data Summary'!A9),"",'Data Summary'!A9)</f>
        <v>MCO_2019_UIS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1"/>
      <c r="BU7" s="133" t="s">
        <v>53</v>
      </c>
      <c r="BV7" s="129"/>
      <c r="BW7" s="129"/>
      <c r="BX7" s="129"/>
      <c r="BY7" s="129"/>
      <c r="BZ7" s="129"/>
      <c r="CA7" s="70"/>
      <c r="CB7" s="19"/>
      <c r="CC7" s="14"/>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6" t="str">
        <f ca="true">IF(ISBLANK('Data Summary'!A10),"",'Data Summary'!A10)</f>
        <v>MCO_2020_UIS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1"/>
      <c r="BU8" s="133" t="s">
        <v>58</v>
      </c>
      <c r="BV8" s="129"/>
      <c r="BW8" s="129"/>
      <c r="BX8" s="129"/>
      <c r="BY8" s="129"/>
      <c r="BZ8" s="129"/>
      <c r="CA8" s="70"/>
      <c r="CB8" s="19"/>
      <c r="CC8" s="14"/>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6" t="str">
        <f ca="true">IF(ISBLANK('Data Summary'!A11),"",'Data Summary'!A11)</f>
        <v>MCO_2021_UIS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1"/>
      <c r="BU9" s="133" t="s">
        <v>109</v>
      </c>
      <c r="BV9" s="129"/>
      <c r="BW9" s="129"/>
      <c r="BX9" s="129"/>
      <c r="BY9" s="129"/>
      <c r="BZ9" s="129"/>
      <c r="CA9" s="70"/>
      <c r="CB9" s="19"/>
      <c r="CC9" s="14"/>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66" t="str">
        <f ca="true">IF(ISBLANK('Data Summary'!A12),"",'Data Summary'!A12)</f>
        <v>MCO_2022_UIS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1"/>
      <c r="BU10" s="126" t="s">
        <v>21</v>
      </c>
      <c r="BV10" s="129"/>
      <c r="BW10" s="129"/>
      <c r="BX10" s="129"/>
      <c r="BY10" s="129"/>
      <c r="BZ10" s="129"/>
      <c r="CA10" s="70"/>
      <c r="CB10" s="19"/>
      <c r="CC10" s="14"/>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66" t="str">
        <f ca="true">IF(ISBLANK('Data Summary'!A13),"",'Data Summary'!A13)</f>
        <v>MCO_2023_UIS</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1"/>
      <c r="BU11" s="126" t="s">
        <v>29</v>
      </c>
      <c r="BV11" s="129"/>
      <c r="BW11" s="128"/>
      <c r="BX11" s="128"/>
      <c r="BY11" s="128"/>
      <c r="BZ11" s="128"/>
      <c r="CA11" s="21"/>
      <c r="CB11" s="19"/>
      <c r="CC11" s="14"/>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67" t="str">
        <f ca="true">IF(ISBLANK('Data Summary'!A14),"",'Data Summary'!A14)</f>
        <v/>
      </c>
      <c r="B12" s="101" t="s">
        <v>178</v>
      </c>
      <c r="C12" s="126" t="s">
        <v>169</v>
      </c>
      <c r="D12" s="129">
        <v>100</v>
      </c>
      <c r="E12" s="129"/>
      <c r="F12" s="129"/>
      <c r="G12" s="129"/>
      <c r="H12" s="129">
        <v>100</v>
      </c>
      <c r="I12" s="70">
        <v>100</v>
      </c>
      <c r="J12" s="19"/>
      <c r="K12" s="14"/>
      <c r="L12" s="101" t="s">
        <v>178</v>
      </c>
      <c r="M12" s="126" t="s">
        <v>169</v>
      </c>
      <c r="N12" s="129">
        <v>100</v>
      </c>
      <c r="O12" s="129"/>
      <c r="P12" s="129"/>
      <c r="Q12" s="129"/>
      <c r="R12" s="129">
        <v>100</v>
      </c>
      <c r="S12" s="70"/>
      <c r="T12" s="19"/>
      <c r="U12" s="14"/>
      <c r="V12" s="101" t="s">
        <v>178</v>
      </c>
      <c r="W12" s="126" t="s">
        <v>169</v>
      </c>
      <c r="X12" s="129">
        <v>100</v>
      </c>
      <c r="Y12" s="129"/>
      <c r="Z12" s="129"/>
      <c r="AA12" s="129"/>
      <c r="AB12" s="129">
        <v>100</v>
      </c>
      <c r="AC12" s="70">
        <v>100</v>
      </c>
      <c r="AD12" s="19"/>
      <c r="AE12" s="14"/>
      <c r="AF12" s="101" t="s">
        <v>178</v>
      </c>
      <c r="AG12" s="126" t="s">
        <v>169</v>
      </c>
      <c r="AH12" s="129">
        <v>100</v>
      </c>
      <c r="AI12" s="129"/>
      <c r="AJ12" s="129"/>
      <c r="AK12" s="129"/>
      <c r="AL12" s="129">
        <v>100</v>
      </c>
      <c r="AM12" s="70"/>
      <c r="AN12" s="19"/>
      <c r="AO12" s="14"/>
      <c r="AP12" s="101" t="s">
        <v>178</v>
      </c>
      <c r="AQ12" s="126" t="s">
        <v>169</v>
      </c>
      <c r="AR12" s="129">
        <v>100</v>
      </c>
      <c r="AS12" s="129"/>
      <c r="AT12" s="129"/>
      <c r="AU12" s="129"/>
      <c r="AV12" s="129">
        <v>100</v>
      </c>
      <c r="AW12" s="70"/>
      <c r="AX12" s="19"/>
      <c r="AY12" s="14"/>
      <c r="AZ12" s="101" t="s">
        <v>178</v>
      </c>
      <c r="BA12" s="126" t="s">
        <v>169</v>
      </c>
      <c r="BB12" s="129">
        <v>100</v>
      </c>
      <c r="BC12" s="129"/>
      <c r="BD12" s="129"/>
      <c r="BE12" s="129"/>
      <c r="BF12" s="129">
        <v>100</v>
      </c>
      <c r="BG12" s="70">
        <v>100</v>
      </c>
      <c r="BH12" s="19"/>
      <c r="BI12" s="14"/>
      <c r="BJ12" s="101" t="s">
        <v>178</v>
      </c>
      <c r="BK12" s="126" t="s">
        <v>169</v>
      </c>
      <c r="BL12" s="129">
        <v>100</v>
      </c>
      <c r="BM12" s="129"/>
      <c r="BN12" s="129"/>
      <c r="BO12" s="129"/>
      <c r="BP12" s="129">
        <v>100</v>
      </c>
      <c r="BQ12" s="70">
        <v>100</v>
      </c>
      <c r="BR12" s="19"/>
      <c r="BS12" s="14"/>
      <c r="BT12" s="101" t="s">
        <v>178</v>
      </c>
      <c r="BU12" s="126" t="s">
        <v>169</v>
      </c>
      <c r="BV12" s="129">
        <v>100</v>
      </c>
      <c r="BW12" s="129"/>
      <c r="BX12" s="129"/>
      <c r="BY12" s="129"/>
      <c r="BZ12" s="129">
        <v>100</v>
      </c>
      <c r="CA12" s="70">
        <v>100</v>
      </c>
      <c r="CB12" s="19"/>
      <c r="CC12" s="14"/>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46" t="s">
        <v>57</v>
      </c>
      <c r="BU13" s="252" t="s">
        <v>27</v>
      </c>
      <c r="BV13" s="253"/>
      <c r="BW13" s="253"/>
      <c r="BX13" s="253"/>
      <c r="BY13" s="254"/>
      <c r="BZ13" s="254"/>
      <c r="CA13" s="255"/>
      <c r="CB13" s="236"/>
      <c r="CC13" s="251"/>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c r="AN14" s="10"/>
      <c r="AO14" s="13"/>
      <c r="AP14" s="102" t="s">
        <v>30</v>
      </c>
      <c r="AQ14" s="16">
        <v>0</v>
      </c>
      <c r="AR14" s="41">
        <v>0</v>
      </c>
      <c r="AS14" s="41"/>
      <c r="AT14" s="41"/>
      <c r="AU14" s="128"/>
      <c r="AV14" s="128">
        <v>0</v>
      </c>
      <c r="AW14" s="21"/>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c r="BT14" s="102" t="s">
        <v>30</v>
      </c>
      <c r="BU14" s="16">
        <v>0</v>
      </c>
      <c r="BV14" s="41">
        <v>0</v>
      </c>
      <c r="BW14" s="41"/>
      <c r="BX14" s="41"/>
      <c r="BY14" s="128"/>
      <c r="BZ14" s="128">
        <v>0</v>
      </c>
      <c r="CA14" s="21">
        <v>0</v>
      </c>
      <c r="CB14" s="10"/>
      <c r="CC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02" t="s">
        <v>105</v>
      </c>
      <c r="BU15" s="71">
        <v>0</v>
      </c>
      <c r="BV15" s="41"/>
      <c r="BW15" s="41"/>
      <c r="BX15" s="41"/>
      <c r="BY15" s="128"/>
      <c r="BZ15" s="128"/>
      <c r="CA15" s="21"/>
      <c r="CB15" s="10"/>
      <c r="CC15" s="13"/>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c r="AN16" s="10"/>
      <c r="AO16" s="13"/>
      <c r="AP16" s="103" t="s">
        <v>184</v>
      </c>
      <c r="AQ16" s="6">
        <v>1</v>
      </c>
      <c r="AR16" s="41">
        <v>100</v>
      </c>
      <c r="AS16" s="128"/>
      <c r="AT16" s="128"/>
      <c r="AU16" s="128"/>
      <c r="AV16" s="41">
        <v>100</v>
      </c>
      <c r="AW16" s="59"/>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03" t="s">
        <v>184</v>
      </c>
      <c r="BU16" s="6">
        <v>1</v>
      </c>
      <c r="BV16" s="41">
        <v>100</v>
      </c>
      <c r="BW16" s="128"/>
      <c r="BX16" s="128"/>
      <c r="BY16" s="128"/>
      <c r="BZ16" s="41">
        <v>100</v>
      </c>
      <c r="CA16" s="59">
        <v>100</v>
      </c>
      <c r="CB16" s="10"/>
      <c r="CC16" s="13"/>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03"/>
      <c r="BU17" s="130"/>
      <c r="BV17" s="41"/>
      <c r="BW17" s="128"/>
      <c r="BX17" s="128"/>
      <c r="BY17" s="128"/>
      <c r="BZ17" s="128"/>
      <c r="CA17" s="21"/>
      <c r="CB17" s="10"/>
      <c r="CC17" s="13"/>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03"/>
      <c r="BU18" s="130"/>
      <c r="BV18" s="128"/>
      <c r="BW18" s="128"/>
      <c r="BX18" s="128"/>
      <c r="BY18" s="128"/>
      <c r="BZ18" s="128"/>
      <c r="CA18" s="21"/>
      <c r="CB18" s="10"/>
      <c r="CC18" s="13"/>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03"/>
      <c r="BU19" s="130"/>
      <c r="BV19" s="128"/>
      <c r="BW19" s="128"/>
      <c r="BX19" s="60"/>
      <c r="BY19" s="128"/>
      <c r="BZ19" s="128"/>
      <c r="CA19" s="21"/>
      <c r="CB19" s="10"/>
      <c r="CC19" s="13"/>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03"/>
      <c r="BU20" s="17"/>
      <c r="BV20" s="128"/>
      <c r="BW20" s="60"/>
      <c r="BX20" s="60"/>
      <c r="BY20" s="128"/>
      <c r="BZ20" s="128"/>
      <c r="CA20" s="21"/>
      <c r="CB20" s="10"/>
      <c r="CC20" s="13"/>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03"/>
      <c r="BU21" s="17"/>
      <c r="BV21" s="60"/>
      <c r="BW21" s="60"/>
      <c r="BX21" s="60"/>
      <c r="BY21" s="60"/>
      <c r="BZ21" s="60"/>
      <c r="CA21" s="61"/>
      <c r="CB21" s="10"/>
      <c r="CC21" s="13"/>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03"/>
      <c r="BU22" s="17"/>
      <c r="BV22" s="60"/>
      <c r="BW22" s="60"/>
      <c r="BX22" s="60"/>
      <c r="BY22" s="60"/>
      <c r="BZ22" s="60"/>
      <c r="CA22" s="61"/>
      <c r="CB22" s="10"/>
      <c r="CC22" s="13"/>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03"/>
      <c r="BU23" s="17"/>
      <c r="BV23" s="60"/>
      <c r="BW23" s="60"/>
      <c r="BX23" s="60"/>
      <c r="BY23" s="60"/>
      <c r="BZ23" s="60"/>
      <c r="CA23" s="61"/>
      <c r="CB23" s="10"/>
      <c r="CC23" s="13"/>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03"/>
      <c r="BU24" s="17"/>
      <c r="BV24" s="60"/>
      <c r="BW24" s="60"/>
      <c r="BX24" s="60"/>
      <c r="BY24" s="60"/>
      <c r="BZ24" s="60"/>
      <c r="CA24" s="61"/>
      <c r="CB24" s="10"/>
      <c r="CC24" s="13"/>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03"/>
      <c r="BU25" s="17"/>
      <c r="BV25" s="60"/>
      <c r="BW25" s="60"/>
      <c r="BX25" s="60"/>
      <c r="BY25" s="60"/>
      <c r="BZ25" s="60"/>
      <c r="CA25" s="61"/>
      <c r="CB25" s="10"/>
      <c r="CC25" s="13"/>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03"/>
      <c r="BU26" s="18"/>
      <c r="BV26" s="6"/>
      <c r="BW26" s="6"/>
      <c r="BX26" s="6"/>
      <c r="BY26" s="6"/>
      <c r="BZ26" s="6"/>
      <c r="CA26" s="22"/>
      <c r="CB26" s="10"/>
      <c r="CC26" s="13"/>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67" t="str">
        <f ca="true">IF(ISBLANK('Data Summary'!A29),"",'Data Summary'!A29)</f>
        <v/>
      </c>
      <c r="B27" s="104" t="s">
        <v>12</v>
      </c>
      <c r="C27" s="551" t="s">
        <v>185</v>
      </c>
      <c r="D27" s="551"/>
      <c r="E27" s="551"/>
      <c r="F27" s="551"/>
      <c r="G27" s="551"/>
      <c r="H27" s="551"/>
      <c r="I27" s="552"/>
      <c r="J27" s="10"/>
      <c r="K27" s="13"/>
      <c r="L27" s="104" t="s">
        <v>12</v>
      </c>
      <c r="M27" s="551" t="s">
        <v>214</v>
      </c>
      <c r="N27" s="551"/>
      <c r="O27" s="551"/>
      <c r="P27" s="551"/>
      <c r="Q27" s="551"/>
      <c r="R27" s="551"/>
      <c r="S27" s="552"/>
      <c r="T27" s="10"/>
      <c r="U27" s="13"/>
      <c r="V27" s="104" t="s">
        <v>12</v>
      </c>
      <c r="W27" s="551" t="s">
        <v>185</v>
      </c>
      <c r="X27" s="551"/>
      <c r="Y27" s="551"/>
      <c r="Z27" s="551"/>
      <c r="AA27" s="551"/>
      <c r="AB27" s="551"/>
      <c r="AC27" s="552"/>
      <c r="AD27" s="10"/>
      <c r="AE27" s="13"/>
      <c r="AF27" s="104" t="s">
        <v>12</v>
      </c>
      <c r="AG27" s="551" t="s">
        <v>214</v>
      </c>
      <c r="AH27" s="551"/>
      <c r="AI27" s="551"/>
      <c r="AJ27" s="551"/>
      <c r="AK27" s="551"/>
      <c r="AL27" s="551"/>
      <c r="AM27" s="552"/>
      <c r="AN27" s="10"/>
      <c r="AO27" s="13"/>
      <c r="AP27" s="104" t="s">
        <v>12</v>
      </c>
      <c r="AQ27" s="551" t="s">
        <v>214</v>
      </c>
      <c r="AR27" s="551"/>
      <c r="AS27" s="551"/>
      <c r="AT27" s="551"/>
      <c r="AU27" s="551"/>
      <c r="AV27" s="551"/>
      <c r="AW27" s="552"/>
      <c r="AX27" s="10"/>
      <c r="AY27" s="13"/>
      <c r="AZ27" s="104" t="s">
        <v>12</v>
      </c>
      <c r="BA27" s="551" t="s">
        <v>214</v>
      </c>
      <c r="BB27" s="551"/>
      <c r="BC27" s="551"/>
      <c r="BD27" s="551"/>
      <c r="BE27" s="551"/>
      <c r="BF27" s="551"/>
      <c r="BG27" s="552"/>
      <c r="BH27" s="10"/>
      <c r="BI27" s="13"/>
      <c r="BJ27" s="104" t="s">
        <v>12</v>
      </c>
      <c r="BK27" s="551" t="s">
        <v>214</v>
      </c>
      <c r="BL27" s="551"/>
      <c r="BM27" s="551"/>
      <c r="BN27" s="551"/>
      <c r="BO27" s="551"/>
      <c r="BP27" s="551"/>
      <c r="BQ27" s="552"/>
      <c r="BR27" s="10"/>
      <c r="BS27" s="13"/>
      <c r="BT27" s="104" t="s">
        <v>12</v>
      </c>
      <c r="BU27" s="551" t="s">
        <v>214</v>
      </c>
      <c r="BV27" s="551"/>
      <c r="BW27" s="551"/>
      <c r="BX27" s="551"/>
      <c r="BY27" s="551"/>
      <c r="BZ27" s="551"/>
      <c r="CA27" s="552"/>
      <c r="CB27" s="10"/>
      <c r="CC27" s="13"/>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c r="AN28" s="10"/>
      <c r="AO28" s="13"/>
      <c r="AP28" s="104"/>
      <c r="AQ28" s="58" t="s">
        <v>120</v>
      </c>
      <c r="AR28" s="47" t="s">
        <v>158</v>
      </c>
      <c r="AS28" s="47"/>
      <c r="AT28" s="47"/>
      <c r="AU28" s="47"/>
      <c r="AV28" s="47" t="s">
        <v>158</v>
      </c>
      <c r="AW28" s="89"/>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04"/>
      <c r="BU28" s="58" t="s">
        <v>120</v>
      </c>
      <c r="BV28" s="47" t="s">
        <v>158</v>
      </c>
      <c r="BW28" s="47"/>
      <c r="BX28" s="47"/>
      <c r="BY28" s="47"/>
      <c r="BZ28" s="47" t="s">
        <v>158</v>
      </c>
      <c r="CA28" s="89" t="s">
        <v>158</v>
      </c>
      <c r="CB28" s="10"/>
      <c r="CC28" s="13"/>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c r="AN29" s="10"/>
      <c r="AO29" s="13"/>
      <c r="AP29" s="104"/>
      <c r="AQ29" s="58" t="s">
        <v>102</v>
      </c>
      <c r="AR29" s="47" t="s">
        <v>158</v>
      </c>
      <c r="AS29" s="47"/>
      <c r="AT29" s="47"/>
      <c r="AU29" s="47"/>
      <c r="AV29" s="47" t="s">
        <v>158</v>
      </c>
      <c r="AW29" s="89"/>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04"/>
      <c r="BU29" s="58" t="s">
        <v>102</v>
      </c>
      <c r="BV29" s="47" t="s">
        <v>158</v>
      </c>
      <c r="BW29" s="47"/>
      <c r="BX29" s="47"/>
      <c r="BY29" s="47"/>
      <c r="BZ29" s="47" t="s">
        <v>158</v>
      </c>
      <c r="CA29" s="89" t="s">
        <v>158</v>
      </c>
      <c r="CB29" s="10"/>
      <c r="CC29" s="13"/>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04"/>
      <c r="BU30" s="58" t="s">
        <v>127</v>
      </c>
      <c r="BV30" s="47"/>
      <c r="BW30" s="47"/>
      <c r="BX30" s="47"/>
      <c r="BY30" s="47"/>
      <c r="BZ30" s="47"/>
      <c r="CA30" s="89"/>
      <c r="CB30" s="10"/>
      <c r="CC30" s="13"/>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c r="BT31" s="104"/>
      <c r="BU31" s="58" t="s">
        <v>128</v>
      </c>
      <c r="BV31" s="47"/>
      <c r="BW31" s="47"/>
      <c r="BX31" s="47"/>
      <c r="BY31" s="47"/>
      <c r="BZ31" s="47"/>
      <c r="CA31" s="89"/>
      <c r="CB31" s="10"/>
      <c r="CC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c r="AN32" s="10"/>
      <c r="AO32" s="13"/>
      <c r="AP32" s="104"/>
      <c r="AQ32" s="58" t="s">
        <v>103</v>
      </c>
      <c r="AR32" s="47" t="s">
        <v>158</v>
      </c>
      <c r="AS32" s="47"/>
      <c r="AT32" s="47"/>
      <c r="AU32" s="47"/>
      <c r="AV32" s="47" t="s">
        <v>158</v>
      </c>
      <c r="AW32" s="89"/>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c r="BT32" s="104"/>
      <c r="BU32" s="58" t="s">
        <v>103</v>
      </c>
      <c r="BV32" s="47" t="s">
        <v>158</v>
      </c>
      <c r="BW32" s="47"/>
      <c r="BX32" s="47"/>
      <c r="BY32" s="47"/>
      <c r="BZ32" s="47" t="s">
        <v>158</v>
      </c>
      <c r="CA32" s="89" t="s">
        <v>158</v>
      </c>
      <c r="CB32" s="10"/>
      <c r="CC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c r="BT33" s="105"/>
      <c r="BU33" s="11" t="s">
        <v>23</v>
      </c>
      <c r="BV33" s="63"/>
      <c r="BW33" s="9"/>
      <c r="BX33" s="9"/>
      <c r="BY33" s="64"/>
      <c r="BZ33" s="65"/>
      <c r="CA33" s="66"/>
      <c r="CB33" s="10"/>
      <c r="CC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6"/>
      <c r="BU34" s="23" t="s">
        <v>20</v>
      </c>
      <c r="BV34" s="68"/>
      <c r="BW34" s="68"/>
      <c r="BX34" s="68"/>
      <c r="BY34" s="68"/>
      <c r="BZ34" s="68"/>
      <c r="CA34" s="72"/>
      <c r="CB34" s="20"/>
      <c r="CC34" s="15"/>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9">
    <mergeCell ref="BU27:CA27"/>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24</vt:i4>
      </vt:variant>
    </vt:vector>
  </HeadingPairs>
  <TitlesOfParts>
    <vt:vector size="36"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myrangeS0</vt:lpstr>
      <vt:lpstr>myrangeS1</vt:lpstr>
      <vt:lpstr>myrangeS2</vt:lpstr>
      <vt:lpstr>myrangeS3</vt:lpstr>
      <vt:lpstr>myrangeS4</vt:lpstr>
      <vt:lpstr>myrangeS5</vt:lpstr>
      <vt:lpstr>myrangeS6</vt:lpstr>
      <vt:lpstr>myrangeS7</vt:lpstr>
      <vt:lpstr>myrangeW0</vt:lpstr>
      <vt:lpstr>myrangeW1</vt:lpstr>
      <vt:lpstr>myrangeW2</vt:lpstr>
      <vt:lpstr>myrangeW3</vt:lpstr>
      <vt:lpstr>myrangeW4</vt:lpstr>
      <vt:lpstr>myrangeW5</vt:lpstr>
      <vt:lpstr>myrangeW6</vt:lpstr>
      <vt:lpstr>myrangeW7</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2024-04-24T06:15:54Z</dcterms:modified>
</cp:coreProperties>
</file>